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" windowWidth="16608" windowHeight="9432" firstSheet="21" activeTab="9"/>
  </bookViews>
  <sheets>
    <sheet name="資格賽成績" sheetId="5" state="hidden" r:id="rId1"/>
    <sheet name="R1成績" sheetId="1" state="hidden" r:id="rId2"/>
    <sheet name="R2成績" sheetId="2" state="hidden" r:id="rId3"/>
    <sheet name="R3成績" sheetId="3" state="hidden" r:id="rId4"/>
    <sheet name="R1大男成績" sheetId="44" r:id="rId5"/>
    <sheet name="大男R1績分" sheetId="23" r:id="rId6"/>
    <sheet name="R1大女成績" sheetId="61" r:id="rId7"/>
    <sheet name="大女R1績分" sheetId="65" r:id="rId8"/>
    <sheet name="R2大男成績" sheetId="45" r:id="rId9"/>
    <sheet name="大男R2績分" sheetId="39" r:id="rId10"/>
    <sheet name="R2大女成績" sheetId="62" r:id="rId11"/>
    <sheet name="大女R2績分" sheetId="66" r:id="rId12"/>
    <sheet name="R3大男成績" sheetId="46" r:id="rId13"/>
    <sheet name="大男R3績分" sheetId="40" r:id="rId14"/>
    <sheet name="R3大女成績" sheetId="63" r:id="rId15"/>
    <sheet name="大女R3績分" sheetId="67" r:id="rId16"/>
    <sheet name="R4大男成績" sheetId="47" r:id="rId17"/>
    <sheet name="大男R4績分" sheetId="41" r:id="rId18"/>
    <sheet name="R4大女成績" sheetId="64" r:id="rId19"/>
    <sheet name="大女R4績分" sheetId="68" r:id="rId20"/>
    <sheet name="4回合大男成績及績分" sheetId="13" r:id="rId21"/>
    <sheet name="4回合大男成績及績分(轉出)" sheetId="48" r:id="rId22"/>
    <sheet name="4回合大女成績及績分" sheetId="69" r:id="rId23"/>
    <sheet name="4回合大女成績及績分(轉出)" sheetId="70" r:id="rId24"/>
    <sheet name="R3男C成績" sheetId="49" r:id="rId25"/>
    <sheet name="男C_R3績分" sheetId="51" r:id="rId26"/>
    <sheet name="R4男C成績" sheetId="50" r:id="rId27"/>
    <sheet name="男C_R4績分" sheetId="52" r:id="rId28"/>
    <sheet name="3,4回合男C成績及績分" sheetId="53" r:id="rId29"/>
    <sheet name="3,4回合男C成績及績分(轉出)" sheetId="54" r:id="rId30"/>
    <sheet name="R3男D成績" sheetId="55" r:id="rId31"/>
    <sheet name="男D_R3績分" sheetId="57" r:id="rId32"/>
    <sheet name="R4男D成績" sheetId="56" r:id="rId33"/>
    <sheet name="男D_R4績分" sheetId="58" r:id="rId34"/>
    <sheet name="3,4回合男D成績及績分" sheetId="59" r:id="rId35"/>
    <sheet name="3,4回合男D成績及績分(轉出)" sheetId="60" r:id="rId36"/>
    <sheet name="R3女CD成績" sheetId="71" r:id="rId37"/>
    <sheet name="女CD_R3績分" sheetId="73" r:id="rId38"/>
    <sheet name="R4女CD成績" sheetId="72" r:id="rId39"/>
    <sheet name="女CD_R4績分" sheetId="74" r:id="rId40"/>
    <sheet name="3,4回合女CD成績及績分" sheetId="75" r:id="rId41"/>
    <sheet name="3,4回合女CD成績及績分(轉出)" sheetId="76" r:id="rId42"/>
    <sheet name="世大運R1" sheetId="7" state="hidden" r:id="rId43"/>
    <sheet name="世大運R2" sheetId="8" state="hidden" r:id="rId44"/>
    <sheet name="世大運R3" sheetId="9" state="hidden" r:id="rId45"/>
  </sheets>
  <externalReferences>
    <externalReference r:id="rId46"/>
    <externalReference r:id="rId47"/>
    <externalReference r:id="rId48"/>
    <externalReference r:id="rId49"/>
  </externalReferences>
  <definedNames>
    <definedName name="_xlnm.Print_Titles" localSheetId="40">'3,4回合女CD成績及績分'!$1:$1</definedName>
    <definedName name="_xlnm.Print_Titles" localSheetId="41">'3,4回合女CD成績及績分(轉出)'!$1:$1</definedName>
    <definedName name="_xlnm.Print_Titles" localSheetId="28">'3,4回合男C成績及績分'!$1:$1</definedName>
    <definedName name="_xlnm.Print_Titles" localSheetId="29">'3,4回合男C成績及績分(轉出)'!$1:$1</definedName>
    <definedName name="_xlnm.Print_Titles" localSheetId="34">'3,4回合男D成績及績分'!$1:$1</definedName>
    <definedName name="_xlnm.Print_Titles" localSheetId="35">'3,4回合男D成績及績分(轉出)'!$1:$1</definedName>
    <definedName name="_xlnm.Print_Titles" localSheetId="22">'4回合大女成績及績分'!$1:$1</definedName>
    <definedName name="_xlnm.Print_Titles" localSheetId="23">'4回合大女成績及績分(轉出)'!$1:$1</definedName>
    <definedName name="_xlnm.Print_Titles" localSheetId="20">'4回合大男成績及績分'!$1:$1</definedName>
    <definedName name="_xlnm.Print_Titles" localSheetId="21">'4回合大男成績及績分(轉出)'!$1:$1</definedName>
    <definedName name="_xlnm.Print_Titles" localSheetId="6">'R1大女成績'!$1:$1</definedName>
    <definedName name="_xlnm.Print_Titles" localSheetId="4">'R1大男成績'!$1:$1</definedName>
    <definedName name="_xlnm.Print_Titles" localSheetId="1">'R1成績'!$1:$4</definedName>
    <definedName name="_xlnm.Print_Titles" localSheetId="10">'R2大女成績'!$1:$1</definedName>
    <definedName name="_xlnm.Print_Titles" localSheetId="8">'R2大男成績'!$1:$1</definedName>
    <definedName name="_xlnm.Print_Titles" localSheetId="2">'R2成績'!$1:$4</definedName>
    <definedName name="_xlnm.Print_Titles" localSheetId="14">'R3大女成績'!$1:$1</definedName>
    <definedName name="_xlnm.Print_Titles" localSheetId="12">'R3大男成績'!$1:$1</definedName>
    <definedName name="_xlnm.Print_Titles" localSheetId="36">'R3女CD成績'!$1:$1</definedName>
    <definedName name="_xlnm.Print_Titles" localSheetId="3">'R3成績'!$1:$4</definedName>
    <definedName name="_xlnm.Print_Titles" localSheetId="24">'R3男C成績'!$1:$1</definedName>
    <definedName name="_xlnm.Print_Titles" localSheetId="30">'R3男D成績'!$1:$1</definedName>
    <definedName name="_xlnm.Print_Titles" localSheetId="18">'R4大女成績'!$1:$1</definedName>
    <definedName name="_xlnm.Print_Titles" localSheetId="16">'R4大男成績'!$1:$1</definedName>
    <definedName name="_xlnm.Print_Titles" localSheetId="38">'R4女CD成績'!$1:$1</definedName>
    <definedName name="_xlnm.Print_Titles" localSheetId="26">'R4男C成績'!$1:$1</definedName>
    <definedName name="_xlnm.Print_Titles" localSheetId="32">'R4男D成績'!$1:$1</definedName>
    <definedName name="_xlnm.Print_Titles" localSheetId="7">大女R1績分!$2:$2</definedName>
    <definedName name="_xlnm.Print_Titles" localSheetId="11">大女R2績分!$2:$2</definedName>
    <definedName name="_xlnm.Print_Titles" localSheetId="15">大女R3績分!$2:$2</definedName>
    <definedName name="_xlnm.Print_Titles" localSheetId="19">大女R4績分!$2:$2</definedName>
    <definedName name="_xlnm.Print_Titles" localSheetId="5">大男R1績分!$2:$2</definedName>
    <definedName name="_xlnm.Print_Titles" localSheetId="9">大男R2績分!$2:$2</definedName>
    <definedName name="_xlnm.Print_Titles" localSheetId="13">大男R3績分!$2:$2</definedName>
    <definedName name="_xlnm.Print_Titles" localSheetId="17">大男R4績分!$2:$2</definedName>
    <definedName name="_xlnm.Print_Titles" localSheetId="37">女CD_R3績分!$2:$2</definedName>
    <definedName name="_xlnm.Print_Titles" localSheetId="39">女CD_R4績分!$2:$2</definedName>
    <definedName name="_xlnm.Print_Titles" localSheetId="42">世大運R1!$1:$4</definedName>
    <definedName name="_xlnm.Print_Titles" localSheetId="25">男C_R3績分!$2:$2</definedName>
    <definedName name="_xlnm.Print_Titles" localSheetId="27">男C_R4績分!$2:$2</definedName>
    <definedName name="_xlnm.Print_Titles" localSheetId="31">男D_R3績分!$2:$2</definedName>
    <definedName name="_xlnm.Print_Titles" localSheetId="33">男D_R4績分!$2:$2</definedName>
    <definedName name="_xlnm.Print_Titles" localSheetId="0">資格賽成績!$1:$4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25725"/>
</workbook>
</file>

<file path=xl/calcChain.xml><?xml version="1.0" encoding="utf-8"?>
<calcChain xmlns="http://schemas.openxmlformats.org/spreadsheetml/2006/main">
  <c r="L102" i="75"/>
  <c r="M102"/>
  <c r="N102"/>
  <c r="L101"/>
  <c r="M101"/>
  <c r="N101"/>
  <c r="L100"/>
  <c r="M100"/>
  <c r="N100"/>
  <c r="L99"/>
  <c r="M99"/>
  <c r="N99"/>
  <c r="L98"/>
  <c r="M98"/>
  <c r="N98"/>
  <c r="L97"/>
  <c r="M97"/>
  <c r="N97"/>
  <c r="L96"/>
  <c r="M96"/>
  <c r="N96"/>
  <c r="L95"/>
  <c r="M95"/>
  <c r="N95"/>
  <c r="L94"/>
  <c r="M94"/>
  <c r="N94"/>
  <c r="L93"/>
  <c r="M93"/>
  <c r="N93"/>
  <c r="L92"/>
  <c r="M92"/>
  <c r="N92"/>
  <c r="L91"/>
  <c r="M91"/>
  <c r="N91"/>
  <c r="L90"/>
  <c r="M90"/>
  <c r="N90"/>
  <c r="L89"/>
  <c r="M89"/>
  <c r="N89"/>
  <c r="L88"/>
  <c r="M88"/>
  <c r="N88"/>
  <c r="L87"/>
  <c r="M87"/>
  <c r="N87"/>
  <c r="L86"/>
  <c r="M86"/>
  <c r="N86"/>
  <c r="L85"/>
  <c r="M85"/>
  <c r="N85"/>
  <c r="L84"/>
  <c r="M84"/>
  <c r="N84"/>
  <c r="L83"/>
  <c r="M83"/>
  <c r="N83"/>
  <c r="L82"/>
  <c r="M82"/>
  <c r="N82"/>
  <c r="L81"/>
  <c r="M81"/>
  <c r="N81"/>
  <c r="L80"/>
  <c r="M80"/>
  <c r="N80"/>
  <c r="L79"/>
  <c r="M79"/>
  <c r="N79"/>
  <c r="L78"/>
  <c r="M78"/>
  <c r="N78"/>
  <c r="L77"/>
  <c r="M77"/>
  <c r="N77"/>
  <c r="L76"/>
  <c r="M76"/>
  <c r="N76"/>
  <c r="L75"/>
  <c r="M75"/>
  <c r="N75"/>
  <c r="L74"/>
  <c r="M74"/>
  <c r="N74"/>
  <c r="L73"/>
  <c r="M73"/>
  <c r="N73"/>
  <c r="L72"/>
  <c r="M72"/>
  <c r="N72"/>
  <c r="L71"/>
  <c r="M71"/>
  <c r="N71"/>
  <c r="L70"/>
  <c r="M70"/>
  <c r="N70"/>
  <c r="L69"/>
  <c r="M69"/>
  <c r="N69"/>
  <c r="L68"/>
  <c r="M68"/>
  <c r="N68"/>
  <c r="L67"/>
  <c r="M67"/>
  <c r="N67"/>
  <c r="L66"/>
  <c r="M66"/>
  <c r="N66"/>
  <c r="L65"/>
  <c r="M65"/>
  <c r="N65"/>
  <c r="L64"/>
  <c r="M64"/>
  <c r="N64"/>
  <c r="L63"/>
  <c r="M63"/>
  <c r="N63"/>
  <c r="L62"/>
  <c r="M62"/>
  <c r="N62"/>
  <c r="L61"/>
  <c r="M61"/>
  <c r="N61"/>
  <c r="B3" i="7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38"/>
  <c r="L60" i="75"/>
  <c r="B3" i="7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37"/>
  <c r="M60" i="75"/>
  <c r="N60"/>
  <c r="H37" i="73"/>
  <c r="L59" i="75"/>
  <c r="I31" i="74"/>
  <c r="M59" i="75"/>
  <c r="N59"/>
  <c r="H36" i="73"/>
  <c r="L58" i="75"/>
  <c r="I28" i="74"/>
  <c r="M58" i="75"/>
  <c r="N58"/>
  <c r="H35" i="73"/>
  <c r="L57" i="75"/>
  <c r="I35" i="74"/>
  <c r="M57" i="75"/>
  <c r="N57"/>
  <c r="H34" i="73"/>
  <c r="L56" i="75"/>
  <c r="I36" i="74"/>
  <c r="M56" i="75"/>
  <c r="N56"/>
  <c r="H32" i="73"/>
  <c r="L55" i="75"/>
  <c r="I34" i="74"/>
  <c r="M55" i="75"/>
  <c r="N55"/>
  <c r="H39" i="73"/>
  <c r="L54" i="75"/>
  <c r="I33" i="74"/>
  <c r="M54" i="75"/>
  <c r="N54"/>
  <c r="H28" i="73"/>
  <c r="L53" i="75"/>
  <c r="I40" i="74"/>
  <c r="M53" i="75"/>
  <c r="N53"/>
  <c r="H24" i="73"/>
  <c r="L52" i="75"/>
  <c r="I41" i="74"/>
  <c r="M52" i="75"/>
  <c r="N52"/>
  <c r="H18" i="73"/>
  <c r="L51" i="75"/>
  <c r="I32" i="74"/>
  <c r="M51" i="75"/>
  <c r="N51"/>
  <c r="H17" i="73"/>
  <c r="L50" i="75"/>
  <c r="I30" i="74"/>
  <c r="M50" i="75"/>
  <c r="N50"/>
  <c r="H26" i="73"/>
  <c r="L49" i="75"/>
  <c r="I13" i="74"/>
  <c r="M49" i="75"/>
  <c r="N49"/>
  <c r="H16" i="73"/>
  <c r="L48" i="75"/>
  <c r="I27" i="74"/>
  <c r="M48" i="75"/>
  <c r="N48"/>
  <c r="H4" i="73"/>
  <c r="L47" i="75"/>
  <c r="I4" i="74"/>
  <c r="M47" i="75"/>
  <c r="N47"/>
  <c r="L46"/>
  <c r="M46"/>
  <c r="N46"/>
  <c r="L45"/>
  <c r="M45"/>
  <c r="N45"/>
  <c r="L44"/>
  <c r="M44"/>
  <c r="N44"/>
  <c r="L43"/>
  <c r="M43"/>
  <c r="N43"/>
  <c r="L42"/>
  <c r="M42"/>
  <c r="N42"/>
  <c r="L41"/>
  <c r="M41"/>
  <c r="N41"/>
  <c r="L40"/>
  <c r="M40"/>
  <c r="N40"/>
  <c r="L39"/>
  <c r="M39"/>
  <c r="N39"/>
  <c r="L38"/>
  <c r="M38"/>
  <c r="N38"/>
  <c r="H40" i="73"/>
  <c r="L37" i="75"/>
  <c r="I23" i="74"/>
  <c r="M37" i="75"/>
  <c r="N37"/>
  <c r="H33" i="73"/>
  <c r="L36" i="75"/>
  <c r="I25" i="74"/>
  <c r="M36" i="75"/>
  <c r="N36"/>
  <c r="H31" i="73"/>
  <c r="L35" i="75"/>
  <c r="I17" i="74"/>
  <c r="M35" i="75"/>
  <c r="N35"/>
  <c r="H41" i="73"/>
  <c r="L34" i="75"/>
  <c r="I6" i="74"/>
  <c r="M34" i="75"/>
  <c r="N34"/>
  <c r="H23" i="73"/>
  <c r="L33" i="75"/>
  <c r="I39" i="74"/>
  <c r="M33" i="75"/>
  <c r="N33"/>
  <c r="H30" i="73"/>
  <c r="L32" i="75"/>
  <c r="I16" i="74"/>
  <c r="M32" i="75"/>
  <c r="N32"/>
  <c r="H12" i="73"/>
  <c r="L31" i="75"/>
  <c r="I22" i="74"/>
  <c r="M31" i="75"/>
  <c r="N31"/>
  <c r="H25" i="73"/>
  <c r="L30" i="75"/>
  <c r="I24" i="74"/>
  <c r="M30" i="75"/>
  <c r="N30"/>
  <c r="H21" i="73"/>
  <c r="L29" i="75"/>
  <c r="I21" i="74"/>
  <c r="M29" i="75"/>
  <c r="N29"/>
  <c r="H20" i="73"/>
  <c r="L28" i="75"/>
  <c r="I15" i="74"/>
  <c r="M28" i="75"/>
  <c r="N28"/>
  <c r="H15" i="73"/>
  <c r="L27" i="75"/>
  <c r="I8" i="74"/>
  <c r="M27" i="75"/>
  <c r="N27"/>
  <c r="H19" i="73"/>
  <c r="L26" i="75"/>
  <c r="I7" i="74"/>
  <c r="M26" i="75"/>
  <c r="N26"/>
  <c r="H11" i="73"/>
  <c r="L25" i="75"/>
  <c r="I5" i="74"/>
  <c r="M25" i="75"/>
  <c r="N25"/>
  <c r="L24"/>
  <c r="M24"/>
  <c r="N24"/>
  <c r="L23"/>
  <c r="M23"/>
  <c r="N23"/>
  <c r="L22"/>
  <c r="M22"/>
  <c r="N22"/>
  <c r="L21"/>
  <c r="M21"/>
  <c r="N21"/>
  <c r="L20"/>
  <c r="M20"/>
  <c r="N20"/>
  <c r="L19"/>
  <c r="M19"/>
  <c r="N19"/>
  <c r="L18"/>
  <c r="M18"/>
  <c r="N18"/>
  <c r="L17"/>
  <c r="M17"/>
  <c r="N17"/>
  <c r="L16"/>
  <c r="M16"/>
  <c r="N16"/>
  <c r="L15"/>
  <c r="M15"/>
  <c r="N15"/>
  <c r="L14"/>
  <c r="M14"/>
  <c r="N14"/>
  <c r="H29" i="73"/>
  <c r="L13" i="75"/>
  <c r="I10" i="74"/>
  <c r="M13" i="75"/>
  <c r="N13"/>
  <c r="H14" i="73"/>
  <c r="L12" i="75"/>
  <c r="I29" i="74"/>
  <c r="M12" i="75"/>
  <c r="N12"/>
  <c r="H10" i="73"/>
  <c r="L11" i="75"/>
  <c r="I38" i="74"/>
  <c r="M11" i="75"/>
  <c r="N11"/>
  <c r="H13" i="73"/>
  <c r="L10" i="75"/>
  <c r="I20" i="74"/>
  <c r="M10" i="75"/>
  <c r="N10"/>
  <c r="H5" i="73"/>
  <c r="L9" i="75"/>
  <c r="I14" i="74"/>
  <c r="M9" i="75"/>
  <c r="N9"/>
  <c r="H6" i="73"/>
  <c r="L8" i="75"/>
  <c r="I19" i="74"/>
  <c r="M8" i="75"/>
  <c r="N8"/>
  <c r="H9" i="73"/>
  <c r="L7" i="75"/>
  <c r="I12" i="74"/>
  <c r="M7" i="75"/>
  <c r="N7"/>
  <c r="H22" i="73"/>
  <c r="L6" i="75"/>
  <c r="I26" i="74"/>
  <c r="M6" i="75"/>
  <c r="N6"/>
  <c r="H7" i="73"/>
  <c r="L5" i="75"/>
  <c r="I18" i="74"/>
  <c r="M5" i="75"/>
  <c r="N5"/>
  <c r="H8" i="73"/>
  <c r="L4" i="75"/>
  <c r="I9" i="74"/>
  <c r="M4" i="75"/>
  <c r="N4"/>
  <c r="H27" i="73"/>
  <c r="L3" i="75"/>
  <c r="I3" i="74"/>
  <c r="M3" i="75"/>
  <c r="N3"/>
  <c r="H3" i="73"/>
  <c r="L2" i="75"/>
  <c r="I11" i="74"/>
  <c r="M2" i="75"/>
  <c r="N2"/>
  <c r="I102" i="74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H102" i="73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J102" i="69"/>
  <c r="K102"/>
  <c r="N102" s="1"/>
  <c r="L102"/>
  <c r="M102"/>
  <c r="J101"/>
  <c r="K101"/>
  <c r="L101"/>
  <c r="M101"/>
  <c r="J100"/>
  <c r="K100"/>
  <c r="L100"/>
  <c r="M100"/>
  <c r="J99"/>
  <c r="K99"/>
  <c r="L99"/>
  <c r="M99"/>
  <c r="J98"/>
  <c r="K98"/>
  <c r="L98"/>
  <c r="M98"/>
  <c r="J97"/>
  <c r="K97"/>
  <c r="L97"/>
  <c r="M97"/>
  <c r="N97"/>
  <c r="J96"/>
  <c r="K96"/>
  <c r="L96"/>
  <c r="M96"/>
  <c r="J95"/>
  <c r="K95"/>
  <c r="L95"/>
  <c r="M95"/>
  <c r="J94"/>
  <c r="K94"/>
  <c r="L94"/>
  <c r="M94"/>
  <c r="J93"/>
  <c r="K93"/>
  <c r="L93"/>
  <c r="M93"/>
  <c r="J92"/>
  <c r="K92"/>
  <c r="L92"/>
  <c r="M92"/>
  <c r="J91"/>
  <c r="K91"/>
  <c r="L91"/>
  <c r="M91"/>
  <c r="J90"/>
  <c r="K90"/>
  <c r="L90"/>
  <c r="M90"/>
  <c r="J89"/>
  <c r="K89"/>
  <c r="L89"/>
  <c r="M89"/>
  <c r="J88"/>
  <c r="K88"/>
  <c r="L88"/>
  <c r="M88"/>
  <c r="J87"/>
  <c r="K87"/>
  <c r="L87"/>
  <c r="M87"/>
  <c r="J86"/>
  <c r="K86"/>
  <c r="L86"/>
  <c r="M86"/>
  <c r="N86"/>
  <c r="J85"/>
  <c r="K85"/>
  <c r="L85"/>
  <c r="M85"/>
  <c r="J84"/>
  <c r="K84"/>
  <c r="L84"/>
  <c r="M84"/>
  <c r="J83"/>
  <c r="K83"/>
  <c r="L83"/>
  <c r="M83"/>
  <c r="J82"/>
  <c r="K82"/>
  <c r="L82"/>
  <c r="M82"/>
  <c r="J81"/>
  <c r="K81"/>
  <c r="L81"/>
  <c r="M81"/>
  <c r="J80"/>
  <c r="K80"/>
  <c r="L80"/>
  <c r="M80"/>
  <c r="J79"/>
  <c r="K79"/>
  <c r="L79"/>
  <c r="M79"/>
  <c r="J78"/>
  <c r="K78"/>
  <c r="L78"/>
  <c r="M78"/>
  <c r="J77"/>
  <c r="K77"/>
  <c r="L77"/>
  <c r="M77"/>
  <c r="J76"/>
  <c r="K76"/>
  <c r="L76"/>
  <c r="M76"/>
  <c r="J75"/>
  <c r="K75"/>
  <c r="L75"/>
  <c r="M75"/>
  <c r="J74"/>
  <c r="K74"/>
  <c r="L74"/>
  <c r="M74"/>
  <c r="J73"/>
  <c r="K73"/>
  <c r="L73"/>
  <c r="M73"/>
  <c r="J72"/>
  <c r="K72"/>
  <c r="L72"/>
  <c r="M72"/>
  <c r="A3" i="65"/>
  <c r="B3" s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J71" i="69"/>
  <c r="A3" i="66"/>
  <c r="B3" s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K71" i="69"/>
  <c r="L71"/>
  <c r="M71"/>
  <c r="N71" s="1"/>
  <c r="J70"/>
  <c r="N70" s="1"/>
  <c r="K70"/>
  <c r="L70"/>
  <c r="M70"/>
  <c r="J69"/>
  <c r="K69"/>
  <c r="L69"/>
  <c r="M69"/>
  <c r="J68"/>
  <c r="N68" s="1"/>
  <c r="K68"/>
  <c r="L68"/>
  <c r="M68"/>
  <c r="J67"/>
  <c r="N67" s="1"/>
  <c r="K67"/>
  <c r="L67"/>
  <c r="M67"/>
  <c r="J66"/>
  <c r="K66"/>
  <c r="L66"/>
  <c r="M66"/>
  <c r="J65"/>
  <c r="N65" s="1"/>
  <c r="K65"/>
  <c r="L65"/>
  <c r="M65"/>
  <c r="J64"/>
  <c r="K64"/>
  <c r="L64"/>
  <c r="M64"/>
  <c r="J63"/>
  <c r="K63"/>
  <c r="L63"/>
  <c r="M63"/>
  <c r="J62"/>
  <c r="K62"/>
  <c r="L62"/>
  <c r="M62"/>
  <c r="J61"/>
  <c r="K61"/>
  <c r="L61"/>
  <c r="M61"/>
  <c r="J60"/>
  <c r="K60"/>
  <c r="B3" i="6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 s="1"/>
  <c r="L60" i="69"/>
  <c r="B3" i="68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2" s="1"/>
  <c r="B2" s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M60" i="69"/>
  <c r="J59"/>
  <c r="K59"/>
  <c r="L59"/>
  <c r="M59"/>
  <c r="J58"/>
  <c r="K58"/>
  <c r="L58"/>
  <c r="M58"/>
  <c r="J57"/>
  <c r="K57"/>
  <c r="L57"/>
  <c r="M57"/>
  <c r="J56"/>
  <c r="K56"/>
  <c r="L56"/>
  <c r="M56"/>
  <c r="J55"/>
  <c r="K55"/>
  <c r="L55"/>
  <c r="M55"/>
  <c r="J54"/>
  <c r="K54"/>
  <c r="L54"/>
  <c r="M54"/>
  <c r="J53"/>
  <c r="K53"/>
  <c r="L53"/>
  <c r="M53"/>
  <c r="J52"/>
  <c r="K52"/>
  <c r="N52" s="1"/>
  <c r="L52"/>
  <c r="M52"/>
  <c r="J51"/>
  <c r="K51"/>
  <c r="L51"/>
  <c r="M51"/>
  <c r="J50"/>
  <c r="K50"/>
  <c r="L50"/>
  <c r="M50"/>
  <c r="J49"/>
  <c r="K49"/>
  <c r="L49"/>
  <c r="M49"/>
  <c r="J48"/>
  <c r="K48"/>
  <c r="L48"/>
  <c r="N48" s="1"/>
  <c r="M48"/>
  <c r="J47"/>
  <c r="K47"/>
  <c r="L47"/>
  <c r="M47"/>
  <c r="J46"/>
  <c r="K46"/>
  <c r="L46"/>
  <c r="M46"/>
  <c r="J45"/>
  <c r="K45"/>
  <c r="L45"/>
  <c r="M45"/>
  <c r="J44"/>
  <c r="K44"/>
  <c r="L44"/>
  <c r="N44" s="1"/>
  <c r="M44"/>
  <c r="J43"/>
  <c r="K43"/>
  <c r="L43"/>
  <c r="M43"/>
  <c r="J42"/>
  <c r="K42"/>
  <c r="L42"/>
  <c r="M42"/>
  <c r="J41"/>
  <c r="K41"/>
  <c r="L41"/>
  <c r="N41" s="1"/>
  <c r="M41"/>
  <c r="J40"/>
  <c r="K40"/>
  <c r="L40"/>
  <c r="M40"/>
  <c r="J39"/>
  <c r="K39"/>
  <c r="L39"/>
  <c r="M39"/>
  <c r="J38"/>
  <c r="N38" s="1"/>
  <c r="K38"/>
  <c r="L38"/>
  <c r="M38"/>
  <c r="J37"/>
  <c r="K37"/>
  <c r="L37"/>
  <c r="M37"/>
  <c r="J36"/>
  <c r="K36"/>
  <c r="L36"/>
  <c r="M36"/>
  <c r="J35"/>
  <c r="K35"/>
  <c r="L35"/>
  <c r="M35"/>
  <c r="J34"/>
  <c r="K34"/>
  <c r="L34"/>
  <c r="M34"/>
  <c r="J33"/>
  <c r="K33"/>
  <c r="L33"/>
  <c r="M33"/>
  <c r="J32"/>
  <c r="K32"/>
  <c r="L32"/>
  <c r="M32"/>
  <c r="J31"/>
  <c r="K31"/>
  <c r="L31"/>
  <c r="N31" s="1"/>
  <c r="M31"/>
  <c r="J30"/>
  <c r="K30"/>
  <c r="L30"/>
  <c r="M30"/>
  <c r="N30"/>
  <c r="J29"/>
  <c r="K29"/>
  <c r="L29"/>
  <c r="M29"/>
  <c r="J28"/>
  <c r="K28"/>
  <c r="L28"/>
  <c r="M28"/>
  <c r="J27"/>
  <c r="K27"/>
  <c r="L27"/>
  <c r="M27"/>
  <c r="J26"/>
  <c r="K26"/>
  <c r="L26"/>
  <c r="M26"/>
  <c r="J25"/>
  <c r="K25"/>
  <c r="L25"/>
  <c r="M25"/>
  <c r="J24"/>
  <c r="K24"/>
  <c r="L24"/>
  <c r="M24"/>
  <c r="J23"/>
  <c r="N23" s="1"/>
  <c r="K23"/>
  <c r="L23"/>
  <c r="M23"/>
  <c r="J22"/>
  <c r="K22"/>
  <c r="L22"/>
  <c r="M22"/>
  <c r="J21"/>
  <c r="K21"/>
  <c r="L21"/>
  <c r="M21"/>
  <c r="J20"/>
  <c r="K20"/>
  <c r="L20"/>
  <c r="M20"/>
  <c r="J19"/>
  <c r="K19"/>
  <c r="L19"/>
  <c r="M19"/>
  <c r="L18"/>
  <c r="M18"/>
  <c r="L17"/>
  <c r="M17"/>
  <c r="L16"/>
  <c r="M16"/>
  <c r="L3" i="59"/>
  <c r="M3"/>
  <c r="N3"/>
  <c r="L4"/>
  <c r="M4"/>
  <c r="N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L87"/>
  <c r="M87"/>
  <c r="N87"/>
  <c r="L88"/>
  <c r="M88"/>
  <c r="N88"/>
  <c r="L89"/>
  <c r="M89"/>
  <c r="N89"/>
  <c r="L90"/>
  <c r="M90"/>
  <c r="N90"/>
  <c r="L91"/>
  <c r="M91"/>
  <c r="N91"/>
  <c r="L92"/>
  <c r="M92"/>
  <c r="N92"/>
  <c r="L93"/>
  <c r="M93"/>
  <c r="N93"/>
  <c r="L94"/>
  <c r="M94"/>
  <c r="N94"/>
  <c r="L95"/>
  <c r="M95"/>
  <c r="N95"/>
  <c r="L96"/>
  <c r="M96"/>
  <c r="N96"/>
  <c r="L97"/>
  <c r="M97"/>
  <c r="N97"/>
  <c r="L98"/>
  <c r="M98"/>
  <c r="N98"/>
  <c r="L99"/>
  <c r="M99"/>
  <c r="N99"/>
  <c r="L100"/>
  <c r="M100"/>
  <c r="N100"/>
  <c r="L101"/>
  <c r="M101"/>
  <c r="N101"/>
  <c r="L102"/>
  <c r="M102"/>
  <c r="N102"/>
  <c r="M2"/>
  <c r="L2"/>
  <c r="N2"/>
  <c r="B3" i="58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B3" i="5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L3" i="53"/>
  <c r="M3"/>
  <c r="N3"/>
  <c r="L4"/>
  <c r="M4"/>
  <c r="N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L87"/>
  <c r="M87"/>
  <c r="N87"/>
  <c r="L88"/>
  <c r="M88"/>
  <c r="N88"/>
  <c r="L89"/>
  <c r="M89"/>
  <c r="N89"/>
  <c r="L90"/>
  <c r="M90"/>
  <c r="N90"/>
  <c r="L91"/>
  <c r="M91"/>
  <c r="N91"/>
  <c r="L92"/>
  <c r="M92"/>
  <c r="N92"/>
  <c r="L93"/>
  <c r="M93"/>
  <c r="N93"/>
  <c r="L94"/>
  <c r="M94"/>
  <c r="N94"/>
  <c r="L95"/>
  <c r="M95"/>
  <c r="N95"/>
  <c r="L96"/>
  <c r="M96"/>
  <c r="N96"/>
  <c r="L97"/>
  <c r="M97"/>
  <c r="N97"/>
  <c r="L98"/>
  <c r="M98"/>
  <c r="N98"/>
  <c r="L99"/>
  <c r="M99"/>
  <c r="N99"/>
  <c r="L100"/>
  <c r="M100"/>
  <c r="N100"/>
  <c r="L101"/>
  <c r="M101"/>
  <c r="N101"/>
  <c r="L102"/>
  <c r="M102"/>
  <c r="N102"/>
  <c r="M2"/>
  <c r="L2"/>
  <c r="N2"/>
  <c r="B3" i="5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B3" i="5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L22" i="13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K34"/>
  <c r="L34"/>
  <c r="M34"/>
  <c r="K35"/>
  <c r="L35"/>
  <c r="M35"/>
  <c r="K36"/>
  <c r="L36"/>
  <c r="M36"/>
  <c r="J37"/>
  <c r="K37"/>
  <c r="L37"/>
  <c r="M37"/>
  <c r="J38"/>
  <c r="K38"/>
  <c r="L38"/>
  <c r="M38"/>
  <c r="J39"/>
  <c r="K39"/>
  <c r="L39"/>
  <c r="M39"/>
  <c r="J40"/>
  <c r="K40"/>
  <c r="L40"/>
  <c r="M40"/>
  <c r="J41"/>
  <c r="K41"/>
  <c r="L41"/>
  <c r="M41"/>
  <c r="J42"/>
  <c r="K42"/>
  <c r="L42"/>
  <c r="M42"/>
  <c r="J43"/>
  <c r="K43"/>
  <c r="L43"/>
  <c r="M43"/>
  <c r="J44"/>
  <c r="K44"/>
  <c r="L44"/>
  <c r="M44"/>
  <c r="J45"/>
  <c r="K45"/>
  <c r="L45"/>
  <c r="M45"/>
  <c r="J46"/>
  <c r="K46"/>
  <c r="L46"/>
  <c r="M46"/>
  <c r="J47"/>
  <c r="K47"/>
  <c r="L47"/>
  <c r="M47"/>
  <c r="J48"/>
  <c r="K48"/>
  <c r="L48"/>
  <c r="M48"/>
  <c r="J49"/>
  <c r="K49"/>
  <c r="L49"/>
  <c r="M49"/>
  <c r="J50"/>
  <c r="N50" s="1"/>
  <c r="K50"/>
  <c r="L50"/>
  <c r="M50"/>
  <c r="J51"/>
  <c r="K51"/>
  <c r="L51"/>
  <c r="M51"/>
  <c r="J52"/>
  <c r="K52"/>
  <c r="L52"/>
  <c r="M52"/>
  <c r="J53"/>
  <c r="K53"/>
  <c r="L53"/>
  <c r="M53"/>
  <c r="N53" s="1"/>
  <c r="J54"/>
  <c r="K54"/>
  <c r="L54"/>
  <c r="M54"/>
  <c r="J55"/>
  <c r="K55"/>
  <c r="L55"/>
  <c r="M55"/>
  <c r="J56"/>
  <c r="K56"/>
  <c r="L56"/>
  <c r="M56"/>
  <c r="J57"/>
  <c r="K57"/>
  <c r="L57"/>
  <c r="M57"/>
  <c r="N57" s="1"/>
  <c r="J58"/>
  <c r="K58"/>
  <c r="L58"/>
  <c r="M58"/>
  <c r="N58" s="1"/>
  <c r="J59"/>
  <c r="K59"/>
  <c r="L59"/>
  <c r="M59"/>
  <c r="J60"/>
  <c r="K60"/>
  <c r="L60"/>
  <c r="M60"/>
  <c r="J61"/>
  <c r="K61"/>
  <c r="L61"/>
  <c r="M61"/>
  <c r="J62"/>
  <c r="K62"/>
  <c r="L62"/>
  <c r="M62"/>
  <c r="J63"/>
  <c r="K63"/>
  <c r="L63"/>
  <c r="M63"/>
  <c r="J64"/>
  <c r="K64"/>
  <c r="L64"/>
  <c r="M64"/>
  <c r="J65"/>
  <c r="K65"/>
  <c r="L65"/>
  <c r="M65"/>
  <c r="J66"/>
  <c r="N66" s="1"/>
  <c r="K66"/>
  <c r="L66"/>
  <c r="M66"/>
  <c r="J67"/>
  <c r="K67"/>
  <c r="L67"/>
  <c r="M67"/>
  <c r="J68"/>
  <c r="K68"/>
  <c r="L68"/>
  <c r="M68"/>
  <c r="J69"/>
  <c r="K69"/>
  <c r="L69"/>
  <c r="M69"/>
  <c r="J70"/>
  <c r="K70"/>
  <c r="L70"/>
  <c r="M70"/>
  <c r="N70" s="1"/>
  <c r="J71"/>
  <c r="K71"/>
  <c r="L71"/>
  <c r="M71"/>
  <c r="J72"/>
  <c r="K72"/>
  <c r="L72"/>
  <c r="M72"/>
  <c r="J73"/>
  <c r="K73"/>
  <c r="L73"/>
  <c r="N73" s="1"/>
  <c r="M73"/>
  <c r="J74"/>
  <c r="K74"/>
  <c r="L74"/>
  <c r="N74" s="1"/>
  <c r="M74"/>
  <c r="J75"/>
  <c r="K75"/>
  <c r="L75"/>
  <c r="M75"/>
  <c r="J76"/>
  <c r="K76"/>
  <c r="L76"/>
  <c r="M76"/>
  <c r="J77"/>
  <c r="K77"/>
  <c r="L77"/>
  <c r="M77"/>
  <c r="J78"/>
  <c r="K78"/>
  <c r="L78"/>
  <c r="M78"/>
  <c r="N78" s="1"/>
  <c r="J79"/>
  <c r="K79"/>
  <c r="L79"/>
  <c r="M79"/>
  <c r="J80"/>
  <c r="K80"/>
  <c r="L80"/>
  <c r="M80"/>
  <c r="J81"/>
  <c r="K81"/>
  <c r="L81"/>
  <c r="M81"/>
  <c r="N81" s="1"/>
  <c r="J82"/>
  <c r="K82"/>
  <c r="L82"/>
  <c r="N82" s="1"/>
  <c r="M82"/>
  <c r="J83"/>
  <c r="K83"/>
  <c r="L83"/>
  <c r="M83"/>
  <c r="J84"/>
  <c r="K84"/>
  <c r="L84"/>
  <c r="M84"/>
  <c r="J85"/>
  <c r="K85"/>
  <c r="L85"/>
  <c r="M85"/>
  <c r="J86"/>
  <c r="K86"/>
  <c r="L86"/>
  <c r="N86" s="1"/>
  <c r="M86"/>
  <c r="J87"/>
  <c r="N87" s="1"/>
  <c r="K87"/>
  <c r="L87"/>
  <c r="M87"/>
  <c r="J88"/>
  <c r="N88" s="1"/>
  <c r="K88"/>
  <c r="L88"/>
  <c r="M88"/>
  <c r="J89"/>
  <c r="N89" s="1"/>
  <c r="K89"/>
  <c r="L89"/>
  <c r="M89"/>
  <c r="J90"/>
  <c r="K90"/>
  <c r="L90"/>
  <c r="M90"/>
  <c r="N90" s="1"/>
  <c r="J91"/>
  <c r="K91"/>
  <c r="L91"/>
  <c r="M91"/>
  <c r="J92"/>
  <c r="K92"/>
  <c r="L92"/>
  <c r="M92"/>
  <c r="J93"/>
  <c r="K93"/>
  <c r="L93"/>
  <c r="M93"/>
  <c r="J94"/>
  <c r="K94"/>
  <c r="L94"/>
  <c r="N94" s="1"/>
  <c r="M94"/>
  <c r="J95"/>
  <c r="K95"/>
  <c r="L95"/>
  <c r="M95"/>
  <c r="J96"/>
  <c r="K96"/>
  <c r="L96"/>
  <c r="M96"/>
  <c r="J97"/>
  <c r="K97"/>
  <c r="L97"/>
  <c r="N97" s="1"/>
  <c r="M97"/>
  <c r="J98"/>
  <c r="K98"/>
  <c r="L98"/>
  <c r="M98"/>
  <c r="N98" s="1"/>
  <c r="J99"/>
  <c r="K99"/>
  <c r="L99"/>
  <c r="M99"/>
  <c r="J100"/>
  <c r="K100"/>
  <c r="L100"/>
  <c r="M100"/>
  <c r="J101"/>
  <c r="K101"/>
  <c r="L101"/>
  <c r="M101"/>
  <c r="J102"/>
  <c r="K102"/>
  <c r="L102"/>
  <c r="M102"/>
  <c r="N102" s="1"/>
  <c r="A3" i="39"/>
  <c r="B3" s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B3" i="4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2" s="1"/>
  <c r="B2" s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B3" i="40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A3"/>
  <c r="A2" s="1"/>
  <c r="B2" s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92"/>
  <c r="A93"/>
  <c r="A94"/>
  <c r="A95"/>
  <c r="A96"/>
  <c r="A97"/>
  <c r="A98"/>
  <c r="A99"/>
  <c r="A100"/>
  <c r="A101"/>
  <c r="A102"/>
  <c r="A99" i="39"/>
  <c r="A100"/>
  <c r="A101"/>
  <c r="A102"/>
  <c r="A7" i="23"/>
  <c r="A3"/>
  <c r="A2" s="1"/>
  <c r="C2" s="1"/>
  <c r="A4"/>
  <c r="A5"/>
  <c r="A6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 i="9"/>
  <c r="A1"/>
  <c r="A2" i="8"/>
  <c r="A1"/>
  <c r="J4" i="7"/>
  <c r="J4" i="8"/>
  <c r="K4" i="7"/>
  <c r="K4" i="8"/>
  <c r="L4" i="7"/>
  <c r="M4"/>
  <c r="M4" i="8"/>
  <c r="N4" i="7"/>
  <c r="N4" i="8"/>
  <c r="O4" i="7"/>
  <c r="O4" i="8"/>
  <c r="P4" i="7"/>
  <c r="Q4"/>
  <c r="Q4" i="8"/>
  <c r="R4" i="7"/>
  <c r="R4" i="8"/>
  <c r="S4" i="7"/>
  <c r="S4" i="8"/>
  <c r="T4" i="7"/>
  <c r="U4"/>
  <c r="U4" i="8"/>
  <c r="V4" i="7"/>
  <c r="V4" i="8"/>
  <c r="W4" i="7"/>
  <c r="W4" i="8"/>
  <c r="X4" i="7"/>
  <c r="Y4"/>
  <c r="Y4" i="8"/>
  <c r="Z4" i="7"/>
  <c r="Z4" i="8"/>
  <c r="AA4" i="7"/>
  <c r="AA4" i="8"/>
  <c r="AB4" i="7"/>
  <c r="AC4"/>
  <c r="AC4" i="8"/>
  <c r="AD4" i="7"/>
  <c r="AD4" i="8"/>
  <c r="J4" i="3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2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1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Z2" i="8"/>
  <c r="Z2" i="3"/>
  <c r="Z2" i="7"/>
  <c r="Z2" i="1"/>
  <c r="A1" i="2"/>
  <c r="A1" i="3"/>
  <c r="A1" i="1"/>
  <c r="A2"/>
  <c r="A2" i="3"/>
  <c r="A2" i="2"/>
  <c r="Z2" i="9"/>
  <c r="AD4"/>
  <c r="N4"/>
  <c r="R4"/>
  <c r="V4"/>
  <c r="Z4"/>
  <c r="J4"/>
  <c r="AB4" i="8"/>
  <c r="X4"/>
  <c r="T4"/>
  <c r="P4"/>
  <c r="L4"/>
  <c r="AC4" i="9"/>
  <c r="Y4"/>
  <c r="U4"/>
  <c r="Q4"/>
  <c r="M4"/>
  <c r="AA4"/>
  <c r="W4"/>
  <c r="S4"/>
  <c r="O4"/>
  <c r="K4"/>
  <c r="AB4"/>
  <c r="X4"/>
  <c r="T4"/>
  <c r="P4"/>
  <c r="L4"/>
  <c r="N49" i="69" l="1"/>
  <c r="N56"/>
  <c r="A2" i="65"/>
  <c r="C2" s="1"/>
  <c r="N74" i="69"/>
  <c r="N75"/>
  <c r="N98"/>
  <c r="N87"/>
  <c r="N46" i="13"/>
  <c r="N45"/>
  <c r="N40"/>
  <c r="N38"/>
  <c r="N49"/>
  <c r="N85"/>
  <c r="N65"/>
  <c r="N62"/>
  <c r="N56"/>
  <c r="N54"/>
  <c r="N44"/>
  <c r="N41"/>
  <c r="I37" i="68"/>
  <c r="I36"/>
  <c r="I40"/>
  <c r="I13"/>
  <c r="I23"/>
  <c r="M8" i="69" s="1"/>
  <c r="I39" i="68"/>
  <c r="I7"/>
  <c r="M3" i="69" s="1"/>
  <c r="I10" i="68"/>
  <c r="I38"/>
  <c r="I14"/>
  <c r="M5" i="69" s="1"/>
  <c r="I12" i="68"/>
  <c r="I18"/>
  <c r="M7" i="69" s="1"/>
  <c r="I3" i="68"/>
  <c r="I102"/>
  <c r="I98"/>
  <c r="I94"/>
  <c r="I90"/>
  <c r="I86"/>
  <c r="I82"/>
  <c r="I78"/>
  <c r="I74"/>
  <c r="I70"/>
  <c r="I66"/>
  <c r="I62"/>
  <c r="I58"/>
  <c r="I54"/>
  <c r="I50"/>
  <c r="I46"/>
  <c r="I42"/>
  <c r="I99"/>
  <c r="I95"/>
  <c r="I91"/>
  <c r="I87"/>
  <c r="I83"/>
  <c r="I79"/>
  <c r="I75"/>
  <c r="I71"/>
  <c r="I67"/>
  <c r="I63"/>
  <c r="I59"/>
  <c r="I55"/>
  <c r="I51"/>
  <c r="I47"/>
  <c r="I43"/>
  <c r="I41"/>
  <c r="I25"/>
  <c r="M13" i="69" s="1"/>
  <c r="I5" i="68"/>
  <c r="I101"/>
  <c r="I97"/>
  <c r="I93"/>
  <c r="I89"/>
  <c r="I85"/>
  <c r="I81"/>
  <c r="I77"/>
  <c r="I73"/>
  <c r="I69"/>
  <c r="I65"/>
  <c r="I61"/>
  <c r="I57"/>
  <c r="I53"/>
  <c r="I49"/>
  <c r="I45"/>
  <c r="I35"/>
  <c r="I33"/>
  <c r="I30"/>
  <c r="I4"/>
  <c r="I6"/>
  <c r="M2" i="69" s="1"/>
  <c r="I24" i="68"/>
  <c r="M12" i="69" s="1"/>
  <c r="I8" i="68"/>
  <c r="I16"/>
  <c r="M10" i="69" s="1"/>
  <c r="I21" i="68"/>
  <c r="M11" i="69" s="1"/>
  <c r="I28" i="68"/>
  <c r="I34"/>
  <c r="I32"/>
  <c r="I27"/>
  <c r="M15" i="69" s="1"/>
  <c r="I17" i="68"/>
  <c r="I22"/>
  <c r="I15"/>
  <c r="M6" i="69" s="1"/>
  <c r="I29" i="68"/>
  <c r="I20"/>
  <c r="I19"/>
  <c r="M9" i="69" s="1"/>
  <c r="I26" i="68"/>
  <c r="M14" i="69" s="1"/>
  <c r="I9" i="68"/>
  <c r="I11"/>
  <c r="M4" i="69" s="1"/>
  <c r="I100" i="68"/>
  <c r="I96"/>
  <c r="I92"/>
  <c r="I88"/>
  <c r="I84"/>
  <c r="I80"/>
  <c r="I76"/>
  <c r="I72"/>
  <c r="I68"/>
  <c r="I64"/>
  <c r="I60"/>
  <c r="I56"/>
  <c r="I52"/>
  <c r="I48"/>
  <c r="I44"/>
  <c r="I31"/>
  <c r="N26" i="69"/>
  <c r="N40"/>
  <c r="N57"/>
  <c r="N69"/>
  <c r="N78"/>
  <c r="N79"/>
  <c r="N88"/>
  <c r="N89"/>
  <c r="N99"/>
  <c r="N28"/>
  <c r="N90"/>
  <c r="N91"/>
  <c r="N37"/>
  <c r="N20"/>
  <c r="N35"/>
  <c r="N47"/>
  <c r="N54"/>
  <c r="N72"/>
  <c r="N73"/>
  <c r="N94"/>
  <c r="N95"/>
  <c r="I102" i="41"/>
  <c r="I98"/>
  <c r="I94"/>
  <c r="I90"/>
  <c r="I86"/>
  <c r="I82"/>
  <c r="I78"/>
  <c r="I74"/>
  <c r="I70"/>
  <c r="I66"/>
  <c r="I62"/>
  <c r="I58"/>
  <c r="I54"/>
  <c r="I50"/>
  <c r="I46"/>
  <c r="I42"/>
  <c r="I38"/>
  <c r="I34"/>
  <c r="M20" i="13" s="1"/>
  <c r="I30" i="41"/>
  <c r="M18" i="13" s="1"/>
  <c r="I26" i="41"/>
  <c r="I22"/>
  <c r="M15" i="13" s="1"/>
  <c r="I18" i="41"/>
  <c r="M14" i="13" s="1"/>
  <c r="I14" i="41"/>
  <c r="M4" i="13" s="1"/>
  <c r="I10" i="41"/>
  <c r="I6"/>
  <c r="M5" i="13" s="1"/>
  <c r="I100" i="41"/>
  <c r="I96"/>
  <c r="I92"/>
  <c r="I84"/>
  <c r="I80"/>
  <c r="I72"/>
  <c r="I64"/>
  <c r="I56"/>
  <c r="I48"/>
  <c r="I44"/>
  <c r="I36"/>
  <c r="I32"/>
  <c r="I24"/>
  <c r="M19" i="13" s="1"/>
  <c r="I20" i="41"/>
  <c r="I12"/>
  <c r="I97"/>
  <c r="I89"/>
  <c r="I81"/>
  <c r="I73"/>
  <c r="I65"/>
  <c r="I57"/>
  <c r="I49"/>
  <c r="I41"/>
  <c r="I37"/>
  <c r="M21" i="13" s="1"/>
  <c r="I29" i="41"/>
  <c r="M17" i="13" s="1"/>
  <c r="I25" i="41"/>
  <c r="M10" i="13" s="1"/>
  <c r="I17" i="41"/>
  <c r="M9" i="13" s="1"/>
  <c r="I9" i="41"/>
  <c r="I99"/>
  <c r="I95"/>
  <c r="I91"/>
  <c r="I87"/>
  <c r="I83"/>
  <c r="I79"/>
  <c r="I75"/>
  <c r="I71"/>
  <c r="I67"/>
  <c r="I63"/>
  <c r="I59"/>
  <c r="I55"/>
  <c r="I51"/>
  <c r="I47"/>
  <c r="I43"/>
  <c r="I39"/>
  <c r="I35"/>
  <c r="I31"/>
  <c r="M13" i="13" s="1"/>
  <c r="I27" i="41"/>
  <c r="M12" i="13" s="1"/>
  <c r="I23" i="41"/>
  <c r="I19"/>
  <c r="I15"/>
  <c r="M8" i="13" s="1"/>
  <c r="I11" i="41"/>
  <c r="M7" i="13" s="1"/>
  <c r="I7" i="41"/>
  <c r="M6" i="13" s="1"/>
  <c r="I3" i="41"/>
  <c r="I88"/>
  <c r="I76"/>
  <c r="I68"/>
  <c r="I60"/>
  <c r="I52"/>
  <c r="I40"/>
  <c r="I28"/>
  <c r="M16" i="13" s="1"/>
  <c r="I16" i="41"/>
  <c r="I8"/>
  <c r="M11" i="13" s="1"/>
  <c r="I4" i="41"/>
  <c r="M3" i="13" s="1"/>
  <c r="I101" i="41"/>
  <c r="I93"/>
  <c r="I85"/>
  <c r="I77"/>
  <c r="I69"/>
  <c r="I61"/>
  <c r="I53"/>
  <c r="I45"/>
  <c r="I33"/>
  <c r="I21"/>
  <c r="I13"/>
  <c r="I5"/>
  <c r="M2" i="13" s="1"/>
  <c r="N52"/>
  <c r="N51"/>
  <c r="N80"/>
  <c r="N79"/>
  <c r="N77"/>
  <c r="N55"/>
  <c r="N43"/>
  <c r="H16" i="67"/>
  <c r="H29"/>
  <c r="H14"/>
  <c r="L2" i="69" s="1"/>
  <c r="H10" i="67"/>
  <c r="H13"/>
  <c r="L9" i="69" s="1"/>
  <c r="H5" i="67"/>
  <c r="H6"/>
  <c r="H9"/>
  <c r="H22"/>
  <c r="L13" i="69" s="1"/>
  <c r="H7" i="67"/>
  <c r="L4" i="69" s="1"/>
  <c r="H8" i="67"/>
  <c r="L8" i="69" s="1"/>
  <c r="H27" i="67"/>
  <c r="H3"/>
  <c r="H99"/>
  <c r="H95"/>
  <c r="H91"/>
  <c r="H87"/>
  <c r="H83"/>
  <c r="H79"/>
  <c r="H75"/>
  <c r="H71"/>
  <c r="H67"/>
  <c r="H63"/>
  <c r="H59"/>
  <c r="H55"/>
  <c r="H51"/>
  <c r="H47"/>
  <c r="H43"/>
  <c r="H11"/>
  <c r="L3" i="69" s="1"/>
  <c r="H58" i="67"/>
  <c r="H38"/>
  <c r="H37"/>
  <c r="H35"/>
  <c r="H39"/>
  <c r="H24"/>
  <c r="L6" i="69" s="1"/>
  <c r="H17" i="67"/>
  <c r="L7" i="69" s="1"/>
  <c r="H4" i="67"/>
  <c r="H40"/>
  <c r="H31"/>
  <c r="H23"/>
  <c r="L14" i="69" s="1"/>
  <c r="H12" i="67"/>
  <c r="L5" i="69" s="1"/>
  <c r="H20" i="67"/>
  <c r="L12" i="69" s="1"/>
  <c r="H19" i="67"/>
  <c r="H100"/>
  <c r="H96"/>
  <c r="H92"/>
  <c r="H88"/>
  <c r="H84"/>
  <c r="H80"/>
  <c r="H76"/>
  <c r="H72"/>
  <c r="H68"/>
  <c r="H64"/>
  <c r="H60"/>
  <c r="H56"/>
  <c r="H52"/>
  <c r="H48"/>
  <c r="H44"/>
  <c r="H34"/>
  <c r="H25"/>
  <c r="L10" i="69" s="1"/>
  <c r="H101" i="67"/>
  <c r="H97"/>
  <c r="H93"/>
  <c r="H89"/>
  <c r="H85"/>
  <c r="H81"/>
  <c r="H77"/>
  <c r="H73"/>
  <c r="H69"/>
  <c r="H65"/>
  <c r="H61"/>
  <c r="H57"/>
  <c r="H53"/>
  <c r="H49"/>
  <c r="H45"/>
  <c r="H36"/>
  <c r="H32"/>
  <c r="H28"/>
  <c r="L11" i="69" s="1"/>
  <c r="H18" i="67"/>
  <c r="H26"/>
  <c r="L15" i="69" s="1"/>
  <c r="H33" i="67"/>
  <c r="H41"/>
  <c r="H30"/>
  <c r="H21"/>
  <c r="H15"/>
  <c r="H102"/>
  <c r="H98"/>
  <c r="H94"/>
  <c r="H90"/>
  <c r="H86"/>
  <c r="H82"/>
  <c r="H78"/>
  <c r="H74"/>
  <c r="H70"/>
  <c r="H66"/>
  <c r="H62"/>
  <c r="H54"/>
  <c r="H50"/>
  <c r="H46"/>
  <c r="H42"/>
  <c r="N19" i="69"/>
  <c r="N22"/>
  <c r="N29"/>
  <c r="N36"/>
  <c r="N46"/>
  <c r="N55"/>
  <c r="N62"/>
  <c r="N80"/>
  <c r="N81"/>
  <c r="N27"/>
  <c r="N34"/>
  <c r="N43"/>
  <c r="N45"/>
  <c r="N53"/>
  <c r="N60"/>
  <c r="N61"/>
  <c r="N64"/>
  <c r="N82"/>
  <c r="N83"/>
  <c r="N96"/>
  <c r="N100"/>
  <c r="N101"/>
  <c r="H5" i="40"/>
  <c r="L3" i="13" s="1"/>
  <c r="H9" i="40"/>
  <c r="H13"/>
  <c r="H17"/>
  <c r="L12" i="13" s="1"/>
  <c r="H21" i="40"/>
  <c r="L9" i="13" s="1"/>
  <c r="H25" i="40"/>
  <c r="H29"/>
  <c r="L14" i="13" s="1"/>
  <c r="H33" i="40"/>
  <c r="L7" i="13" s="1"/>
  <c r="H37" i="40"/>
  <c r="H41"/>
  <c r="H45"/>
  <c r="H49"/>
  <c r="H53"/>
  <c r="H57"/>
  <c r="H61"/>
  <c r="H65"/>
  <c r="H69"/>
  <c r="H73"/>
  <c r="H77"/>
  <c r="H81"/>
  <c r="H85"/>
  <c r="H89"/>
  <c r="H93"/>
  <c r="H97"/>
  <c r="H101"/>
  <c r="H11"/>
  <c r="L10" i="13" s="1"/>
  <c r="H23" i="40"/>
  <c r="L16" i="13" s="1"/>
  <c r="H31" i="40"/>
  <c r="L21" i="13" s="1"/>
  <c r="H39" i="40"/>
  <c r="H47"/>
  <c r="H55"/>
  <c r="H63"/>
  <c r="H71"/>
  <c r="H79"/>
  <c r="H87"/>
  <c r="H95"/>
  <c r="H3"/>
  <c r="L2" i="13" s="1"/>
  <c r="H6" i="40"/>
  <c r="H14"/>
  <c r="L4" i="13" s="1"/>
  <c r="H22" i="40"/>
  <c r="L13" i="13" s="1"/>
  <c r="H30" i="40"/>
  <c r="H34"/>
  <c r="L19" i="13" s="1"/>
  <c r="H42" i="40"/>
  <c r="H46"/>
  <c r="H54"/>
  <c r="H62"/>
  <c r="H70"/>
  <c r="H78"/>
  <c r="H86"/>
  <c r="H94"/>
  <c r="H102"/>
  <c r="H4"/>
  <c r="H8"/>
  <c r="H12"/>
  <c r="L18" i="13" s="1"/>
  <c r="H16" i="40"/>
  <c r="H20"/>
  <c r="H24"/>
  <c r="L17" i="13" s="1"/>
  <c r="H28" i="40"/>
  <c r="H32"/>
  <c r="L6" i="13" s="1"/>
  <c r="H36" i="40"/>
  <c r="H40"/>
  <c r="H44"/>
  <c r="H48"/>
  <c r="H52"/>
  <c r="H56"/>
  <c r="H60"/>
  <c r="H64"/>
  <c r="H68"/>
  <c r="H72"/>
  <c r="H76"/>
  <c r="H80"/>
  <c r="H84"/>
  <c r="H88"/>
  <c r="H92"/>
  <c r="H96"/>
  <c r="H100"/>
  <c r="H7"/>
  <c r="H15"/>
  <c r="L8" i="13" s="1"/>
  <c r="H19" i="40"/>
  <c r="L20" i="13" s="1"/>
  <c r="H27" i="40"/>
  <c r="H35"/>
  <c r="L11" i="13" s="1"/>
  <c r="H43" i="40"/>
  <c r="H51"/>
  <c r="H59"/>
  <c r="H67"/>
  <c r="H75"/>
  <c r="H83"/>
  <c r="H91"/>
  <c r="H99"/>
  <c r="H10"/>
  <c r="H18"/>
  <c r="L15" i="13" s="1"/>
  <c r="H26" i="40"/>
  <c r="L5" i="13" s="1"/>
  <c r="H38" i="40"/>
  <c r="H50"/>
  <c r="H58"/>
  <c r="H66"/>
  <c r="H74"/>
  <c r="H82"/>
  <c r="H90"/>
  <c r="H98"/>
  <c r="N101" i="13"/>
  <c r="N72"/>
  <c r="N71"/>
  <c r="N69"/>
  <c r="N42"/>
  <c r="N96"/>
  <c r="N95"/>
  <c r="N93"/>
  <c r="N64"/>
  <c r="N63"/>
  <c r="N61"/>
  <c r="N39"/>
  <c r="N37"/>
  <c r="B4" i="66"/>
  <c r="N24" i="69"/>
  <c r="N32"/>
  <c r="N42"/>
  <c r="N50"/>
  <c r="N58"/>
  <c r="N66"/>
  <c r="A2" i="66"/>
  <c r="C2" s="1"/>
  <c r="N76" i="69"/>
  <c r="N77"/>
  <c r="N84"/>
  <c r="N85"/>
  <c r="N92"/>
  <c r="N93"/>
  <c r="N21"/>
  <c r="N25"/>
  <c r="N33"/>
  <c r="N39"/>
  <c r="N51"/>
  <c r="N59"/>
  <c r="N63"/>
  <c r="B4" i="39"/>
  <c r="A2"/>
  <c r="C2" s="1"/>
  <c r="N100" i="13"/>
  <c r="N99"/>
  <c r="N92"/>
  <c r="N91"/>
  <c r="N84"/>
  <c r="N83"/>
  <c r="N76"/>
  <c r="N75"/>
  <c r="N68"/>
  <c r="N67"/>
  <c r="N60"/>
  <c r="N59"/>
  <c r="N48"/>
  <c r="N47"/>
  <c r="B4" i="65"/>
  <c r="C3"/>
  <c r="D3" s="1"/>
  <c r="B3" i="23"/>
  <c r="C4" i="66" l="1"/>
  <c r="D4" s="1"/>
  <c r="B5"/>
  <c r="C3"/>
  <c r="D3" s="1"/>
  <c r="C4" i="39"/>
  <c r="D4" s="1"/>
  <c r="B5"/>
  <c r="C3"/>
  <c r="D3" s="1"/>
  <c r="C4" i="65"/>
  <c r="D4" s="1"/>
  <c r="B5"/>
  <c r="B4" i="23"/>
  <c r="C3"/>
  <c r="D3" s="1"/>
  <c r="C5" i="66" l="1"/>
  <c r="D5" s="1"/>
  <c r="B6"/>
  <c r="B6" i="39"/>
  <c r="C5"/>
  <c r="D5" s="1"/>
  <c r="C5" i="65"/>
  <c r="D5" s="1"/>
  <c r="B6"/>
  <c r="B5" i="23"/>
  <c r="C4"/>
  <c r="D4" s="1"/>
  <c r="B7" i="66" l="1"/>
  <c r="C6"/>
  <c r="D6" s="1"/>
  <c r="C6" i="39"/>
  <c r="D6" s="1"/>
  <c r="B7"/>
  <c r="C6" i="65"/>
  <c r="D6" s="1"/>
  <c r="B7"/>
  <c r="B6" i="23"/>
  <c r="C5"/>
  <c r="D5" s="1"/>
  <c r="B8" i="66" l="1"/>
  <c r="C7"/>
  <c r="D7" s="1"/>
  <c r="C7" i="39"/>
  <c r="D7" s="1"/>
  <c r="B8"/>
  <c r="B8" i="65"/>
  <c r="C7"/>
  <c r="D7" s="1"/>
  <c r="C6" i="23"/>
  <c r="D6" s="1"/>
  <c r="B7"/>
  <c r="C8" i="66" l="1"/>
  <c r="D8" s="1"/>
  <c r="B9"/>
  <c r="C8" i="39"/>
  <c r="D8" s="1"/>
  <c r="B9"/>
  <c r="C8" i="65"/>
  <c r="D8" s="1"/>
  <c r="B9"/>
  <c r="C7" i="23"/>
  <c r="D7" s="1"/>
  <c r="B8"/>
  <c r="C9" i="66" l="1"/>
  <c r="D9" s="1"/>
  <c r="B10"/>
  <c r="B10" i="39"/>
  <c r="C9"/>
  <c r="D9" s="1"/>
  <c r="C9" i="65"/>
  <c r="D9" s="1"/>
  <c r="B10"/>
  <c r="B9" i="23"/>
  <c r="C8"/>
  <c r="D8" s="1"/>
  <c r="B11" i="66" l="1"/>
  <c r="C10"/>
  <c r="D10" s="1"/>
  <c r="C10" i="39"/>
  <c r="D10" s="1"/>
  <c r="B11"/>
  <c r="B11" i="65"/>
  <c r="C10"/>
  <c r="D10" s="1"/>
  <c r="C9" i="23"/>
  <c r="D9" s="1"/>
  <c r="B10"/>
  <c r="C11" i="66" l="1"/>
  <c r="D11" s="1"/>
  <c r="B12"/>
  <c r="C11" i="39"/>
  <c r="D11" s="1"/>
  <c r="B12"/>
  <c r="B12" i="65"/>
  <c r="C11"/>
  <c r="D11" s="1"/>
  <c r="C10" i="23"/>
  <c r="D10" s="1"/>
  <c r="B11"/>
  <c r="C12" i="66" l="1"/>
  <c r="D12" s="1"/>
  <c r="B13"/>
  <c r="C12" i="39"/>
  <c r="D12" s="1"/>
  <c r="B13"/>
  <c r="C12" i="65"/>
  <c r="D12" s="1"/>
  <c r="B13"/>
  <c r="B12" i="23"/>
  <c r="C11"/>
  <c r="D11" s="1"/>
  <c r="B14" i="66" l="1"/>
  <c r="C13"/>
  <c r="D13" s="1"/>
  <c r="B14" i="39"/>
  <c r="C13"/>
  <c r="D13" s="1"/>
  <c r="C13" i="65"/>
  <c r="D13" s="1"/>
  <c r="B14"/>
  <c r="B13" i="23"/>
  <c r="C12"/>
  <c r="D12" s="1"/>
  <c r="B15" i="66" l="1"/>
  <c r="C14"/>
  <c r="D14" s="1"/>
  <c r="C14" i="39"/>
  <c r="D14" s="1"/>
  <c r="B15"/>
  <c r="B15" i="65"/>
  <c r="C14"/>
  <c r="D14" s="1"/>
  <c r="B14" i="23"/>
  <c r="C13"/>
  <c r="D13" s="1"/>
  <c r="B16" i="66" l="1"/>
  <c r="C15"/>
  <c r="D15" s="1"/>
  <c r="C15" i="39"/>
  <c r="D15" s="1"/>
  <c r="B16"/>
  <c r="B16" i="65"/>
  <c r="C15"/>
  <c r="D15" s="1"/>
  <c r="C14" i="23"/>
  <c r="D14" s="1"/>
  <c r="B15"/>
  <c r="C16" i="66" l="1"/>
  <c r="D16" s="1"/>
  <c r="B17"/>
  <c r="B17" i="39"/>
  <c r="C16"/>
  <c r="D16" s="1"/>
  <c r="B17" i="65"/>
  <c r="C16"/>
  <c r="D16" s="1"/>
  <c r="C15" i="23"/>
  <c r="D15" s="1"/>
  <c r="B16"/>
  <c r="C17" i="66" l="1"/>
  <c r="D17" s="1"/>
  <c r="B18"/>
  <c r="B18" i="39"/>
  <c r="C17"/>
  <c r="D17" s="1"/>
  <c r="C17" i="65"/>
  <c r="D17" s="1"/>
  <c r="B18"/>
  <c r="B17" i="23"/>
  <c r="C16"/>
  <c r="D16" s="1"/>
  <c r="B19" i="66" l="1"/>
  <c r="C18"/>
  <c r="D18" s="1"/>
  <c r="B19" i="39"/>
  <c r="C18"/>
  <c r="D18" s="1"/>
  <c r="B19" i="65"/>
  <c r="C18"/>
  <c r="D18" s="1"/>
  <c r="C17" i="23"/>
  <c r="D17" s="1"/>
  <c r="B18"/>
  <c r="C19" i="66" l="1"/>
  <c r="D19" s="1"/>
  <c r="B20"/>
  <c r="C19" i="39"/>
  <c r="D19" s="1"/>
  <c r="B20"/>
  <c r="B20" i="65"/>
  <c r="C19"/>
  <c r="D19" s="1"/>
  <c r="C18" i="23"/>
  <c r="D18" s="1"/>
  <c r="B19"/>
  <c r="C20" i="66" l="1"/>
  <c r="D20" s="1"/>
  <c r="B21"/>
  <c r="B21" i="39"/>
  <c r="C20"/>
  <c r="D20" s="1"/>
  <c r="B21" i="65"/>
  <c r="C20"/>
  <c r="D20" s="1"/>
  <c r="B20" i="23"/>
  <c r="C19"/>
  <c r="D19" s="1"/>
  <c r="C21" i="66" l="1"/>
  <c r="D21" s="1"/>
  <c r="B22"/>
  <c r="B22" i="39"/>
  <c r="C21"/>
  <c r="D21" s="1"/>
  <c r="C21" i="65"/>
  <c r="D21" s="1"/>
  <c r="B22"/>
  <c r="B21" i="23"/>
  <c r="C20"/>
  <c r="D20" s="1"/>
  <c r="B23" i="66" l="1"/>
  <c r="C22"/>
  <c r="D22" s="1"/>
  <c r="B23" i="39"/>
  <c r="C22"/>
  <c r="D22" s="1"/>
  <c r="B23" i="65"/>
  <c r="C22"/>
  <c r="D22" s="1"/>
  <c r="B22" i="23"/>
  <c r="C21"/>
  <c r="D21" s="1"/>
  <c r="C23" i="66" l="1"/>
  <c r="D23" s="1"/>
  <c r="B24"/>
  <c r="C23" i="39"/>
  <c r="D23" s="1"/>
  <c r="B24"/>
  <c r="B24" i="65"/>
  <c r="C23"/>
  <c r="D23" s="1"/>
  <c r="C22" i="23"/>
  <c r="D22" s="1"/>
  <c r="B23"/>
  <c r="C24" i="66" l="1"/>
  <c r="D24" s="1"/>
  <c r="B25"/>
  <c r="C24" i="39"/>
  <c r="D24" s="1"/>
  <c r="B25"/>
  <c r="B25" i="65"/>
  <c r="C24"/>
  <c r="D24" s="1"/>
  <c r="C23" i="23"/>
  <c r="D23" s="1"/>
  <c r="B24"/>
  <c r="B26" i="66" l="1"/>
  <c r="C25"/>
  <c r="D25" s="1"/>
  <c r="B26" i="39"/>
  <c r="C25"/>
  <c r="D25" s="1"/>
  <c r="C25" i="65"/>
  <c r="D25" s="1"/>
  <c r="B26"/>
  <c r="B25" i="23"/>
  <c r="C24"/>
  <c r="D24" s="1"/>
  <c r="B27" i="66" l="1"/>
  <c r="C26"/>
  <c r="D26" s="1"/>
  <c r="B27" i="39"/>
  <c r="C26"/>
  <c r="D26" s="1"/>
  <c r="B27" i="65"/>
  <c r="C26"/>
  <c r="D26" s="1"/>
  <c r="C25" i="23"/>
  <c r="D25" s="1"/>
  <c r="B26"/>
  <c r="B28" i="66" l="1"/>
  <c r="C27"/>
  <c r="D27" s="1"/>
  <c r="C27" i="39"/>
  <c r="D27" s="1"/>
  <c r="B28"/>
  <c r="B28" i="65"/>
  <c r="C27"/>
  <c r="D27" s="1"/>
  <c r="C26" i="23"/>
  <c r="D26" s="1"/>
  <c r="B27"/>
  <c r="C28" i="66" l="1"/>
  <c r="D28" s="1"/>
  <c r="B29"/>
  <c r="C28" i="39"/>
  <c r="D28" s="1"/>
  <c r="B29"/>
  <c r="B29" i="65"/>
  <c r="C28"/>
  <c r="D28" s="1"/>
  <c r="B28" i="23"/>
  <c r="C27"/>
  <c r="D27" s="1"/>
  <c r="C29" i="66" l="1"/>
  <c r="D29" s="1"/>
  <c r="B30"/>
  <c r="B30" i="39"/>
  <c r="C29"/>
  <c r="D29" s="1"/>
  <c r="C29" i="65"/>
  <c r="D29" s="1"/>
  <c r="B30"/>
  <c r="B29" i="23"/>
  <c r="C28"/>
  <c r="D28" s="1"/>
  <c r="B31" i="66" l="1"/>
  <c r="C30"/>
  <c r="D30" s="1"/>
  <c r="C30" i="39"/>
  <c r="D30" s="1"/>
  <c r="B31"/>
  <c r="C30" i="65"/>
  <c r="D30" s="1"/>
  <c r="B31"/>
  <c r="B30" i="23"/>
  <c r="C29"/>
  <c r="D29" s="1"/>
  <c r="C31" i="66" l="1"/>
  <c r="D31" s="1"/>
  <c r="B32"/>
  <c r="C31" i="39"/>
  <c r="D31" s="1"/>
  <c r="B32"/>
  <c r="B32" i="65"/>
  <c r="C31"/>
  <c r="D31" s="1"/>
  <c r="C30" i="23"/>
  <c r="D30" s="1"/>
  <c r="B31"/>
  <c r="C32" i="66" l="1"/>
  <c r="D32" s="1"/>
  <c r="B33"/>
  <c r="B33" i="39"/>
  <c r="C32"/>
  <c r="D32" s="1"/>
  <c r="C32" i="65"/>
  <c r="D32" s="1"/>
  <c r="B33"/>
  <c r="C31" i="23"/>
  <c r="D31" s="1"/>
  <c r="B32"/>
  <c r="C33" i="66" l="1"/>
  <c r="D33" s="1"/>
  <c r="B34"/>
  <c r="B34" i="39"/>
  <c r="C33"/>
  <c r="D33" s="1"/>
  <c r="C33" i="65"/>
  <c r="D33" s="1"/>
  <c r="B34"/>
  <c r="B33" i="23"/>
  <c r="C32"/>
  <c r="D32" s="1"/>
  <c r="B35" i="66" l="1"/>
  <c r="C34"/>
  <c r="D34" s="1"/>
  <c r="C34" i="39"/>
  <c r="D34" s="1"/>
  <c r="B35"/>
  <c r="C34" i="65"/>
  <c r="D34" s="1"/>
  <c r="B35"/>
  <c r="C33" i="23"/>
  <c r="D33" s="1"/>
  <c r="B34"/>
  <c r="C35" i="66" l="1"/>
  <c r="D35" s="1"/>
  <c r="B36"/>
  <c r="C35" i="39"/>
  <c r="D35" s="1"/>
  <c r="B36"/>
  <c r="B36" i="65"/>
  <c r="C35"/>
  <c r="D35" s="1"/>
  <c r="C34" i="23"/>
  <c r="D34" s="1"/>
  <c r="B35"/>
  <c r="C36" i="66" l="1"/>
  <c r="D36" s="1"/>
  <c r="B37"/>
  <c r="B37" i="39"/>
  <c r="C36"/>
  <c r="D36" s="1"/>
  <c r="C36" i="65"/>
  <c r="D36" s="1"/>
  <c r="B37"/>
  <c r="B36" i="23"/>
  <c r="C35"/>
  <c r="D35" s="1"/>
  <c r="B38" i="66" l="1"/>
  <c r="C37"/>
  <c r="D37" s="1"/>
  <c r="B38" i="39"/>
  <c r="C37"/>
  <c r="D37" s="1"/>
  <c r="C37" i="65"/>
  <c r="D37" s="1"/>
  <c r="B38"/>
  <c r="B37" i="23"/>
  <c r="C36"/>
  <c r="D36" s="1"/>
  <c r="B39" i="66" l="1"/>
  <c r="C38"/>
  <c r="D38" s="1"/>
  <c r="B39" i="39"/>
  <c r="C38"/>
  <c r="D38" s="1"/>
  <c r="C38" i="65"/>
  <c r="D38" s="1"/>
  <c r="B39"/>
  <c r="B38" i="23"/>
  <c r="C37"/>
  <c r="D37" s="1"/>
  <c r="B40" i="66" l="1"/>
  <c r="C39"/>
  <c r="D39" s="1"/>
  <c r="C39" i="39"/>
  <c r="D39" s="1"/>
  <c r="B40"/>
  <c r="B40" i="65"/>
  <c r="C39"/>
  <c r="D39" s="1"/>
  <c r="C38" i="23"/>
  <c r="D38" s="1"/>
  <c r="B39"/>
  <c r="C40" i="66" l="1"/>
  <c r="D40" s="1"/>
  <c r="B41"/>
  <c r="C40" i="39"/>
  <c r="D40" s="1"/>
  <c r="B41"/>
  <c r="C40" i="65"/>
  <c r="D40" s="1"/>
  <c r="B41"/>
  <c r="B40" i="23"/>
  <c r="C39"/>
  <c r="D39" s="1"/>
  <c r="C41" i="66" l="1"/>
  <c r="D41" s="1"/>
  <c r="B42"/>
  <c r="B42" i="39"/>
  <c r="C41"/>
  <c r="D41" s="1"/>
  <c r="C41" i="65"/>
  <c r="D41" s="1"/>
  <c r="B42"/>
  <c r="B41" i="23"/>
  <c r="C40"/>
  <c r="D40" s="1"/>
  <c r="B43" i="66" l="1"/>
  <c r="C42"/>
  <c r="D42" s="1"/>
  <c r="C42" i="39"/>
  <c r="D42" s="1"/>
  <c r="B43"/>
  <c r="B43" i="65"/>
  <c r="C42"/>
  <c r="D42" s="1"/>
  <c r="B42" i="23"/>
  <c r="C41"/>
  <c r="D41" s="1"/>
  <c r="C43" i="66" l="1"/>
  <c r="D43" s="1"/>
  <c r="B44"/>
  <c r="C43" i="39"/>
  <c r="D43" s="1"/>
  <c r="B44"/>
  <c r="B44" i="65"/>
  <c r="C43"/>
  <c r="D43" s="1"/>
  <c r="C42" i="23"/>
  <c r="D42" s="1"/>
  <c r="B43"/>
  <c r="C44" i="66" l="1"/>
  <c r="D44" s="1"/>
  <c r="B45"/>
  <c r="B45" i="39"/>
  <c r="C44"/>
  <c r="D44" s="1"/>
  <c r="B45" i="65"/>
  <c r="C44"/>
  <c r="D44" s="1"/>
  <c r="C43" i="23"/>
  <c r="D43" s="1"/>
  <c r="B44"/>
  <c r="C45" i="66" l="1"/>
  <c r="D45" s="1"/>
  <c r="B46"/>
  <c r="B46" i="39"/>
  <c r="C45"/>
  <c r="D45" s="1"/>
  <c r="C45" i="65"/>
  <c r="D45" s="1"/>
  <c r="B46"/>
  <c r="B45" i="23"/>
  <c r="C44"/>
  <c r="D44" s="1"/>
  <c r="B47" i="66" l="1"/>
  <c r="C46"/>
  <c r="D46" s="1"/>
  <c r="B47" i="39"/>
  <c r="C46"/>
  <c r="D46" s="1"/>
  <c r="C46" i="65"/>
  <c r="D46" s="1"/>
  <c r="B47"/>
  <c r="C45" i="23"/>
  <c r="D45" s="1"/>
  <c r="B46"/>
  <c r="C47" i="66" l="1"/>
  <c r="D47" s="1"/>
  <c r="B48"/>
  <c r="C47" i="39"/>
  <c r="D47" s="1"/>
  <c r="B48"/>
  <c r="B48" i="65"/>
  <c r="C47"/>
  <c r="D47" s="1"/>
  <c r="C46" i="23"/>
  <c r="D46" s="1"/>
  <c r="B47"/>
  <c r="C48" i="66" l="1"/>
  <c r="D48" s="1"/>
  <c r="B49"/>
  <c r="C48" i="39"/>
  <c r="D48" s="1"/>
  <c r="B49"/>
  <c r="C48" i="65"/>
  <c r="D48" s="1"/>
  <c r="B49"/>
  <c r="B48" i="23"/>
  <c r="C47"/>
  <c r="D47" s="1"/>
  <c r="B50" i="66" l="1"/>
  <c r="C49"/>
  <c r="D49" s="1"/>
  <c r="B50" i="39"/>
  <c r="C49"/>
  <c r="D49" s="1"/>
  <c r="C49" i="65"/>
  <c r="D49" s="1"/>
  <c r="B50"/>
  <c r="B49" i="23"/>
  <c r="C48"/>
  <c r="D48" s="1"/>
  <c r="B51" i="66" l="1"/>
  <c r="C50"/>
  <c r="D50" s="1"/>
  <c r="B51" i="39"/>
  <c r="C50"/>
  <c r="D50" s="1"/>
  <c r="B51" i="65"/>
  <c r="C50"/>
  <c r="D50" s="1"/>
  <c r="C49" i="23"/>
  <c r="D49" s="1"/>
  <c r="B50"/>
  <c r="B52" i="66" l="1"/>
  <c r="C51"/>
  <c r="D51" s="1"/>
  <c r="C51" i="39"/>
  <c r="D51" s="1"/>
  <c r="B52"/>
  <c r="B52" i="65"/>
  <c r="C51"/>
  <c r="D51" s="1"/>
  <c r="C50" i="23"/>
  <c r="D50" s="1"/>
  <c r="B51"/>
  <c r="C52" i="66" l="1"/>
  <c r="D52" s="1"/>
  <c r="B53"/>
  <c r="C52" i="39"/>
  <c r="D52" s="1"/>
  <c r="B53"/>
  <c r="B53" i="65"/>
  <c r="C52"/>
  <c r="D52" s="1"/>
  <c r="B52" i="23"/>
  <c r="C51"/>
  <c r="D51" s="1"/>
  <c r="C53" i="66" l="1"/>
  <c r="D53" s="1"/>
  <c r="B54"/>
  <c r="B54" i="39"/>
  <c r="C53"/>
  <c r="D53" s="1"/>
  <c r="C53" i="65"/>
  <c r="D53" s="1"/>
  <c r="B54"/>
  <c r="B53" i="23"/>
  <c r="C52"/>
  <c r="D52" s="1"/>
  <c r="B55" i="66" l="1"/>
  <c r="C54"/>
  <c r="D54" s="1"/>
  <c r="C54" i="39"/>
  <c r="D54" s="1"/>
  <c r="B55"/>
  <c r="C54" i="65"/>
  <c r="D54" s="1"/>
  <c r="B55"/>
  <c r="B54" i="23"/>
  <c r="C53"/>
  <c r="D53" s="1"/>
  <c r="C55" i="66" l="1"/>
  <c r="D55" s="1"/>
  <c r="B56"/>
  <c r="C55" i="39"/>
  <c r="D55" s="1"/>
  <c r="B56"/>
  <c r="B56" i="65"/>
  <c r="C55"/>
  <c r="D55" s="1"/>
  <c r="C54" i="23"/>
  <c r="D54" s="1"/>
  <c r="B55"/>
  <c r="C56" i="66" l="1"/>
  <c r="D56" s="1"/>
  <c r="B57"/>
  <c r="B57" i="39"/>
  <c r="C56"/>
  <c r="D56" s="1"/>
  <c r="C56" i="65"/>
  <c r="D56" s="1"/>
  <c r="B57"/>
  <c r="C55" i="23"/>
  <c r="D55" s="1"/>
  <c r="B56"/>
  <c r="B58" i="66" l="1"/>
  <c r="C57"/>
  <c r="D57" s="1"/>
  <c r="B58" i="39"/>
  <c r="C57"/>
  <c r="D57" s="1"/>
  <c r="C57" i="65"/>
  <c r="D57" s="1"/>
  <c r="B58"/>
  <c r="B57" i="23"/>
  <c r="C56"/>
  <c r="D56" s="1"/>
  <c r="B59" i="66" l="1"/>
  <c r="C58"/>
  <c r="D58" s="1"/>
  <c r="B59" i="39"/>
  <c r="C58"/>
  <c r="D58" s="1"/>
  <c r="B59" i="65"/>
  <c r="C58"/>
  <c r="D58" s="1"/>
  <c r="C57" i="23"/>
  <c r="D57" s="1"/>
  <c r="B58"/>
  <c r="B60" i="66" l="1"/>
  <c r="C59"/>
  <c r="D59" s="1"/>
  <c r="C59" i="39"/>
  <c r="D59" s="1"/>
  <c r="B60"/>
  <c r="B60" i="65"/>
  <c r="C59"/>
  <c r="D59" s="1"/>
  <c r="C58" i="23"/>
  <c r="D58" s="1"/>
  <c r="B59"/>
  <c r="C60" i="66" l="1"/>
  <c r="D60" s="1"/>
  <c r="B61"/>
  <c r="C60" i="39"/>
  <c r="D60" s="1"/>
  <c r="B61"/>
  <c r="B61" i="65"/>
  <c r="C60"/>
  <c r="D60" s="1"/>
  <c r="B60" i="23"/>
  <c r="C59"/>
  <c r="D59" s="1"/>
  <c r="C61" i="66" l="1"/>
  <c r="D61" s="1"/>
  <c r="B62"/>
  <c r="B62" i="39"/>
  <c r="C61"/>
  <c r="D61" s="1"/>
  <c r="C61" i="65"/>
  <c r="D61" s="1"/>
  <c r="B62"/>
  <c r="B61" i="23"/>
  <c r="C60"/>
  <c r="D60" s="1"/>
  <c r="B63" i="66" l="1"/>
  <c r="C62"/>
  <c r="D62" s="1"/>
  <c r="C62" i="39"/>
  <c r="D62" s="1"/>
  <c r="B63"/>
  <c r="C62" i="65"/>
  <c r="D62" s="1"/>
  <c r="B63"/>
  <c r="B62" i="23"/>
  <c r="C61"/>
  <c r="D61" s="1"/>
  <c r="C63" i="66" l="1"/>
  <c r="D63" s="1"/>
  <c r="B64"/>
  <c r="C63" i="39"/>
  <c r="D63" s="1"/>
  <c r="B64"/>
  <c r="B64" i="65"/>
  <c r="C63"/>
  <c r="D63" s="1"/>
  <c r="C62" i="23"/>
  <c r="D62" s="1"/>
  <c r="B63"/>
  <c r="C64" i="66" l="1"/>
  <c r="D64" s="1"/>
  <c r="B65"/>
  <c r="B65" i="39"/>
  <c r="C64"/>
  <c r="D64" s="1"/>
  <c r="C64" i="65"/>
  <c r="D64" s="1"/>
  <c r="B65"/>
  <c r="C63" i="23"/>
  <c r="D63" s="1"/>
  <c r="B64"/>
  <c r="C65" i="66" l="1"/>
  <c r="D65" s="1"/>
  <c r="B66"/>
  <c r="B66" i="39"/>
  <c r="C65"/>
  <c r="D65" s="1"/>
  <c r="C65" i="65"/>
  <c r="D65" s="1"/>
  <c r="B66"/>
  <c r="B65" i="23"/>
  <c r="C64"/>
  <c r="D64" s="1"/>
  <c r="B67" i="66" l="1"/>
  <c r="C66"/>
  <c r="D66" s="1"/>
  <c r="B67" i="39"/>
  <c r="C66"/>
  <c r="D66" s="1"/>
  <c r="B67" i="65"/>
  <c r="C66"/>
  <c r="D66" s="1"/>
  <c r="C65" i="23"/>
  <c r="D65" s="1"/>
  <c r="B66"/>
  <c r="C67" i="66" l="1"/>
  <c r="D67" s="1"/>
  <c r="B68"/>
  <c r="C67" i="39"/>
  <c r="D67" s="1"/>
  <c r="B68"/>
  <c r="B68" i="65"/>
  <c r="C67"/>
  <c r="D67" s="1"/>
  <c r="C66" i="23"/>
  <c r="D66" s="1"/>
  <c r="B67"/>
  <c r="C68" i="66" l="1"/>
  <c r="D68" s="1"/>
  <c r="B69"/>
  <c r="C68" i="39"/>
  <c r="D68" s="1"/>
  <c r="B69"/>
  <c r="B69" i="65"/>
  <c r="C68"/>
  <c r="D68" s="1"/>
  <c r="B68" i="23"/>
  <c r="C67"/>
  <c r="D67" s="1"/>
  <c r="B70" i="66" l="1"/>
  <c r="C69"/>
  <c r="D69" s="1"/>
  <c r="B70" i="39"/>
  <c r="C69"/>
  <c r="D69" s="1"/>
  <c r="C69" i="65"/>
  <c r="D69" s="1"/>
  <c r="B70"/>
  <c r="B69" i="23"/>
  <c r="C68"/>
  <c r="D68" s="1"/>
  <c r="B71" i="66" l="1"/>
  <c r="C70"/>
  <c r="D70" s="1"/>
  <c r="C70" i="39"/>
  <c r="D70" s="1"/>
  <c r="B71"/>
  <c r="C70" i="65"/>
  <c r="D70" s="1"/>
  <c r="B71"/>
  <c r="B70" i="23"/>
  <c r="C69"/>
  <c r="D69" s="1"/>
  <c r="B72" i="66" l="1"/>
  <c r="C71"/>
  <c r="D71" s="1"/>
  <c r="C71" i="39"/>
  <c r="D71" s="1"/>
  <c r="B72"/>
  <c r="B72" i="65"/>
  <c r="C71"/>
  <c r="D71" s="1"/>
  <c r="C70" i="23"/>
  <c r="D70" s="1"/>
  <c r="B71"/>
  <c r="C72" i="66" l="1"/>
  <c r="D72" s="1"/>
  <c r="B73"/>
  <c r="B73" i="39"/>
  <c r="C72"/>
  <c r="D72" s="1"/>
  <c r="C72" i="65"/>
  <c r="D72" s="1"/>
  <c r="B73"/>
  <c r="C71" i="23"/>
  <c r="D71" s="1"/>
  <c r="B72"/>
  <c r="C73" i="66" l="1"/>
  <c r="D73" s="1"/>
  <c r="B74"/>
  <c r="B74" i="39"/>
  <c r="C73"/>
  <c r="D73" s="1"/>
  <c r="C73" i="65"/>
  <c r="D73" s="1"/>
  <c r="B74"/>
  <c r="B73" i="23"/>
  <c r="C72"/>
  <c r="D72" s="1"/>
  <c r="B75" i="66" l="1"/>
  <c r="C74"/>
  <c r="D74" s="1"/>
  <c r="B75" i="39"/>
  <c r="C74"/>
  <c r="D74" s="1"/>
  <c r="B75" i="65"/>
  <c r="C74"/>
  <c r="D74" s="1"/>
  <c r="C73" i="23"/>
  <c r="D73" s="1"/>
  <c r="B74"/>
  <c r="C75" i="66" l="1"/>
  <c r="D75" s="1"/>
  <c r="B76"/>
  <c r="C75" i="39"/>
  <c r="D75" s="1"/>
  <c r="B76"/>
  <c r="B76" i="65"/>
  <c r="C75"/>
  <c r="D75" s="1"/>
  <c r="C74" i="23"/>
  <c r="D74" s="1"/>
  <c r="B75"/>
  <c r="C76" i="66" l="1"/>
  <c r="D76" s="1"/>
  <c r="B77"/>
  <c r="C76" i="39"/>
  <c r="D76" s="1"/>
  <c r="B77"/>
  <c r="B77" i="65"/>
  <c r="C76"/>
  <c r="D76" s="1"/>
  <c r="B76" i="23"/>
  <c r="C75"/>
  <c r="D75" s="1"/>
  <c r="B78" i="66" l="1"/>
  <c r="C77"/>
  <c r="D77" s="1"/>
  <c r="B78" i="39"/>
  <c r="C77"/>
  <c r="D77" s="1"/>
  <c r="C77" i="65"/>
  <c r="D77" s="1"/>
  <c r="B78"/>
  <c r="B77" i="23"/>
  <c r="C76"/>
  <c r="D76" s="1"/>
  <c r="B79" i="66" l="1"/>
  <c r="C78"/>
  <c r="D78" s="1"/>
  <c r="C78" i="39"/>
  <c r="D78" s="1"/>
  <c r="B79"/>
  <c r="C78" i="65"/>
  <c r="D78" s="1"/>
  <c r="B79"/>
  <c r="B78" i="23"/>
  <c r="C77"/>
  <c r="D77" s="1"/>
  <c r="C79" i="66" l="1"/>
  <c r="D79" s="1"/>
  <c r="B80"/>
  <c r="C79" i="39"/>
  <c r="D79" s="1"/>
  <c r="B80"/>
  <c r="B80" i="65"/>
  <c r="C79"/>
  <c r="D79" s="1"/>
  <c r="C78" i="23"/>
  <c r="D78" s="1"/>
  <c r="B79"/>
  <c r="C80" i="66" l="1"/>
  <c r="D80" s="1"/>
  <c r="B81"/>
  <c r="B81" i="39"/>
  <c r="C80"/>
  <c r="D80" s="1"/>
  <c r="C80" i="65"/>
  <c r="D80" s="1"/>
  <c r="B81"/>
  <c r="C79" i="23"/>
  <c r="D79" s="1"/>
  <c r="B80"/>
  <c r="B82" i="66" l="1"/>
  <c r="C81"/>
  <c r="D81" s="1"/>
  <c r="B82" i="39"/>
  <c r="C81"/>
  <c r="D81" s="1"/>
  <c r="C81" i="65"/>
  <c r="D81" s="1"/>
  <c r="B82"/>
  <c r="B81" i="23"/>
  <c r="C80"/>
  <c r="D80" s="1"/>
  <c r="B83" i="66" l="1"/>
  <c r="C82"/>
  <c r="D82" s="1"/>
  <c r="B83" i="39"/>
  <c r="C82"/>
  <c r="D82" s="1"/>
  <c r="B83" i="65"/>
  <c r="C82"/>
  <c r="D82" s="1"/>
  <c r="C81" i="23"/>
  <c r="D81" s="1"/>
  <c r="B82"/>
  <c r="C83" i="66" l="1"/>
  <c r="D83" s="1"/>
  <c r="B84"/>
  <c r="C83" i="39"/>
  <c r="D83" s="1"/>
  <c r="B84"/>
  <c r="B84" i="65"/>
  <c r="C83"/>
  <c r="D83" s="1"/>
  <c r="C82" i="23"/>
  <c r="D82" s="1"/>
  <c r="B83"/>
  <c r="C84" i="66" l="1"/>
  <c r="D84" s="1"/>
  <c r="B85"/>
  <c r="C84" i="39"/>
  <c r="D84" s="1"/>
  <c r="B85"/>
  <c r="B85" i="65"/>
  <c r="C84"/>
  <c r="D84" s="1"/>
  <c r="C83" i="23"/>
  <c r="D83" s="1"/>
  <c r="B84"/>
  <c r="B86" i="66" l="1"/>
  <c r="C85"/>
  <c r="D85" s="1"/>
  <c r="B86" i="39"/>
  <c r="C85"/>
  <c r="D85" s="1"/>
  <c r="C85" i="65"/>
  <c r="D85" s="1"/>
  <c r="B86"/>
  <c r="B85" i="23"/>
  <c r="C84"/>
  <c r="D84" s="1"/>
  <c r="B87" i="66" l="1"/>
  <c r="C86"/>
  <c r="D86" s="1"/>
  <c r="C86" i="39"/>
  <c r="D86" s="1"/>
  <c r="B87"/>
  <c r="C86" i="65"/>
  <c r="D86" s="1"/>
  <c r="B87"/>
  <c r="C85" i="23"/>
  <c r="D85" s="1"/>
  <c r="B86"/>
  <c r="B88" i="66" l="1"/>
  <c r="C87"/>
  <c r="D87" s="1"/>
  <c r="C87" i="39"/>
  <c r="D87" s="1"/>
  <c r="B88"/>
  <c r="B88" i="65"/>
  <c r="C87"/>
  <c r="D87" s="1"/>
  <c r="C86" i="23"/>
  <c r="D86" s="1"/>
  <c r="B87"/>
  <c r="C88" i="66" l="1"/>
  <c r="D88" s="1"/>
  <c r="B89"/>
  <c r="B89" i="39"/>
  <c r="C88"/>
  <c r="D88" s="1"/>
  <c r="C88" i="65"/>
  <c r="D88" s="1"/>
  <c r="B89"/>
  <c r="B88" i="23"/>
  <c r="C87"/>
  <c r="D87" s="1"/>
  <c r="C89" i="66" l="1"/>
  <c r="D89" s="1"/>
  <c r="B90"/>
  <c r="B90" i="39"/>
  <c r="C89"/>
  <c r="D89" s="1"/>
  <c r="C89" i="65"/>
  <c r="D89" s="1"/>
  <c r="B90"/>
  <c r="B89" i="23"/>
  <c r="C88"/>
  <c r="D88" s="1"/>
  <c r="B91" i="66" l="1"/>
  <c r="C90"/>
  <c r="D90" s="1"/>
  <c r="B91" i="39"/>
  <c r="C90"/>
  <c r="D90" s="1"/>
  <c r="B91" i="65"/>
  <c r="C90"/>
  <c r="D90" s="1"/>
  <c r="B90" i="23"/>
  <c r="C89"/>
  <c r="D89" s="1"/>
  <c r="C91" i="66" l="1"/>
  <c r="D91" s="1"/>
  <c r="B92"/>
  <c r="C91" i="39"/>
  <c r="D91" s="1"/>
  <c r="B92"/>
  <c r="B92" i="65"/>
  <c r="C91"/>
  <c r="D91" s="1"/>
  <c r="C90" i="23"/>
  <c r="D90" s="1"/>
  <c r="B91"/>
  <c r="C92" i="66" l="1"/>
  <c r="D92" s="1"/>
  <c r="B93"/>
  <c r="B93" i="39"/>
  <c r="C92"/>
  <c r="D92" s="1"/>
  <c r="C92" i="65"/>
  <c r="D92" s="1"/>
  <c r="B93"/>
  <c r="C91" i="23"/>
  <c r="D91" s="1"/>
  <c r="B92"/>
  <c r="C93" i="66" l="1"/>
  <c r="D93" s="1"/>
  <c r="B94"/>
  <c r="B94" i="39"/>
  <c r="C93"/>
  <c r="D93" s="1"/>
  <c r="C93" i="65"/>
  <c r="D93" s="1"/>
  <c r="B94"/>
  <c r="B93" i="23"/>
  <c r="C92"/>
  <c r="D92" s="1"/>
  <c r="B95" i="66" l="1"/>
  <c r="C94"/>
  <c r="D94" s="1"/>
  <c r="B95" i="39"/>
  <c r="C94"/>
  <c r="D94" s="1"/>
  <c r="B95" i="65"/>
  <c r="C94"/>
  <c r="D94" s="1"/>
  <c r="C93" i="23"/>
  <c r="D93" s="1"/>
  <c r="B94"/>
  <c r="C95" i="66" l="1"/>
  <c r="D95" s="1"/>
  <c r="B96"/>
  <c r="C95" i="39"/>
  <c r="D95" s="1"/>
  <c r="B96"/>
  <c r="B96" i="65"/>
  <c r="C95"/>
  <c r="D95" s="1"/>
  <c r="C94" i="23"/>
  <c r="D94" s="1"/>
  <c r="B95"/>
  <c r="C96" i="66" l="1"/>
  <c r="D96" s="1"/>
  <c r="B97"/>
  <c r="C96" i="39"/>
  <c r="D96" s="1"/>
  <c r="B97"/>
  <c r="B97" i="65"/>
  <c r="C96"/>
  <c r="D96" s="1"/>
  <c r="C95" i="23"/>
  <c r="D95" s="1"/>
  <c r="B96"/>
  <c r="C97" i="66" l="1"/>
  <c r="D97" s="1"/>
  <c r="B98"/>
  <c r="B98" i="39"/>
  <c r="C97"/>
  <c r="D97" s="1"/>
  <c r="C97" i="65"/>
  <c r="D97" s="1"/>
  <c r="B98"/>
  <c r="B97" i="23"/>
  <c r="C96"/>
  <c r="D96" s="1"/>
  <c r="B99" i="66" l="1"/>
  <c r="C98"/>
  <c r="D98" s="1"/>
  <c r="C98" i="39"/>
  <c r="D98" s="1"/>
  <c r="B99"/>
  <c r="C98" i="65"/>
  <c r="D98" s="1"/>
  <c r="B99"/>
  <c r="C97" i="23"/>
  <c r="D97" s="1"/>
  <c r="B98"/>
  <c r="C99" i="66" l="1"/>
  <c r="D99" s="1"/>
  <c r="B100"/>
  <c r="C99" i="39"/>
  <c r="D99" s="1"/>
  <c r="B100"/>
  <c r="B100" i="65"/>
  <c r="C99"/>
  <c r="D99" s="1"/>
  <c r="C98" i="23"/>
  <c r="D98" s="1"/>
  <c r="B99"/>
  <c r="C100" i="66" l="1"/>
  <c r="D100" s="1"/>
  <c r="B101"/>
  <c r="B101" i="39"/>
  <c r="C100"/>
  <c r="D100" s="1"/>
  <c r="C100" i="65"/>
  <c r="D100" s="1"/>
  <c r="B101"/>
  <c r="B100" i="23"/>
  <c r="C99"/>
  <c r="D99" s="1"/>
  <c r="B102" i="66" l="1"/>
  <c r="C102" s="1"/>
  <c r="D102" s="1"/>
  <c r="D2" s="1"/>
  <c r="C101"/>
  <c r="D101" s="1"/>
  <c r="B102" i="39"/>
  <c r="C102" s="1"/>
  <c r="D102" s="1"/>
  <c r="D2" s="1"/>
  <c r="C101"/>
  <c r="D101" s="1"/>
  <c r="C101" i="65"/>
  <c r="D101" s="1"/>
  <c r="B102"/>
  <c r="C102" s="1"/>
  <c r="D102" s="1"/>
  <c r="B101" i="23"/>
  <c r="C100"/>
  <c r="D100" s="1"/>
  <c r="I71" i="66" l="1"/>
  <c r="I46"/>
  <c r="I67"/>
  <c r="I35"/>
  <c r="I53"/>
  <c r="I9"/>
  <c r="K2" i="69" s="1"/>
  <c r="I62" i="66"/>
  <c r="I38"/>
  <c r="I48"/>
  <c r="I15"/>
  <c r="I47"/>
  <c r="I26"/>
  <c r="K14" i="69" s="1"/>
  <c r="I31" i="66"/>
  <c r="I6"/>
  <c r="I13"/>
  <c r="I24"/>
  <c r="K8" i="69" s="1"/>
  <c r="I23" i="66"/>
  <c r="I5"/>
  <c r="I100"/>
  <c r="I96"/>
  <c r="I92"/>
  <c r="I88"/>
  <c r="I84"/>
  <c r="I80"/>
  <c r="I76"/>
  <c r="I37"/>
  <c r="I17"/>
  <c r="K3" i="69" s="1"/>
  <c r="I90" i="66"/>
  <c r="I59"/>
  <c r="I56"/>
  <c r="I50"/>
  <c r="I21"/>
  <c r="K5" i="69" s="1"/>
  <c r="I10" i="66"/>
  <c r="I16"/>
  <c r="K10" i="69" s="1"/>
  <c r="I69" i="66"/>
  <c r="I66"/>
  <c r="I65"/>
  <c r="I57"/>
  <c r="I55"/>
  <c r="I54"/>
  <c r="I51"/>
  <c r="I34"/>
  <c r="K18" i="69" s="1"/>
  <c r="I7" i="66"/>
  <c r="I27"/>
  <c r="K17" i="69" s="1"/>
  <c r="I33" i="66"/>
  <c r="I43"/>
  <c r="I40"/>
  <c r="I29"/>
  <c r="K11" i="69" s="1"/>
  <c r="I22" i="66"/>
  <c r="K6" i="69" s="1"/>
  <c r="I11" i="66"/>
  <c r="K7" i="69" s="1"/>
  <c r="I18" i="66"/>
  <c r="K13" i="69" s="1"/>
  <c r="I64" i="66"/>
  <c r="I52"/>
  <c r="I101"/>
  <c r="I97"/>
  <c r="I93"/>
  <c r="I89"/>
  <c r="I85"/>
  <c r="I81"/>
  <c r="I77"/>
  <c r="I73"/>
  <c r="I72"/>
  <c r="I58"/>
  <c r="I49"/>
  <c r="I32"/>
  <c r="K12" i="69" s="1"/>
  <c r="I28" i="66"/>
  <c r="I41"/>
  <c r="I8"/>
  <c r="I14"/>
  <c r="K4" i="69" s="1"/>
  <c r="I25" i="66"/>
  <c r="K9" i="69" s="1"/>
  <c r="I4" i="66"/>
  <c r="I20"/>
  <c r="I3"/>
  <c r="I102"/>
  <c r="I98"/>
  <c r="I94"/>
  <c r="I86"/>
  <c r="I82"/>
  <c r="I78"/>
  <c r="I74"/>
  <c r="I70"/>
  <c r="I68"/>
  <c r="I63"/>
  <c r="I36"/>
  <c r="I45"/>
  <c r="I44"/>
  <c r="I42"/>
  <c r="I30"/>
  <c r="K16" i="69" s="1"/>
  <c r="I39" i="66"/>
  <c r="I19"/>
  <c r="K15" i="69" s="1"/>
  <c r="I12" i="66"/>
  <c r="I60"/>
  <c r="I61"/>
  <c r="I99"/>
  <c r="I95"/>
  <c r="I91"/>
  <c r="I87"/>
  <c r="I83"/>
  <c r="I79"/>
  <c r="I75"/>
  <c r="I3" i="39"/>
  <c r="K7" i="13" s="1"/>
  <c r="I7" i="39"/>
  <c r="I11"/>
  <c r="I15"/>
  <c r="I19"/>
  <c r="I23"/>
  <c r="K3" i="13" s="1"/>
  <c r="I27" i="39"/>
  <c r="I31"/>
  <c r="K22" i="13" s="1"/>
  <c r="I35" i="39"/>
  <c r="K16" i="13" s="1"/>
  <c r="I39" i="39"/>
  <c r="K11" i="13" s="1"/>
  <c r="I43" i="39"/>
  <c r="I47"/>
  <c r="I51"/>
  <c r="K20" i="13" s="1"/>
  <c r="I55" i="39"/>
  <c r="I59"/>
  <c r="I63"/>
  <c r="I67"/>
  <c r="I71"/>
  <c r="I75"/>
  <c r="I79"/>
  <c r="I83"/>
  <c r="I87"/>
  <c r="I91"/>
  <c r="I95"/>
  <c r="I99"/>
  <c r="I58"/>
  <c r="I74"/>
  <c r="I82"/>
  <c r="I86"/>
  <c r="I90"/>
  <c r="I94"/>
  <c r="I98"/>
  <c r="I102"/>
  <c r="I9"/>
  <c r="I17"/>
  <c r="K6" i="13" s="1"/>
  <c r="I25" i="39"/>
  <c r="K10" i="13" s="1"/>
  <c r="I33" i="39"/>
  <c r="K28" i="13" s="1"/>
  <c r="I41" i="39"/>
  <c r="I49"/>
  <c r="K33" i="13" s="1"/>
  <c r="I57" i="39"/>
  <c r="I65"/>
  <c r="I77"/>
  <c r="I85"/>
  <c r="I93"/>
  <c r="I97"/>
  <c r="I4"/>
  <c r="K2" i="13" s="1"/>
  <c r="I12" i="39"/>
  <c r="I24"/>
  <c r="K9" i="13" s="1"/>
  <c r="I36" i="39"/>
  <c r="K23" i="13" s="1"/>
  <c r="I44" i="39"/>
  <c r="K30" i="13" s="1"/>
  <c r="I52" i="39"/>
  <c r="I60"/>
  <c r="I68"/>
  <c r="I80"/>
  <c r="I88"/>
  <c r="I92"/>
  <c r="I100"/>
  <c r="I6"/>
  <c r="I10"/>
  <c r="K12" i="13" s="1"/>
  <c r="I14" i="39"/>
  <c r="K13" i="13" s="1"/>
  <c r="I18" i="39"/>
  <c r="I22"/>
  <c r="I26"/>
  <c r="I30"/>
  <c r="I34"/>
  <c r="K8" i="13" s="1"/>
  <c r="I38" i="39"/>
  <c r="K29" i="13" s="1"/>
  <c r="I42" i="39"/>
  <c r="K5" i="13" s="1"/>
  <c r="I46" i="39"/>
  <c r="K27" i="13" s="1"/>
  <c r="I50" i="39"/>
  <c r="I54"/>
  <c r="K31" i="13" s="1"/>
  <c r="I62" i="39"/>
  <c r="I66"/>
  <c r="I70"/>
  <c r="I78"/>
  <c r="I5"/>
  <c r="I13"/>
  <c r="K4" i="13" s="1"/>
  <c r="I21" i="39"/>
  <c r="K21" i="13" s="1"/>
  <c r="I29" i="39"/>
  <c r="K18" i="13" s="1"/>
  <c r="I37" i="39"/>
  <c r="K26" i="13" s="1"/>
  <c r="I45" i="39"/>
  <c r="K24" i="13" s="1"/>
  <c r="I53" i="39"/>
  <c r="K32" i="13" s="1"/>
  <c r="I61" i="39"/>
  <c r="I69"/>
  <c r="I73"/>
  <c r="I81"/>
  <c r="I89"/>
  <c r="I101"/>
  <c r="I8"/>
  <c r="I16"/>
  <c r="I20"/>
  <c r="K19" i="13" s="1"/>
  <c r="I28" i="39"/>
  <c r="K17" i="13" s="1"/>
  <c r="I32" i="39"/>
  <c r="K25" i="13" s="1"/>
  <c r="I40" i="39"/>
  <c r="K14" i="13" s="1"/>
  <c r="I48" i="39"/>
  <c r="K15" i="13" s="1"/>
  <c r="I56" i="39"/>
  <c r="I64"/>
  <c r="I72"/>
  <c r="I76"/>
  <c r="I84"/>
  <c r="I96"/>
  <c r="D2" i="65"/>
  <c r="B102" i="23"/>
  <c r="C102" s="1"/>
  <c r="D102" s="1"/>
  <c r="D2" s="1"/>
  <c r="C101"/>
  <c r="D101" s="1"/>
  <c r="H71" i="65" l="1"/>
  <c r="H69"/>
  <c r="H64"/>
  <c r="H35"/>
  <c r="J18" i="69" s="1"/>
  <c r="N18" s="1"/>
  <c r="H34" i="65"/>
  <c r="H38"/>
  <c r="H62"/>
  <c r="H24"/>
  <c r="J10" i="69" s="1"/>
  <c r="N10" s="1"/>
  <c r="H36" i="65"/>
  <c r="H23"/>
  <c r="J9" i="69" s="1"/>
  <c r="N9" s="1"/>
  <c r="H44" i="65"/>
  <c r="H19"/>
  <c r="J15" i="69" s="1"/>
  <c r="N15" s="1"/>
  <c r="H59" i="65"/>
  <c r="H58"/>
  <c r="H57"/>
  <c r="H14"/>
  <c r="J4" i="69" s="1"/>
  <c r="N4" s="1"/>
  <c r="H8" i="65"/>
  <c r="H3"/>
  <c r="H99"/>
  <c r="H95"/>
  <c r="H91"/>
  <c r="H87"/>
  <c r="H83"/>
  <c r="H79"/>
  <c r="H75"/>
  <c r="H72"/>
  <c r="H67"/>
  <c r="H52"/>
  <c r="H50"/>
  <c r="H25"/>
  <c r="H47"/>
  <c r="H20"/>
  <c r="H16"/>
  <c r="H49"/>
  <c r="H40"/>
  <c r="H97"/>
  <c r="H89"/>
  <c r="H77"/>
  <c r="H66"/>
  <c r="H33"/>
  <c r="H32"/>
  <c r="H54"/>
  <c r="H22"/>
  <c r="J8" i="69" s="1"/>
  <c r="N8" s="1"/>
  <c r="H18" i="65"/>
  <c r="J14" i="69" s="1"/>
  <c r="N14" s="1"/>
  <c r="H27" i="65"/>
  <c r="J16" i="69" s="1"/>
  <c r="N16" s="1"/>
  <c r="H39" i="65"/>
  <c r="H102"/>
  <c r="H98"/>
  <c r="H94"/>
  <c r="H90"/>
  <c r="H82"/>
  <c r="H78"/>
  <c r="H74"/>
  <c r="H70"/>
  <c r="H56"/>
  <c r="H63"/>
  <c r="H51"/>
  <c r="H60"/>
  <c r="H48"/>
  <c r="H6"/>
  <c r="J6" i="69" s="1"/>
  <c r="N6" s="1"/>
  <c r="H61" i="65"/>
  <c r="H37"/>
  <c r="H31"/>
  <c r="H13"/>
  <c r="J5" i="69" s="1"/>
  <c r="N5" s="1"/>
  <c r="H29" i="65"/>
  <c r="J17" i="69" s="1"/>
  <c r="N17" s="1"/>
  <c r="H17" i="65"/>
  <c r="J12" i="69" s="1"/>
  <c r="N12" s="1"/>
  <c r="H53" i="65"/>
  <c r="H42"/>
  <c r="H15"/>
  <c r="H9"/>
  <c r="H10"/>
  <c r="J3" i="69" s="1"/>
  <c r="N3" s="1"/>
  <c r="H4" i="65"/>
  <c r="H100"/>
  <c r="H96"/>
  <c r="H92"/>
  <c r="H88"/>
  <c r="H84"/>
  <c r="H80"/>
  <c r="H76"/>
  <c r="H65"/>
  <c r="H30"/>
  <c r="H45"/>
  <c r="H21"/>
  <c r="H28"/>
  <c r="J7" i="69" s="1"/>
  <c r="N7" s="1"/>
  <c r="H41" i="65"/>
  <c r="H11"/>
  <c r="H7"/>
  <c r="J11" i="69" s="1"/>
  <c r="N11" s="1"/>
  <c r="H101" i="65"/>
  <c r="H93"/>
  <c r="H85"/>
  <c r="H81"/>
  <c r="H73"/>
  <c r="H68"/>
  <c r="H55"/>
  <c r="H46"/>
  <c r="H43"/>
  <c r="H26"/>
  <c r="J13" i="69" s="1"/>
  <c r="N13" s="1"/>
  <c r="H12" i="65"/>
  <c r="J2" i="69" s="1"/>
  <c r="N2" s="1"/>
  <c r="H5" i="65"/>
  <c r="H86"/>
  <c r="H5" i="23"/>
  <c r="H9"/>
  <c r="H13"/>
  <c r="J20" i="13" s="1"/>
  <c r="N20" s="1"/>
  <c r="H17" i="23"/>
  <c r="J15" i="13" s="1"/>
  <c r="N15" s="1"/>
  <c r="H21" i="23"/>
  <c r="H25"/>
  <c r="J21" i="13" s="1"/>
  <c r="N21" s="1"/>
  <c r="H29" i="23"/>
  <c r="J3" i="13" s="1"/>
  <c r="N3" s="1"/>
  <c r="H33" i="23"/>
  <c r="J24" i="13" s="1"/>
  <c r="N24" s="1"/>
  <c r="H37" i="23"/>
  <c r="J27" i="13" s="1"/>
  <c r="N27" s="1"/>
  <c r="H41" i="23"/>
  <c r="H45"/>
  <c r="J22" i="13" s="1"/>
  <c r="N22" s="1"/>
  <c r="H49" i="23"/>
  <c r="J25" i="13" s="1"/>
  <c r="N25" s="1"/>
  <c r="H53" i="23"/>
  <c r="J32" i="13" s="1"/>
  <c r="N32" s="1"/>
  <c r="H57" i="23"/>
  <c r="J33" i="13" s="1"/>
  <c r="N33" s="1"/>
  <c r="H61" i="23"/>
  <c r="H65"/>
  <c r="H69"/>
  <c r="H73"/>
  <c r="H77"/>
  <c r="H81"/>
  <c r="H85"/>
  <c r="H89"/>
  <c r="H93"/>
  <c r="H97"/>
  <c r="H101"/>
  <c r="H11"/>
  <c r="H19"/>
  <c r="J6" i="13" s="1"/>
  <c r="N6" s="1"/>
  <c r="H27" i="23"/>
  <c r="H35"/>
  <c r="J17" i="13" s="1"/>
  <c r="N17" s="1"/>
  <c r="H43" i="23"/>
  <c r="J35" i="13" s="1"/>
  <c r="N35" s="1"/>
  <c r="H51" i="23"/>
  <c r="J30" i="13" s="1"/>
  <c r="N30" s="1"/>
  <c r="H59" i="23"/>
  <c r="H67"/>
  <c r="H75"/>
  <c r="H83"/>
  <c r="H91"/>
  <c r="H99"/>
  <c r="H6"/>
  <c r="H14"/>
  <c r="J4" i="13" s="1"/>
  <c r="N4" s="1"/>
  <c r="H22" i="23"/>
  <c r="J14" i="13" s="1"/>
  <c r="N14" s="1"/>
  <c r="H30" i="23"/>
  <c r="J9" i="13" s="1"/>
  <c r="N9" s="1"/>
  <c r="H38" i="23"/>
  <c r="H46"/>
  <c r="J26" i="13" s="1"/>
  <c r="N26" s="1"/>
  <c r="H54" i="23"/>
  <c r="J29" i="13" s="1"/>
  <c r="N29" s="1"/>
  <c r="H62" i="23"/>
  <c r="H70"/>
  <c r="H78"/>
  <c r="H86"/>
  <c r="H94"/>
  <c r="H102"/>
  <c r="H4"/>
  <c r="H8"/>
  <c r="H12"/>
  <c r="J11" i="13" s="1"/>
  <c r="N11" s="1"/>
  <c r="H16" i="23"/>
  <c r="H20"/>
  <c r="J8" i="13" s="1"/>
  <c r="N8" s="1"/>
  <c r="H24" i="23"/>
  <c r="H28"/>
  <c r="J34" i="13" s="1"/>
  <c r="N34" s="1"/>
  <c r="H32" i="23"/>
  <c r="H36"/>
  <c r="J19" i="13" s="1"/>
  <c r="N19" s="1"/>
  <c r="H40" i="23"/>
  <c r="J18" i="13" s="1"/>
  <c r="N18" s="1"/>
  <c r="H44" i="23"/>
  <c r="J12" i="13" s="1"/>
  <c r="N12" s="1"/>
  <c r="H48" i="23"/>
  <c r="J7" i="13" s="1"/>
  <c r="N7" s="1"/>
  <c r="H52" i="23"/>
  <c r="H56"/>
  <c r="J28" i="13" s="1"/>
  <c r="N28" s="1"/>
  <c r="H60" i="23"/>
  <c r="H64"/>
  <c r="H68"/>
  <c r="H72"/>
  <c r="H76"/>
  <c r="H80"/>
  <c r="H84"/>
  <c r="H88"/>
  <c r="H92"/>
  <c r="H96"/>
  <c r="H100"/>
  <c r="H7"/>
  <c r="J5" i="13" s="1"/>
  <c r="N5" s="1"/>
  <c r="H15" i="23"/>
  <c r="H23"/>
  <c r="J16" i="13" s="1"/>
  <c r="N16" s="1"/>
  <c r="H31" i="23"/>
  <c r="J10" i="13" s="1"/>
  <c r="N10" s="1"/>
  <c r="H39" i="23"/>
  <c r="H47"/>
  <c r="J31" i="13" s="1"/>
  <c r="N31" s="1"/>
  <c r="H55" i="23"/>
  <c r="J36" i="13" s="1"/>
  <c r="N36" s="1"/>
  <c r="H63" i="23"/>
  <c r="H71"/>
  <c r="H79"/>
  <c r="H87"/>
  <c r="H95"/>
  <c r="H3"/>
  <c r="H10"/>
  <c r="J2" i="13" s="1"/>
  <c r="N2" s="1"/>
  <c r="H18" i="23"/>
  <c r="H26"/>
  <c r="H34"/>
  <c r="J13" i="13" s="1"/>
  <c r="N13" s="1"/>
  <c r="H42" i="23"/>
  <c r="J23" i="13" s="1"/>
  <c r="N23" s="1"/>
  <c r="H50" i="23"/>
  <c r="H58"/>
  <c r="H66"/>
  <c r="H74"/>
  <c r="H82"/>
  <c r="H90"/>
  <c r="H98"/>
</calcChain>
</file>

<file path=xl/sharedStrings.xml><?xml version="1.0" encoding="utf-8"?>
<sst xmlns="http://schemas.openxmlformats.org/spreadsheetml/2006/main" count="2510" uniqueCount="472">
  <si>
    <t>選手姓名</t>
  </si>
  <si>
    <t>3R</t>
  </si>
  <si>
    <t>4R</t>
  </si>
  <si>
    <t>TOTAL</t>
  </si>
  <si>
    <t>OUT</t>
  </si>
  <si>
    <t>IN</t>
  </si>
  <si>
    <t>SUB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</si>
  <si>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</si>
  <si>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</si>
  <si>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</si>
  <si>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</si>
  <si>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</si>
  <si>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</si>
  <si>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</si>
  <si>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</si>
  <si>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</si>
  <si>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</si>
  <si>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</si>
  <si>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</si>
  <si>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</si>
  <si>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</si>
  <si>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組別</t>
    <phoneticPr fontId="2" type="noConversion"/>
  </si>
  <si>
    <t>PAR</t>
    <phoneticPr fontId="7" type="noConversion"/>
  </si>
  <si>
    <t>男Ｄ組</t>
  </si>
  <si>
    <t>許柏丞</t>
  </si>
  <si>
    <t>女CD組</t>
  </si>
  <si>
    <t>陳薇安</t>
  </si>
  <si>
    <t>序</t>
  </si>
  <si>
    <t>組別</t>
  </si>
  <si>
    <t>1R</t>
  </si>
  <si>
    <t>2R</t>
  </si>
  <si>
    <t>HOLE</t>
  </si>
  <si>
    <t>備註</t>
  </si>
  <si>
    <t>PAR</t>
  </si>
  <si>
    <t>張睿洋</t>
  </si>
  <si>
    <t>林居佑</t>
  </si>
  <si>
    <t>劉宸榮</t>
  </si>
  <si>
    <t>李佳璇</t>
  </si>
  <si>
    <t>中華民國106年渣打全國業餘高爾夫春季排名賽  資格賽</t>
    <phoneticPr fontId="2" type="noConversion"/>
  </si>
  <si>
    <t>2017年世大運第二次選拔賽</t>
    <phoneticPr fontId="2" type="noConversion"/>
  </si>
  <si>
    <t>地點：揚昇高爾夫球場</t>
    <phoneticPr fontId="2" type="noConversion"/>
  </si>
  <si>
    <t>男公開</t>
  </si>
  <si>
    <t>劉永華</t>
  </si>
  <si>
    <t>洪昭鑫</t>
  </si>
  <si>
    <t>賴嘉一</t>
  </si>
  <si>
    <t>許育誠</t>
  </si>
  <si>
    <t>何祐誠</t>
  </si>
  <si>
    <t>邱瀚霆</t>
  </si>
  <si>
    <t>許閎軒</t>
  </si>
  <si>
    <t>王文暘</t>
  </si>
  <si>
    <t>張勛宸</t>
  </si>
  <si>
    <t>林煒傑</t>
  </si>
  <si>
    <t>沈威成</t>
  </si>
  <si>
    <t>林遠惟</t>
  </si>
  <si>
    <t>黃冠勳</t>
  </si>
  <si>
    <t>方傳崴</t>
  </si>
  <si>
    <t>王璽安</t>
  </si>
  <si>
    <t>溫楨祥</t>
  </si>
  <si>
    <t>陳威勝</t>
  </si>
  <si>
    <t>黃議增</t>
  </si>
  <si>
    <t>黃韋豪</t>
  </si>
  <si>
    <t>張育琮</t>
  </si>
  <si>
    <t>張育僑</t>
  </si>
  <si>
    <t>廖崇廷</t>
  </si>
  <si>
    <t>巫耀微</t>
  </si>
  <si>
    <t>男Ａ組</t>
  </si>
  <si>
    <t>楊浚頡</t>
  </si>
  <si>
    <t>楊浚濠</t>
  </si>
  <si>
    <t>張彥翔</t>
  </si>
  <si>
    <t>沈鈞皓</t>
  </si>
  <si>
    <t>陳裔東</t>
  </si>
  <si>
    <t>曾豐棟</t>
  </si>
  <si>
    <t>陳宥蓁</t>
  </si>
  <si>
    <t>丁子軒</t>
  </si>
  <si>
    <t>許維宸</t>
  </si>
  <si>
    <t>蔡雨達</t>
  </si>
  <si>
    <t>詹昱韋</t>
  </si>
  <si>
    <t>羅政元</t>
  </si>
  <si>
    <t>詹佳翰</t>
  </si>
  <si>
    <t>陳伯豪</t>
  </si>
  <si>
    <t>黃至翊</t>
  </si>
  <si>
    <t>蘇宥睿</t>
  </si>
  <si>
    <t>謝霆葳</t>
  </si>
  <si>
    <t>黃郁翔</t>
  </si>
  <si>
    <t>黃泊儒</t>
  </si>
  <si>
    <t>沙比亞特馬克</t>
  </si>
  <si>
    <t>李睿紳</t>
  </si>
  <si>
    <t>陳守成</t>
  </si>
  <si>
    <t>男Ｂ組</t>
  </si>
  <si>
    <t>蘇晉弘</t>
  </si>
  <si>
    <t>林銓泰</t>
  </si>
  <si>
    <t>廖崇漢</t>
  </si>
  <si>
    <t>郭傳良</t>
  </si>
  <si>
    <t>張簡克諺</t>
  </si>
  <si>
    <t>楊孝哲</t>
  </si>
  <si>
    <t>葉佳胤</t>
  </si>
  <si>
    <t>陳佑宇</t>
  </si>
  <si>
    <t>陳瑋利</t>
  </si>
  <si>
    <t>高宜群</t>
  </si>
  <si>
    <t>柯亮宇</t>
  </si>
  <si>
    <t>劉殷睿</t>
  </si>
  <si>
    <t>陳頎森</t>
  </si>
  <si>
    <t>林辰翰</t>
  </si>
  <si>
    <t>陳亮宇</t>
  </si>
  <si>
    <t>溫　新</t>
  </si>
  <si>
    <t>許凱俊</t>
  </si>
  <si>
    <t>蘇柏瑋</t>
  </si>
  <si>
    <t>陳季群</t>
  </si>
  <si>
    <t>黃茂富</t>
  </si>
  <si>
    <t>黃仁杰</t>
  </si>
  <si>
    <t>黃而夫</t>
  </si>
  <si>
    <t>吳易軒</t>
  </si>
  <si>
    <t>林楷傑</t>
  </si>
  <si>
    <t>呂偉銍</t>
  </si>
  <si>
    <t>女公開</t>
  </si>
  <si>
    <t>陳　萱</t>
  </si>
  <si>
    <t>張倚嘉</t>
  </si>
  <si>
    <t>涂郡庭</t>
  </si>
  <si>
    <t>江婉瑜</t>
  </si>
  <si>
    <t>黃筠筑</t>
  </si>
  <si>
    <t>林怡韻</t>
  </si>
  <si>
    <t>戴嘉汶</t>
  </si>
  <si>
    <t>溫　娣</t>
  </si>
  <si>
    <t>黃筱涵</t>
  </si>
  <si>
    <t>周咨佑</t>
  </si>
  <si>
    <t>事</t>
  </si>
  <si>
    <t/>
  </si>
  <si>
    <t>女Ａ組</t>
  </si>
  <si>
    <t>石澄璇</t>
  </si>
  <si>
    <t>侯羽桑</t>
  </si>
  <si>
    <t>盧昕妤</t>
  </si>
  <si>
    <t>侯羽薔</t>
  </si>
  <si>
    <t>黃郁心</t>
  </si>
  <si>
    <t>蔡褘佳</t>
  </si>
  <si>
    <t>洪若華</t>
  </si>
  <si>
    <t>俞涵軒</t>
  </si>
  <si>
    <t>黃郁評</t>
  </si>
  <si>
    <t>楊斐茜</t>
  </si>
  <si>
    <t>許諾心</t>
  </si>
  <si>
    <t>林怡潓</t>
  </si>
  <si>
    <t>楊棋文</t>
  </si>
  <si>
    <t>劉若瑄</t>
  </si>
  <si>
    <t>吳亭宜</t>
  </si>
  <si>
    <t>林冠妤</t>
  </si>
  <si>
    <t>邱譓芠</t>
  </si>
  <si>
    <t>戴佑珊</t>
  </si>
  <si>
    <t>胡家碩</t>
  </si>
  <si>
    <t>陳奕融</t>
  </si>
  <si>
    <t>女Ｂ組</t>
  </si>
  <si>
    <t>吳佳晏</t>
  </si>
  <si>
    <t>安禾佑</t>
  </si>
  <si>
    <t>劉可艾</t>
  </si>
  <si>
    <t>許淮茜</t>
  </si>
  <si>
    <t>鄭昕然</t>
  </si>
  <si>
    <t>黃亭瑄</t>
  </si>
  <si>
    <t>吳純葳</t>
  </si>
  <si>
    <t>謝佳彧</t>
  </si>
  <si>
    <t>吳侑庭</t>
  </si>
  <si>
    <t>盧芸屏</t>
  </si>
  <si>
    <t>劉芃姍</t>
  </si>
  <si>
    <t>劉庭妤</t>
  </si>
  <si>
    <t>葉家儒</t>
  </si>
  <si>
    <t>詹芷綺</t>
  </si>
  <si>
    <t>古孟宸</t>
  </si>
  <si>
    <t>陳郁穎</t>
  </si>
  <si>
    <t>黃意真</t>
  </si>
  <si>
    <t>曾　楨</t>
  </si>
  <si>
    <t>林毓錡</t>
  </si>
  <si>
    <t>施俊宇</t>
  </si>
  <si>
    <t>世大運</t>
  </si>
  <si>
    <t>何易叡</t>
  </si>
  <si>
    <t>賴怡廷</t>
  </si>
  <si>
    <t>男Ｃ組</t>
  </si>
  <si>
    <t>黃伯恩</t>
  </si>
  <si>
    <t>張廷瑋</t>
  </si>
  <si>
    <t>陳宣佾</t>
  </si>
  <si>
    <t>簡士閔</t>
  </si>
  <si>
    <t>邱振宇</t>
  </si>
  <si>
    <t>黃凱駿</t>
  </si>
  <si>
    <t>胡宇棠</t>
  </si>
  <si>
    <t>吳丞軒</t>
  </si>
  <si>
    <t>王晏彰</t>
  </si>
  <si>
    <t>譚傑升</t>
  </si>
  <si>
    <t>謝秉翰</t>
  </si>
  <si>
    <t>陳奕安</t>
  </si>
  <si>
    <t>吳承恩</t>
  </si>
  <si>
    <t>趙　澤</t>
  </si>
  <si>
    <t>陳品睎</t>
  </si>
  <si>
    <t>蔡宜儒</t>
  </si>
  <si>
    <t>呂孟恆</t>
  </si>
  <si>
    <t>Cut</t>
  </si>
  <si>
    <t>蔡凱任</t>
  </si>
  <si>
    <t>蔡政宏</t>
  </si>
  <si>
    <t>張庭嘉</t>
  </si>
  <si>
    <t>呂承學</t>
  </si>
  <si>
    <t>林宗翰</t>
  </si>
  <si>
    <t>葉蔚廷</t>
  </si>
  <si>
    <t>蔡瑞杰</t>
  </si>
  <si>
    <t>蔡顓至</t>
  </si>
  <si>
    <t>葉　甫</t>
  </si>
  <si>
    <t>許瑋哲</t>
  </si>
  <si>
    <t>邱瀚緯</t>
  </si>
  <si>
    <t>駱則維</t>
  </si>
  <si>
    <t>楊大衛</t>
  </si>
  <si>
    <t>廖云瑞</t>
  </si>
  <si>
    <t>羅奕凱</t>
  </si>
  <si>
    <t>曾譯慶</t>
  </si>
  <si>
    <t>林敬源</t>
  </si>
  <si>
    <t>翁一修</t>
  </si>
  <si>
    <t>范成璽</t>
  </si>
  <si>
    <t>劉獻文</t>
  </si>
  <si>
    <t>李昭樺</t>
  </si>
  <si>
    <t>病</t>
  </si>
  <si>
    <t>周柏岳</t>
  </si>
  <si>
    <t>徐嘉哲</t>
  </si>
  <si>
    <t>郭翰農</t>
  </si>
  <si>
    <t>徐兆維</t>
  </si>
  <si>
    <t>莊文諺</t>
  </si>
  <si>
    <t>陳泊安</t>
  </si>
  <si>
    <t>范揚嘉</t>
  </si>
  <si>
    <t>崔楚汶</t>
  </si>
  <si>
    <t>余為騰</t>
  </si>
  <si>
    <t>陳霆宇</t>
  </si>
  <si>
    <t>潘繹凱</t>
  </si>
  <si>
    <t>張維霖</t>
  </si>
  <si>
    <t>梁序國</t>
  </si>
  <si>
    <t>林為超</t>
  </si>
  <si>
    <t>鄧庭皓</t>
  </si>
  <si>
    <t>沈上恩</t>
  </si>
  <si>
    <t>鄭炎坤</t>
  </si>
  <si>
    <t>李明隆</t>
  </si>
  <si>
    <t>游玄安</t>
  </si>
  <si>
    <t>廖庭毅</t>
  </si>
  <si>
    <t>林士軒</t>
  </si>
  <si>
    <t>黃至晨</t>
  </si>
  <si>
    <t>陳秉豪</t>
  </si>
  <si>
    <t>黃任誼</t>
  </si>
  <si>
    <t>楊云睿</t>
  </si>
  <si>
    <t>林智煜</t>
  </si>
  <si>
    <t>松柏恩</t>
  </si>
  <si>
    <t>谷德俊</t>
  </si>
  <si>
    <t>林硯聰</t>
  </si>
  <si>
    <t>賴昱禓</t>
  </si>
  <si>
    <t>金翔承</t>
  </si>
  <si>
    <t>謝定衡</t>
  </si>
  <si>
    <t>李威廷</t>
  </si>
  <si>
    <t>吳睿東</t>
  </si>
  <si>
    <t>鄭羽翔</t>
  </si>
  <si>
    <t>林煜恩</t>
  </si>
  <si>
    <t>鄂鈺涵</t>
  </si>
  <si>
    <t>江雨璇</t>
  </si>
  <si>
    <t>曾凱暄</t>
  </si>
  <si>
    <t>吳雨樵</t>
  </si>
  <si>
    <t>宋有娟</t>
  </si>
  <si>
    <t>楊亞賓</t>
  </si>
  <si>
    <t>周翊庭</t>
  </si>
  <si>
    <t>陳文芸</t>
  </si>
  <si>
    <t>葉芯霈</t>
  </si>
  <si>
    <t>張昕樵</t>
  </si>
  <si>
    <t>賴思彤</t>
  </si>
  <si>
    <t>松珮菁</t>
  </si>
  <si>
    <t>吳侑倪</t>
  </si>
  <si>
    <t>吳以勤</t>
  </si>
  <si>
    <t>江語葳</t>
  </si>
  <si>
    <t>洪芸萱</t>
  </si>
  <si>
    <t>田依婷</t>
  </si>
  <si>
    <t>地點：揚昇高爾夫鄉村俱樂部</t>
    <phoneticPr fontId="2" type="noConversion"/>
  </si>
  <si>
    <t>R1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</si>
  <si>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</si>
  <si>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r>
      <rPr>
        <b/>
        <sz val="12"/>
        <rFont val="標楷體"/>
        <family val="4"/>
        <charset val="136"/>
      </rPr>
      <t>選手姓名</t>
    </r>
  </si>
  <si>
    <t>績分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</si>
  <si>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</si>
  <si>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</si>
  <si>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</si>
  <si>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</si>
  <si>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男子公開、A、B組第一回合</t>
    <phoneticPr fontId="2" type="noConversion"/>
  </si>
  <si>
    <t>R2</t>
    <phoneticPr fontId="2" type="noConversion"/>
  </si>
  <si>
    <t>男子公開、A、B組第二回合</t>
    <phoneticPr fontId="2" type="noConversion"/>
  </si>
  <si>
    <t>男子公開、A、B組第三回合</t>
    <phoneticPr fontId="2" type="noConversion"/>
  </si>
  <si>
    <t>R3</t>
    <phoneticPr fontId="2" type="noConversion"/>
  </si>
  <si>
    <t>R4</t>
    <phoneticPr fontId="2" type="noConversion"/>
  </si>
  <si>
    <t>男子公開、A、B組第四回合</t>
    <phoneticPr fontId="2" type="noConversion"/>
  </si>
  <si>
    <t>R1</t>
    <phoneticPr fontId="2" type="noConversion"/>
  </si>
  <si>
    <r>
      <rPr>
        <sz val="12"/>
        <color rgb="FFFF0000"/>
        <rFont val="新細明體"/>
        <family val="2"/>
        <charset val="136"/>
      </rPr>
      <t>要排序後才能貼過去</t>
    </r>
    <phoneticPr fontId="2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</si>
  <si>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</si>
  <si>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</si>
  <si>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R3</t>
    <phoneticPr fontId="2" type="noConversion"/>
  </si>
  <si>
    <t>R4</t>
    <phoneticPr fontId="2" type="noConversion"/>
  </si>
  <si>
    <t>R3</t>
    <phoneticPr fontId="2" type="noConversion"/>
  </si>
  <si>
    <t>男子D組第四回合</t>
    <phoneticPr fontId="2" type="noConversion"/>
  </si>
  <si>
    <t>男子D組第三回合</t>
    <phoneticPr fontId="2" type="noConversion"/>
  </si>
  <si>
    <t>男子C組第四回合</t>
    <phoneticPr fontId="2" type="noConversion"/>
  </si>
  <si>
    <t>男子C組第三回合</t>
    <phoneticPr fontId="2" type="noConversion"/>
  </si>
  <si>
    <t>名次</t>
    <phoneticPr fontId="7" type="noConversion"/>
  </si>
  <si>
    <t>組別</t>
    <phoneticPr fontId="2" type="noConversion"/>
  </si>
  <si>
    <t>R1</t>
    <phoneticPr fontId="2" type="noConversion"/>
  </si>
  <si>
    <t>R1</t>
    <phoneticPr fontId="2" type="noConversion"/>
  </si>
  <si>
    <r>
      <rPr>
        <sz val="12"/>
        <color rgb="FFFF0000"/>
        <rFont val="新細明體"/>
        <family val="2"/>
        <charset val="136"/>
      </rPr>
      <t>要排序後才能貼過去</t>
    </r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</si>
  <si>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</si>
  <si>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</si>
  <si>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</si>
  <si>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</si>
  <si>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</si>
  <si>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</si>
  <si>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</si>
  <si>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女子公開、A、B組第一回合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</si>
  <si>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</si>
  <si>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績分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</si>
  <si>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</si>
  <si>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</si>
  <si>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</si>
  <si>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</si>
  <si>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女子公開、A、B組第二回合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</si>
  <si>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</si>
  <si>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R2</t>
    <phoneticPr fontId="2" type="noConversion"/>
  </si>
  <si>
    <t>績分</t>
    <phoneticPr fontId="2" type="noConversion"/>
  </si>
  <si>
    <t>女子公開、A、B組第三回合</t>
    <phoneticPr fontId="2" type="noConversion"/>
  </si>
  <si>
    <t>R3</t>
    <phoneticPr fontId="2" type="noConversion"/>
  </si>
  <si>
    <t>女子公開、A、B組第四回合</t>
    <phoneticPr fontId="2" type="noConversion"/>
  </si>
  <si>
    <t>R4</t>
    <phoneticPr fontId="2" type="noConversion"/>
  </si>
  <si>
    <t>名次</t>
    <phoneticPr fontId="7" type="noConversion"/>
  </si>
  <si>
    <t>組別</t>
    <phoneticPr fontId="2" type="noConversion"/>
  </si>
  <si>
    <t>R3</t>
    <phoneticPr fontId="2" type="noConversion"/>
  </si>
  <si>
    <t>R3</t>
    <phoneticPr fontId="2" type="noConversion"/>
  </si>
  <si>
    <t>R4</t>
    <phoneticPr fontId="2" type="noConversion"/>
  </si>
  <si>
    <t>備註</t>
    <phoneticPr fontId="7" type="noConversion"/>
  </si>
  <si>
    <t>備註</t>
    <phoneticPr fontId="7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</si>
  <si>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</si>
  <si>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t>R4</t>
    <phoneticPr fontId="2" type="noConversion"/>
  </si>
  <si>
    <t>女子CD組第四回合</t>
    <phoneticPr fontId="2" type="noConversion"/>
  </si>
  <si>
    <t>女子CD組第三回合</t>
    <phoneticPr fontId="2" type="noConversion"/>
  </si>
  <si>
    <t>R1大男成績</t>
  </si>
  <si>
    <t>R2大男成績</t>
    <phoneticPr fontId="2" type="noConversion"/>
  </si>
  <si>
    <t>R3大男成績</t>
    <phoneticPr fontId="2" type="noConversion"/>
  </si>
  <si>
    <t>R4大男成績</t>
    <phoneticPr fontId="2" type="noConversion"/>
  </si>
  <si>
    <t>大女R1成績</t>
    <phoneticPr fontId="2" type="noConversion"/>
  </si>
  <si>
    <t>大女R2成績</t>
    <phoneticPr fontId="2" type="noConversion"/>
  </si>
  <si>
    <t>大女R3成績</t>
    <phoneticPr fontId="2" type="noConversion"/>
  </si>
  <si>
    <t>大女R4成績</t>
    <phoneticPr fontId="2" type="noConversion"/>
  </si>
  <si>
    <t>R4女CD成績</t>
    <phoneticPr fontId="2" type="noConversion"/>
  </si>
  <si>
    <t>R3男C成績</t>
  </si>
  <si>
    <t>R4男C成績</t>
  </si>
  <si>
    <t>R3男D成績</t>
  </si>
  <si>
    <t>R4男D成績</t>
  </si>
  <si>
    <t>R3女CD成績</t>
  </si>
  <si>
    <t>陳立園</t>
  </si>
  <si>
    <t>廖煥鈞</t>
  </si>
  <si>
    <t>林婕恩</t>
  </si>
  <si>
    <t>曾彩晴</t>
  </si>
  <si>
    <t xml:space="preserve"> </t>
  </si>
  <si>
    <t>劉永華</t>
    <phoneticPr fontId="2" type="noConversion"/>
  </si>
  <si>
    <t>Sadom Kaewkanjana</t>
  </si>
  <si>
    <t>Kosuke Hamamoto</t>
  </si>
  <si>
    <t>Joshua Shou</t>
  </si>
  <si>
    <t>Low Wee Jin</t>
  </si>
  <si>
    <t>Leon Philip D'Souza</t>
  </si>
  <si>
    <t>謝霆葳</t>
    <phoneticPr fontId="2" type="noConversion"/>
  </si>
  <si>
    <t xml:space="preserve">Ervin Chang </t>
  </si>
  <si>
    <t>蔡顓至</t>
    <phoneticPr fontId="2" type="noConversion"/>
  </si>
  <si>
    <t>Jolo Timothy Magcalayo</t>
  </si>
  <si>
    <t>蔡凱任</t>
    <phoneticPr fontId="2" type="noConversion"/>
  </si>
  <si>
    <t>陳裔東</t>
    <phoneticPr fontId="2" type="noConversion"/>
  </si>
  <si>
    <t xml:space="preserve">Chan Tuck Soon </t>
  </si>
  <si>
    <t>何祐誠</t>
    <phoneticPr fontId="2" type="noConversion"/>
  </si>
  <si>
    <t>蘇晉弘</t>
    <phoneticPr fontId="2" type="noConversion"/>
  </si>
  <si>
    <t>Aalaap IL</t>
  </si>
  <si>
    <t>Galven Kendall Green</t>
  </si>
  <si>
    <t>陳立園</t>
    <phoneticPr fontId="2" type="noConversion"/>
  </si>
  <si>
    <t>蔡政宏</t>
    <phoneticPr fontId="2" type="noConversion"/>
  </si>
  <si>
    <t>陳伯豪</t>
    <phoneticPr fontId="2" type="noConversion"/>
  </si>
  <si>
    <t>徐嘉哲</t>
    <phoneticPr fontId="2" type="noConversion"/>
  </si>
  <si>
    <t>楊浚頡</t>
    <phoneticPr fontId="2" type="noConversion"/>
  </si>
  <si>
    <t>Isaac Lam</t>
  </si>
  <si>
    <t>廖崇廷</t>
    <phoneticPr fontId="2" type="noConversion"/>
  </si>
  <si>
    <t>Luigi Paolo Wong</t>
  </si>
  <si>
    <t>沈威成</t>
    <phoneticPr fontId="2" type="noConversion"/>
  </si>
  <si>
    <t>Joshua Ho</t>
  </si>
  <si>
    <t>黃議增</t>
    <phoneticPr fontId="2" type="noConversion"/>
  </si>
  <si>
    <t>王文暘</t>
    <phoneticPr fontId="2" type="noConversion"/>
  </si>
  <si>
    <t>陳宥蓁</t>
    <phoneticPr fontId="2" type="noConversion"/>
  </si>
  <si>
    <t>曾豐棟</t>
    <phoneticPr fontId="2" type="noConversion"/>
  </si>
  <si>
    <t>Stuart McKinnon</t>
  </si>
  <si>
    <t>詹佳翰</t>
    <phoneticPr fontId="2" type="noConversion"/>
  </si>
  <si>
    <t>許育誠</t>
    <phoneticPr fontId="2" type="noConversion"/>
  </si>
  <si>
    <t>Kar Chun Leonard Ho</t>
  </si>
  <si>
    <t xml:space="preserve">Kaito Kitazoe </t>
  </si>
  <si>
    <t>Daniel Durisic</t>
  </si>
  <si>
    <t>廖煥鈞</t>
    <phoneticPr fontId="2" type="noConversion"/>
  </si>
  <si>
    <t>方傳崴</t>
    <phoneticPr fontId="2" type="noConversion"/>
  </si>
  <si>
    <t>張彥翔</t>
    <phoneticPr fontId="2" type="noConversion"/>
  </si>
  <si>
    <t>賴嘉一</t>
    <phoneticPr fontId="2" type="noConversion"/>
  </si>
  <si>
    <t>張勛宸</t>
    <phoneticPr fontId="2" type="noConversion"/>
  </si>
  <si>
    <t>林銓泰</t>
    <phoneticPr fontId="2" type="noConversion"/>
  </si>
  <si>
    <t>Taiga Iwasa</t>
  </si>
  <si>
    <t>Pukhraj S Gill</t>
  </si>
  <si>
    <t>廖云瑞</t>
    <phoneticPr fontId="2" type="noConversion"/>
  </si>
  <si>
    <t>林遠惟</t>
    <phoneticPr fontId="2" type="noConversion"/>
  </si>
  <si>
    <t>Hibiki Sawada</t>
  </si>
  <si>
    <t>黃冠勳</t>
    <phoneticPr fontId="2" type="noConversion"/>
  </si>
  <si>
    <t>何易叡</t>
    <phoneticPr fontId="2" type="noConversion"/>
  </si>
  <si>
    <t>溫　新</t>
    <phoneticPr fontId="2" type="noConversion"/>
  </si>
  <si>
    <t>陳瑋利</t>
    <phoneticPr fontId="2" type="noConversion"/>
  </si>
  <si>
    <t>葉佳胤</t>
    <phoneticPr fontId="2" type="noConversion"/>
  </si>
  <si>
    <t>詹昱韋</t>
    <phoneticPr fontId="2" type="noConversion"/>
  </si>
  <si>
    <t>蔡雨達</t>
    <phoneticPr fontId="2" type="noConversion"/>
  </si>
  <si>
    <t>Atthaya Thitikul</t>
  </si>
  <si>
    <t>Gurbani Singh</t>
  </si>
  <si>
    <t>Mimi Ho</t>
  </si>
  <si>
    <t>Manuschaya Zeemakorn</t>
  </si>
  <si>
    <t>Geraldine Xiao Xuan Wong</t>
  </si>
  <si>
    <t>Loy Hee Ying</t>
  </si>
  <si>
    <t>林婕恩</t>
    <phoneticPr fontId="2" type="noConversion"/>
  </si>
  <si>
    <t>Nur Durriyah Binti Damian</t>
  </si>
  <si>
    <t>張倚嘉</t>
    <phoneticPr fontId="2" type="noConversion"/>
  </si>
  <si>
    <t>Diksha Dagar</t>
  </si>
  <si>
    <t>曾彩晴</t>
    <phoneticPr fontId="2" type="noConversion"/>
  </si>
  <si>
    <t>Sifat Sagoo</t>
  </si>
  <si>
    <t>林怡潓</t>
    <phoneticPr fontId="2" type="noConversion"/>
  </si>
  <si>
    <t>Callista Chen</t>
  </si>
  <si>
    <t>曾凱暄</t>
    <phoneticPr fontId="2" type="noConversion"/>
  </si>
  <si>
    <t>黃筠筑</t>
    <phoneticPr fontId="2" type="noConversion"/>
  </si>
  <si>
    <t>黃筠筑</t>
    <phoneticPr fontId="2" type="noConversion"/>
  </si>
  <si>
    <t>邱譓芠</t>
    <phoneticPr fontId="2" type="noConversion"/>
  </si>
  <si>
    <t>石澄璇</t>
    <phoneticPr fontId="2" type="noConversion"/>
  </si>
  <si>
    <t>石澄璇</t>
    <phoneticPr fontId="2" type="noConversion"/>
  </si>
  <si>
    <t>林冠妤</t>
    <phoneticPr fontId="2" type="noConversion"/>
  </si>
  <si>
    <t>林冠妤</t>
    <phoneticPr fontId="2" type="noConversion"/>
  </si>
  <si>
    <t>Kitty Tam</t>
  </si>
  <si>
    <t>劉芃姍</t>
    <phoneticPr fontId="2" type="noConversion"/>
  </si>
  <si>
    <t>黃郁評</t>
    <phoneticPr fontId="2" type="noConversion"/>
  </si>
  <si>
    <t>劉可艾</t>
    <phoneticPr fontId="2" type="noConversion"/>
  </si>
  <si>
    <t>劉可艾</t>
    <phoneticPr fontId="2" type="noConversion"/>
  </si>
  <si>
    <t>劉若瑄</t>
    <phoneticPr fontId="2" type="noConversion"/>
  </si>
  <si>
    <t>楊棋文</t>
    <phoneticPr fontId="2" type="noConversion"/>
  </si>
  <si>
    <t>Yuka Lin</t>
  </si>
  <si>
    <t>宋有娟</t>
    <phoneticPr fontId="2" type="noConversion"/>
  </si>
  <si>
    <t>宋有娟</t>
    <phoneticPr fontId="2" type="noConversion"/>
  </si>
  <si>
    <t>Jasmine Chee</t>
  </si>
  <si>
    <t>江婉瑜</t>
    <phoneticPr fontId="2" type="noConversion"/>
  </si>
  <si>
    <t>江婉瑜</t>
    <phoneticPr fontId="2" type="noConversion"/>
  </si>
  <si>
    <t>Kimberley Wong</t>
  </si>
  <si>
    <t>劉庭妤</t>
    <phoneticPr fontId="2" type="noConversion"/>
  </si>
  <si>
    <t>劉庭妤</t>
    <phoneticPr fontId="2" type="noConversion"/>
  </si>
  <si>
    <t>Sarah Tan</t>
  </si>
  <si>
    <t>Hei Nam Dee Dee Wong</t>
  </si>
  <si>
    <t>Jacqueline Young</t>
  </si>
  <si>
    <t>Hibiki Sawada</t>
    <phoneticPr fontId="2" type="noConversion"/>
  </si>
  <si>
    <t>Daniel Durisic</t>
    <phoneticPr fontId="2" type="noConversion"/>
  </si>
  <si>
    <t>Kitty Tam</t>
    <phoneticPr fontId="2" type="noConversion"/>
  </si>
  <si>
    <t>Yuka Lin</t>
    <phoneticPr fontId="2" type="noConversion"/>
  </si>
  <si>
    <t>Jasmine Chee</t>
    <phoneticPr fontId="2" type="noConversion"/>
  </si>
  <si>
    <t>Hei Nam Dee Dee Wong</t>
    <phoneticPr fontId="2" type="noConversion"/>
  </si>
  <si>
    <t>Jacqueline Young</t>
    <phoneticPr fontId="2" type="noConversion"/>
  </si>
  <si>
    <t>Kimberley Wong</t>
    <phoneticPr fontId="2" type="noConversion"/>
  </si>
  <si>
    <t>Sarah Tan</t>
    <phoneticPr fontId="2" type="noConversion"/>
  </si>
  <si>
    <t>Atthaya Thitikul</t>
    <phoneticPr fontId="2" type="noConversion"/>
  </si>
  <si>
    <t>Gurbani Singh</t>
    <phoneticPr fontId="2" type="noConversion"/>
  </si>
  <si>
    <t>Mimi Ho</t>
    <phoneticPr fontId="2" type="noConversion"/>
  </si>
  <si>
    <t>Geraldine Xiao Xuan Wong</t>
    <phoneticPr fontId="2" type="noConversion"/>
  </si>
  <si>
    <t>Nur Durriyah Binti Damian</t>
    <phoneticPr fontId="2" type="noConversion"/>
  </si>
  <si>
    <t>Diksha Dagar</t>
    <phoneticPr fontId="2" type="noConversion"/>
  </si>
  <si>
    <t>Sifat Sagoo</t>
    <phoneticPr fontId="2" type="noConversion"/>
  </si>
  <si>
    <t>Callista Chen</t>
    <phoneticPr fontId="2" type="noConversion"/>
  </si>
  <si>
    <t>Manuschaya Zeemakorn</t>
    <phoneticPr fontId="2" type="noConversion"/>
  </si>
  <si>
    <t>Loy Hee Ying</t>
    <phoneticPr fontId="2" type="noConversion"/>
  </si>
  <si>
    <t>Kitty Tam</t>
    <phoneticPr fontId="2" type="noConversion"/>
  </si>
  <si>
    <t>Yuka Lin</t>
    <phoneticPr fontId="2" type="noConversion"/>
  </si>
  <si>
    <t>Jasmine Chee</t>
    <phoneticPr fontId="2" type="noConversion"/>
  </si>
  <si>
    <t>Hei Nam Dee Dee Wong</t>
    <phoneticPr fontId="2" type="noConversion"/>
  </si>
  <si>
    <t>Jacqueline Young</t>
    <phoneticPr fontId="2" type="noConversion"/>
  </si>
  <si>
    <t>Kimberley Wong</t>
    <phoneticPr fontId="2" type="noConversion"/>
  </si>
  <si>
    <t>Sarah Tan</t>
    <phoneticPr fontId="2" type="noConversion"/>
  </si>
</sst>
</file>

<file path=xl/styles.xml><?xml version="1.0" encoding="utf-8"?>
<styleSheet xmlns="http://schemas.openxmlformats.org/spreadsheetml/2006/main">
  <numFmts count="12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0_);[Red]\(0\)"/>
    <numFmt numFmtId="183" formatCode="&quot;資格賽(第&quot;\ 0\ &quot;回合)&quot;"/>
    <numFmt numFmtId="184" formatCode="0_ ;[Red]\-0;[Blue]&quot;E&quot;;\ "/>
    <numFmt numFmtId="185" formatCode="&quot;第 &quot;0&quot; 回合&quot;"/>
    <numFmt numFmtId="186" formatCode="[$-404]ggge&quot;年&quot;m&quot;月&quot;d&quot;日&quot;;@"/>
    <numFmt numFmtId="187" formatCode="0.00_);[Red]\(0.00\)"/>
  </numFmts>
  <fonts count="28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rgb="FFFF0000"/>
      <name val="新細明體"/>
      <family val="2"/>
      <charset val="136"/>
    </font>
    <font>
      <sz val="12"/>
      <color theme="1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2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3" xfId="0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179" fontId="11" fillId="2" borderId="15" xfId="0" applyNumberFormat="1" applyFont="1" applyFill="1" applyBorder="1" applyAlignment="1">
      <alignment horizontal="left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15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81" fontId="0" fillId="0" borderId="4" xfId="0" applyNumberFormat="1" applyFill="1" applyBorder="1" applyAlignment="1">
      <alignment horizontal="center" vertical="center"/>
    </xf>
    <xf numFmtId="179" fontId="0" fillId="0" borderId="21" xfId="0" applyNumberFormat="1" applyFill="1" applyBorder="1">
      <alignment vertical="center"/>
    </xf>
    <xf numFmtId="179" fontId="10" fillId="0" borderId="22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78" fontId="10" fillId="0" borderId="2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0" borderId="21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9" fontId="21" fillId="0" borderId="5" xfId="0" applyNumberFormat="1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center" vertical="center"/>
    </xf>
    <xf numFmtId="181" fontId="0" fillId="0" borderId="11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79" fontId="10" fillId="0" borderId="24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80" fontId="19" fillId="0" borderId="23" xfId="0" applyNumberFormat="1" applyFont="1" applyFill="1" applyBorder="1" applyAlignment="1">
      <alignment horizontal="center" vertical="center"/>
    </xf>
    <xf numFmtId="178" fontId="10" fillId="0" borderId="24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178" fontId="10" fillId="0" borderId="23" xfId="0" applyNumberFormat="1" applyFont="1" applyFill="1" applyBorder="1" applyAlignment="1">
      <alignment horizontal="center" vertical="center"/>
    </xf>
    <xf numFmtId="178" fontId="20" fillId="0" borderId="24" xfId="0" applyNumberFormat="1" applyFont="1" applyFill="1" applyBorder="1" applyAlignment="1">
      <alignment horizontal="center" vertical="center" wrapText="1"/>
    </xf>
    <xf numFmtId="178" fontId="20" fillId="0" borderId="11" xfId="0" applyNumberFormat="1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/>
    </xf>
    <xf numFmtId="182" fontId="10" fillId="0" borderId="6" xfId="0" applyNumberFormat="1" applyFont="1" applyFill="1" applyBorder="1" applyAlignment="1">
      <alignment horizontal="center" vertical="center"/>
    </xf>
    <xf numFmtId="181" fontId="0" fillId="0" borderId="8" xfId="0" applyNumberFormat="1" applyFill="1" applyBorder="1" applyAlignment="1">
      <alignment horizontal="center" vertical="center"/>
    </xf>
    <xf numFmtId="179" fontId="0" fillId="0" borderId="25" xfId="0" applyNumberFormat="1" applyFill="1" applyBorder="1">
      <alignment vertical="center"/>
    </xf>
    <xf numFmtId="179" fontId="10" fillId="0" borderId="26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/>
    </xf>
    <xf numFmtId="180" fontId="19" fillId="0" borderId="25" xfId="0" applyNumberFormat="1" applyFont="1" applyFill="1" applyBorder="1" applyAlignment="1">
      <alignment horizontal="center" vertical="center"/>
    </xf>
    <xf numFmtId="178" fontId="10" fillId="0" borderId="26" xfId="0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178" fontId="20" fillId="0" borderId="26" xfId="0" applyNumberFormat="1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9" fontId="21" fillId="0" borderId="9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8" fontId="9" fillId="2" borderId="27" xfId="0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2" fontId="10" fillId="2" borderId="6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9" fontId="15" fillId="0" borderId="31" xfId="0" applyNumberFormat="1" applyFont="1" applyFill="1" applyBorder="1" applyAlignment="1">
      <alignment horizontal="center" vertical="center"/>
    </xf>
    <xf numFmtId="179" fontId="16" fillId="0" borderId="32" xfId="0" applyNumberFormat="1" applyFont="1" applyFill="1" applyBorder="1" applyAlignment="1">
      <alignment horizontal="center" vertical="center"/>
    </xf>
    <xf numFmtId="179" fontId="16" fillId="0" borderId="33" xfId="0" applyNumberFormat="1" applyFont="1" applyFill="1" applyBorder="1" applyAlignment="1">
      <alignment horizontal="center" vertical="center"/>
    </xf>
    <xf numFmtId="179" fontId="15" fillId="0" borderId="34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27" xfId="0" applyFont="1" applyFill="1" applyBorder="1">
      <alignment vertical="center"/>
    </xf>
    <xf numFmtId="179" fontId="0" fillId="0" borderId="35" xfId="0" applyNumberFormat="1" applyFill="1" applyBorder="1" applyAlignment="1">
      <alignment horizontal="center" vertical="center"/>
    </xf>
    <xf numFmtId="179" fontId="0" fillId="0" borderId="27" xfId="0" applyNumberFormat="1" applyFill="1" applyBorder="1" applyAlignment="1">
      <alignment horizontal="center" vertical="center"/>
    </xf>
    <xf numFmtId="178" fontId="0" fillId="0" borderId="27" xfId="0" applyNumberFormat="1" applyFill="1" applyBorder="1" applyAlignment="1">
      <alignment horizontal="center" vertical="center"/>
    </xf>
    <xf numFmtId="184" fontId="0" fillId="0" borderId="27" xfId="0" applyNumberFormat="1" applyFill="1" applyBorder="1" applyAlignment="1">
      <alignment horizontal="center" vertical="center"/>
    </xf>
    <xf numFmtId="179" fontId="16" fillId="0" borderId="36" xfId="0" applyNumberFormat="1" applyFont="1" applyFill="1" applyBorder="1" applyAlignment="1">
      <alignment horizontal="center" vertical="center"/>
    </xf>
    <xf numFmtId="181" fontId="6" fillId="2" borderId="13" xfId="0" applyNumberFormat="1" applyFont="1" applyFill="1" applyBorder="1" applyAlignment="1">
      <alignment horizontal="center" vertical="center" wrapText="1"/>
    </xf>
    <xf numFmtId="181" fontId="6" fillId="2" borderId="13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 wrapText="1"/>
    </xf>
    <xf numFmtId="181" fontId="5" fillId="2" borderId="13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37" xfId="0" applyFont="1" applyBorder="1">
      <alignment vertical="center"/>
    </xf>
    <xf numFmtId="187" fontId="10" fillId="0" borderId="0" xfId="0" applyNumberFormat="1" applyFont="1">
      <alignment vertical="center"/>
    </xf>
    <xf numFmtId="181" fontId="22" fillId="2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4" borderId="13" xfId="0" applyFont="1" applyFill="1" applyBorder="1" applyProtection="1">
      <alignment vertical="center"/>
    </xf>
    <xf numFmtId="182" fontId="22" fillId="4" borderId="13" xfId="0" applyNumberFormat="1" applyFont="1" applyFill="1" applyBorder="1" applyAlignment="1" applyProtection="1">
      <alignment horizontal="center" vertical="center" wrapText="1"/>
    </xf>
    <xf numFmtId="187" fontId="22" fillId="4" borderId="13" xfId="0" applyNumberFormat="1" applyFont="1" applyFill="1" applyBorder="1" applyAlignment="1" applyProtection="1">
      <alignment horizontal="center" vertical="center" wrapText="1"/>
    </xf>
    <xf numFmtId="181" fontId="22" fillId="4" borderId="13" xfId="0" applyNumberFormat="1" applyFont="1" applyFill="1" applyBorder="1" applyAlignment="1" applyProtection="1">
      <alignment horizontal="center" vertical="center"/>
    </xf>
    <xf numFmtId="181" fontId="23" fillId="4" borderId="13" xfId="0" applyNumberFormat="1" applyFont="1" applyFill="1" applyBorder="1" applyAlignment="1" applyProtection="1">
      <alignment horizontal="center" vertical="center" wrapText="1"/>
    </xf>
    <xf numFmtId="187" fontId="24" fillId="4" borderId="13" xfId="0" applyNumberFormat="1" applyFont="1" applyFill="1" applyBorder="1" applyAlignment="1" applyProtection="1">
      <alignment horizontal="center" vertical="center" wrapText="1"/>
    </xf>
    <xf numFmtId="182" fontId="10" fillId="4" borderId="13" xfId="0" applyNumberFormat="1" applyFont="1" applyFill="1" applyBorder="1" applyAlignment="1" applyProtection="1">
      <alignment horizontal="center" vertical="center"/>
    </xf>
    <xf numFmtId="187" fontId="10" fillId="4" borderId="13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37" xfId="0" applyFont="1" applyBorder="1" applyProtection="1">
      <alignment vertical="center"/>
    </xf>
    <xf numFmtId="187" fontId="10" fillId="0" borderId="0" xfId="0" applyNumberFormat="1" applyFont="1" applyProtection="1">
      <alignment vertical="center"/>
    </xf>
    <xf numFmtId="181" fontId="12" fillId="2" borderId="41" xfId="0" applyNumberFormat="1" applyFont="1" applyFill="1" applyBorder="1" applyAlignment="1">
      <alignment horizontal="left" vertical="center"/>
    </xf>
    <xf numFmtId="181" fontId="5" fillId="5" borderId="13" xfId="0" applyNumberFormat="1" applyFont="1" applyFill="1" applyBorder="1" applyAlignment="1">
      <alignment horizontal="center" vertical="center" wrapText="1"/>
    </xf>
    <xf numFmtId="182" fontId="11" fillId="2" borderId="13" xfId="0" applyNumberFormat="1" applyFont="1" applyFill="1" applyBorder="1" applyAlignment="1" applyProtection="1">
      <alignment horizontal="center" vertical="center"/>
      <protection locked="0"/>
    </xf>
    <xf numFmtId="181" fontId="11" fillId="2" borderId="13" xfId="0" applyNumberFormat="1" applyFont="1" applyFill="1" applyBorder="1" applyAlignment="1" applyProtection="1">
      <alignment horizontal="center" vertical="center"/>
      <protection locked="0"/>
    </xf>
    <xf numFmtId="179" fontId="11" fillId="2" borderId="13" xfId="0" applyNumberFormat="1" applyFont="1" applyFill="1" applyBorder="1" applyAlignment="1" applyProtection="1">
      <alignment horizontal="left" vertical="center"/>
      <protection locked="0"/>
    </xf>
    <xf numFmtId="182" fontId="10" fillId="2" borderId="13" xfId="0" applyNumberFormat="1" applyFont="1" applyFill="1" applyBorder="1" applyAlignment="1" applyProtection="1">
      <alignment horizontal="center" vertical="center"/>
      <protection locked="0"/>
    </xf>
    <xf numFmtId="179" fontId="10" fillId="2" borderId="13" xfId="0" applyNumberFormat="1" applyFont="1" applyFill="1" applyBorder="1" applyAlignment="1" applyProtection="1">
      <alignment horizontal="center" vertical="center"/>
      <protection locked="0"/>
    </xf>
    <xf numFmtId="179" fontId="1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187" fontId="0" fillId="4" borderId="13" xfId="0" applyNumberFormat="1" applyFill="1" applyBorder="1">
      <alignment vertical="center"/>
    </xf>
    <xf numFmtId="181" fontId="22" fillId="2" borderId="13" xfId="0" applyNumberFormat="1" applyFont="1" applyFill="1" applyBorder="1" applyAlignment="1">
      <alignment horizontal="center" vertical="center" wrapText="1"/>
    </xf>
    <xf numFmtId="187" fontId="10" fillId="2" borderId="13" xfId="0" applyNumberFormat="1" applyFont="1" applyFill="1" applyBorder="1" applyAlignment="1" applyProtection="1">
      <alignment horizontal="center" vertical="center"/>
      <protection locked="0"/>
    </xf>
    <xf numFmtId="181" fontId="22" fillId="4" borderId="42" xfId="0" applyNumberFormat="1" applyFont="1" applyFill="1" applyBorder="1" applyAlignment="1" applyProtection="1">
      <alignment horizontal="center" vertical="center"/>
    </xf>
    <xf numFmtId="181" fontId="23" fillId="4" borderId="42" xfId="0" applyNumberFormat="1" applyFont="1" applyFill="1" applyBorder="1" applyAlignment="1" applyProtection="1">
      <alignment horizontal="center" vertical="center" wrapText="1"/>
    </xf>
    <xf numFmtId="181" fontId="6" fillId="2" borderId="13" xfId="0" applyNumberFormat="1" applyFont="1" applyFill="1" applyBorder="1" applyAlignment="1" applyProtection="1">
      <alignment horizontal="center" vertical="center" wrapText="1"/>
    </xf>
    <xf numFmtId="181" fontId="6" fillId="2" borderId="13" xfId="0" applyNumberFormat="1" applyFont="1" applyFill="1" applyBorder="1" applyAlignment="1" applyProtection="1">
      <alignment horizontal="center" vertical="center"/>
    </xf>
    <xf numFmtId="181" fontId="5" fillId="5" borderId="13" xfId="0" applyNumberFormat="1" applyFont="1" applyFill="1" applyBorder="1" applyAlignment="1" applyProtection="1">
      <alignment horizontal="center" vertical="center" wrapText="1"/>
    </xf>
    <xf numFmtId="181" fontId="12" fillId="2" borderId="41" xfId="0" applyNumberFormat="1" applyFont="1" applyFill="1" applyBorder="1" applyAlignment="1" applyProtection="1">
      <alignment horizontal="left" vertical="center"/>
    </xf>
    <xf numFmtId="0" fontId="0" fillId="0" borderId="0" xfId="0" applyProtection="1">
      <alignment vertical="center"/>
    </xf>
    <xf numFmtId="181" fontId="5" fillId="2" borderId="13" xfId="0" applyNumberFormat="1" applyFont="1" applyFill="1" applyBorder="1" applyAlignment="1" applyProtection="1">
      <alignment horizontal="center" vertical="center" wrapText="1"/>
    </xf>
    <xf numFmtId="181" fontId="10" fillId="0" borderId="13" xfId="0" applyNumberFormat="1" applyFont="1" applyFill="1" applyBorder="1" applyAlignment="1" applyProtection="1">
      <alignment horizontal="center" vertical="center"/>
      <protection locked="0"/>
    </xf>
    <xf numFmtId="179" fontId="10" fillId="0" borderId="13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Protection="1">
      <alignment vertical="center"/>
      <protection locked="0"/>
    </xf>
    <xf numFmtId="181" fontId="11" fillId="0" borderId="13" xfId="0" applyNumberFormat="1" applyFont="1" applyFill="1" applyBorder="1" applyAlignment="1" applyProtection="1">
      <alignment horizontal="center" vertical="center"/>
      <protection locked="0"/>
    </xf>
    <xf numFmtId="179" fontId="11" fillId="0" borderId="13" xfId="0" applyNumberFormat="1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3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  <xf numFmtId="0" fontId="25" fillId="4" borderId="38" xfId="0" applyFont="1" applyFill="1" applyBorder="1" applyAlignment="1" applyProtection="1">
      <alignment horizontal="center" vertical="center"/>
    </xf>
    <xf numFmtId="0" fontId="25" fillId="4" borderId="39" xfId="0" applyFont="1" applyFill="1" applyBorder="1" applyAlignment="1" applyProtection="1">
      <alignment horizontal="center" vertical="center"/>
    </xf>
    <xf numFmtId="0" fontId="25" fillId="4" borderId="40" xfId="0" applyFont="1" applyFill="1" applyBorder="1" applyAlignment="1" applyProtection="1">
      <alignment horizontal="center" vertical="center"/>
    </xf>
    <xf numFmtId="0" fontId="25" fillId="4" borderId="13" xfId="0" applyFont="1" applyFill="1" applyBorder="1" applyAlignment="1" applyProtection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18" xfId="0" applyNumberFormat="1" applyFont="1" applyFill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/>
    </xf>
    <xf numFmtId="181" fontId="8" fillId="0" borderId="2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top" justifyLastLine="1"/>
    </xf>
    <xf numFmtId="181" fontId="3" fillId="0" borderId="1" xfId="0" applyNumberFormat="1" applyFont="1" applyFill="1" applyBorder="1" applyAlignment="1">
      <alignment horizontal="left" vertical="center"/>
    </xf>
    <xf numFmtId="185" fontId="13" fillId="0" borderId="1" xfId="0" applyNumberFormat="1" applyFont="1" applyFill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8" fillId="0" borderId="17" xfId="0" applyNumberFormat="1" applyFont="1" applyFill="1" applyBorder="1" applyAlignment="1">
      <alignment horizontal="center" vertical="center" wrapText="1"/>
    </xf>
    <xf numFmtId="181" fontId="6" fillId="0" borderId="3" xfId="0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 wrapText="1"/>
    </xf>
    <xf numFmtId="181" fontId="6" fillId="0" borderId="7" xfId="0" applyNumberFormat="1" applyFont="1" applyFill="1" applyBorder="1" applyAlignment="1">
      <alignment horizontal="center" vertical="center"/>
    </xf>
    <xf numFmtId="178" fontId="27" fillId="0" borderId="4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178" fontId="27" fillId="0" borderId="43" xfId="0" applyNumberFormat="1" applyFont="1" applyBorder="1" applyAlignment="1">
      <alignment horizontal="center" vertical="center"/>
    </xf>
    <xf numFmtId="178" fontId="27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78" fontId="0" fillId="0" borderId="11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 applyProtection="1">
      <alignment horizontal="left" vertical="center"/>
      <protection locked="0"/>
    </xf>
    <xf numFmtId="178" fontId="27" fillId="0" borderId="4" xfId="0" applyNumberFormat="1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178" fontId="27" fillId="0" borderId="43" xfId="0" applyNumberFormat="1" applyFont="1" applyBorder="1" applyAlignment="1" applyProtection="1">
      <alignment horizontal="center" vertical="center"/>
      <protection locked="0"/>
    </xf>
    <xf numFmtId="178" fontId="27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78" fontId="0" fillId="0" borderId="11" xfId="0" applyNumberFormat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626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00FF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1"/>
  <sheetViews>
    <sheetView workbookViewId="0">
      <selection activeCell="A3" sqref="A3:A4"/>
    </sheetView>
  </sheetViews>
  <sheetFormatPr defaultRowHeight="16.2"/>
  <cols>
    <col min="1" max="1" width="5.109375" bestFit="1" customWidth="1"/>
    <col min="2" max="2" width="9.21875" customWidth="1"/>
    <col min="3" max="3" width="12.44140625" style="40" customWidth="1"/>
    <col min="4" max="5" width="4.6640625" customWidth="1"/>
    <col min="6" max="6" width="7.77734375" customWidth="1"/>
    <col min="7" max="7" width="6.6640625" customWidth="1"/>
    <col min="8" max="25" width="3.44140625" customWidth="1"/>
    <col min="26" max="28" width="5.44140625" customWidth="1"/>
    <col min="29" max="29" width="6" customWidth="1"/>
  </cols>
  <sheetData>
    <row r="1" spans="1:29" ht="22.2">
      <c r="A1" s="173" t="s">
        <v>38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</row>
    <row r="2" spans="1:29" ht="16.8" thickBot="1">
      <c r="A2" s="174" t="s">
        <v>266</v>
      </c>
      <c r="B2" s="174"/>
      <c r="C2" s="174"/>
      <c r="D2" s="174"/>
      <c r="E2" s="174"/>
      <c r="F2" s="31"/>
      <c r="G2" s="31"/>
      <c r="H2" s="175">
        <v>1</v>
      </c>
      <c r="I2" s="175"/>
      <c r="J2" s="175"/>
      <c r="K2" s="175"/>
      <c r="L2" s="175"/>
      <c r="M2" s="175"/>
      <c r="N2" s="175"/>
      <c r="O2" s="175"/>
      <c r="P2" s="175"/>
      <c r="Q2" s="2"/>
      <c r="R2" s="32"/>
      <c r="S2" s="32"/>
      <c r="T2" s="32"/>
      <c r="U2" s="32"/>
      <c r="V2" s="32"/>
      <c r="W2" s="32"/>
      <c r="X2" s="176">
        <v>42821</v>
      </c>
      <c r="Y2" s="176"/>
      <c r="Z2" s="176"/>
      <c r="AA2" s="176"/>
      <c r="AB2" s="176"/>
      <c r="AC2" s="176"/>
    </row>
    <row r="3" spans="1:29" ht="16.8" thickTop="1">
      <c r="A3" s="177" t="s">
        <v>7</v>
      </c>
      <c r="B3" s="179" t="s">
        <v>8</v>
      </c>
      <c r="C3" s="181" t="s">
        <v>0</v>
      </c>
      <c r="D3" s="183" t="s">
        <v>9</v>
      </c>
      <c r="E3" s="183" t="s">
        <v>10</v>
      </c>
      <c r="F3" s="185" t="s">
        <v>3</v>
      </c>
      <c r="G3" s="110" t="s">
        <v>11</v>
      </c>
      <c r="H3" s="111">
        <v>1</v>
      </c>
      <c r="I3" s="111">
        <v>2</v>
      </c>
      <c r="J3" s="111">
        <v>3</v>
      </c>
      <c r="K3" s="111">
        <v>4</v>
      </c>
      <c r="L3" s="111">
        <v>5</v>
      </c>
      <c r="M3" s="111">
        <v>6</v>
      </c>
      <c r="N3" s="111">
        <v>7</v>
      </c>
      <c r="O3" s="111">
        <v>8</v>
      </c>
      <c r="P3" s="111">
        <v>9</v>
      </c>
      <c r="Q3" s="111">
        <v>10</v>
      </c>
      <c r="R3" s="111">
        <v>11</v>
      </c>
      <c r="S3" s="111">
        <v>12</v>
      </c>
      <c r="T3" s="111">
        <v>13</v>
      </c>
      <c r="U3" s="111">
        <v>14</v>
      </c>
      <c r="V3" s="111">
        <v>15</v>
      </c>
      <c r="W3" s="111">
        <v>16</v>
      </c>
      <c r="X3" s="111">
        <v>17</v>
      </c>
      <c r="Y3" s="111">
        <v>18</v>
      </c>
      <c r="Z3" s="110" t="s">
        <v>4</v>
      </c>
      <c r="AA3" s="112" t="s">
        <v>5</v>
      </c>
      <c r="AB3" s="112" t="s">
        <v>6</v>
      </c>
      <c r="AC3" s="171" t="s">
        <v>12</v>
      </c>
    </row>
    <row r="4" spans="1:29">
      <c r="A4" s="178"/>
      <c r="B4" s="180"/>
      <c r="C4" s="182"/>
      <c r="D4" s="184"/>
      <c r="E4" s="184"/>
      <c r="F4" s="186"/>
      <c r="G4" s="109" t="s">
        <v>13</v>
      </c>
      <c r="H4" s="108">
        <v>4</v>
      </c>
      <c r="I4" s="108">
        <v>3</v>
      </c>
      <c r="J4" s="108">
        <v>4</v>
      </c>
      <c r="K4" s="108">
        <v>3</v>
      </c>
      <c r="L4" s="108">
        <v>4</v>
      </c>
      <c r="M4" s="108">
        <v>5</v>
      </c>
      <c r="N4" s="108">
        <v>4</v>
      </c>
      <c r="O4" s="108">
        <v>4</v>
      </c>
      <c r="P4" s="108">
        <v>5</v>
      </c>
      <c r="Q4" s="108">
        <v>4</v>
      </c>
      <c r="R4" s="108">
        <v>3</v>
      </c>
      <c r="S4" s="108">
        <v>4</v>
      </c>
      <c r="T4" s="108">
        <v>5</v>
      </c>
      <c r="U4" s="108">
        <v>4</v>
      </c>
      <c r="V4" s="108">
        <v>4</v>
      </c>
      <c r="W4" s="108">
        <v>3</v>
      </c>
      <c r="X4" s="108">
        <v>4</v>
      </c>
      <c r="Y4" s="108">
        <v>5</v>
      </c>
      <c r="Z4" s="33">
        <v>36</v>
      </c>
      <c r="AA4" s="33">
        <v>36</v>
      </c>
      <c r="AB4" s="34">
        <v>72</v>
      </c>
      <c r="AC4" s="172"/>
    </row>
    <row r="5" spans="1:29">
      <c r="A5" s="113">
        <v>1</v>
      </c>
      <c r="B5" s="35" t="s">
        <v>41</v>
      </c>
      <c r="C5" s="41" t="s">
        <v>53</v>
      </c>
      <c r="D5" s="36">
        <v>72</v>
      </c>
      <c r="E5" s="36">
        <v>0</v>
      </c>
      <c r="F5" s="37">
        <v>72</v>
      </c>
      <c r="G5" s="38">
        <v>0</v>
      </c>
      <c r="H5" s="37">
        <v>6</v>
      </c>
      <c r="I5" s="37">
        <v>3</v>
      </c>
      <c r="J5" s="37">
        <v>4</v>
      </c>
      <c r="K5" s="37">
        <v>4</v>
      </c>
      <c r="L5" s="37">
        <v>3</v>
      </c>
      <c r="M5" s="37">
        <v>5</v>
      </c>
      <c r="N5" s="37">
        <v>4</v>
      </c>
      <c r="O5" s="37">
        <v>4</v>
      </c>
      <c r="P5" s="37">
        <v>6</v>
      </c>
      <c r="Q5" s="37">
        <v>4</v>
      </c>
      <c r="R5" s="37">
        <v>4</v>
      </c>
      <c r="S5" s="37">
        <v>3</v>
      </c>
      <c r="T5" s="37">
        <v>4</v>
      </c>
      <c r="U5" s="37">
        <v>3</v>
      </c>
      <c r="V5" s="37">
        <v>4</v>
      </c>
      <c r="W5" s="37">
        <v>3</v>
      </c>
      <c r="X5" s="37">
        <v>4</v>
      </c>
      <c r="Y5" s="37">
        <v>4</v>
      </c>
      <c r="Z5" s="37">
        <v>39</v>
      </c>
      <c r="AA5" s="37">
        <v>33</v>
      </c>
      <c r="AB5" s="37">
        <v>72</v>
      </c>
      <c r="AC5" s="114" t="s">
        <v>126</v>
      </c>
    </row>
    <row r="6" spans="1:29">
      <c r="A6" s="113">
        <v>2</v>
      </c>
      <c r="B6" s="35" t="s">
        <v>41</v>
      </c>
      <c r="C6" s="41" t="s">
        <v>60</v>
      </c>
      <c r="D6" s="36">
        <v>73</v>
      </c>
      <c r="E6" s="36">
        <v>0</v>
      </c>
      <c r="F6" s="37">
        <v>73</v>
      </c>
      <c r="G6" s="38">
        <v>1</v>
      </c>
      <c r="H6" s="37">
        <v>6</v>
      </c>
      <c r="I6" s="37">
        <v>3</v>
      </c>
      <c r="J6" s="37">
        <v>5</v>
      </c>
      <c r="K6" s="37">
        <v>3</v>
      </c>
      <c r="L6" s="37">
        <v>3</v>
      </c>
      <c r="M6" s="37">
        <v>5</v>
      </c>
      <c r="N6" s="37">
        <v>4</v>
      </c>
      <c r="O6" s="37">
        <v>4</v>
      </c>
      <c r="P6" s="37">
        <v>5</v>
      </c>
      <c r="Q6" s="37">
        <v>5</v>
      </c>
      <c r="R6" s="37">
        <v>2</v>
      </c>
      <c r="S6" s="37">
        <v>4</v>
      </c>
      <c r="T6" s="37">
        <v>5</v>
      </c>
      <c r="U6" s="37">
        <v>4</v>
      </c>
      <c r="V6" s="37">
        <v>4</v>
      </c>
      <c r="W6" s="37">
        <v>3</v>
      </c>
      <c r="X6" s="37">
        <v>3</v>
      </c>
      <c r="Y6" s="37">
        <v>5</v>
      </c>
      <c r="Z6" s="37">
        <v>38</v>
      </c>
      <c r="AA6" s="37">
        <v>35</v>
      </c>
      <c r="AB6" s="37">
        <v>73</v>
      </c>
      <c r="AC6" s="114" t="s">
        <v>126</v>
      </c>
    </row>
    <row r="7" spans="1:29">
      <c r="A7" s="113">
        <v>3</v>
      </c>
      <c r="B7" s="35" t="s">
        <v>41</v>
      </c>
      <c r="C7" s="41" t="s">
        <v>62</v>
      </c>
      <c r="D7" s="36">
        <v>74</v>
      </c>
      <c r="E7" s="36">
        <v>0</v>
      </c>
      <c r="F7" s="37">
        <v>74</v>
      </c>
      <c r="G7" s="38">
        <v>2</v>
      </c>
      <c r="H7" s="37">
        <v>4</v>
      </c>
      <c r="I7" s="37">
        <v>3</v>
      </c>
      <c r="J7" s="37">
        <v>4</v>
      </c>
      <c r="K7" s="37">
        <v>4</v>
      </c>
      <c r="L7" s="37">
        <v>4</v>
      </c>
      <c r="M7" s="37">
        <v>5</v>
      </c>
      <c r="N7" s="37">
        <v>4</v>
      </c>
      <c r="O7" s="37">
        <v>5</v>
      </c>
      <c r="P7" s="37">
        <v>5</v>
      </c>
      <c r="Q7" s="37">
        <v>5</v>
      </c>
      <c r="R7" s="37">
        <v>3</v>
      </c>
      <c r="S7" s="37">
        <v>5</v>
      </c>
      <c r="T7" s="37">
        <v>4</v>
      </c>
      <c r="U7" s="37">
        <v>3</v>
      </c>
      <c r="V7" s="37">
        <v>4</v>
      </c>
      <c r="W7" s="37">
        <v>3</v>
      </c>
      <c r="X7" s="37">
        <v>4</v>
      </c>
      <c r="Y7" s="37">
        <v>5</v>
      </c>
      <c r="Z7" s="37">
        <v>38</v>
      </c>
      <c r="AA7" s="37">
        <v>36</v>
      </c>
      <c r="AB7" s="37">
        <v>74</v>
      </c>
      <c r="AC7" s="114" t="s">
        <v>126</v>
      </c>
    </row>
    <row r="8" spans="1:29">
      <c r="A8" s="113">
        <v>4</v>
      </c>
      <c r="B8" s="35" t="s">
        <v>41</v>
      </c>
      <c r="C8" s="41" t="s">
        <v>55</v>
      </c>
      <c r="D8" s="36">
        <v>75</v>
      </c>
      <c r="E8" s="36">
        <v>0</v>
      </c>
      <c r="F8" s="37">
        <v>75</v>
      </c>
      <c r="G8" s="38">
        <v>3</v>
      </c>
      <c r="H8" s="37">
        <v>4</v>
      </c>
      <c r="I8" s="37">
        <v>3</v>
      </c>
      <c r="J8" s="37">
        <v>4</v>
      </c>
      <c r="K8" s="37">
        <v>3</v>
      </c>
      <c r="L8" s="37">
        <v>5</v>
      </c>
      <c r="M8" s="37">
        <v>4</v>
      </c>
      <c r="N8" s="37">
        <v>5</v>
      </c>
      <c r="O8" s="37">
        <v>4</v>
      </c>
      <c r="P8" s="37">
        <v>5</v>
      </c>
      <c r="Q8" s="37">
        <v>4</v>
      </c>
      <c r="R8" s="37">
        <v>4</v>
      </c>
      <c r="S8" s="37">
        <v>4</v>
      </c>
      <c r="T8" s="37">
        <v>4</v>
      </c>
      <c r="U8" s="37">
        <v>6</v>
      </c>
      <c r="V8" s="37">
        <v>4</v>
      </c>
      <c r="W8" s="37">
        <v>3</v>
      </c>
      <c r="X8" s="37">
        <v>4</v>
      </c>
      <c r="Y8" s="37">
        <v>5</v>
      </c>
      <c r="Z8" s="37">
        <v>37</v>
      </c>
      <c r="AA8" s="37">
        <v>38</v>
      </c>
      <c r="AB8" s="37">
        <v>75</v>
      </c>
      <c r="AC8" s="114" t="s">
        <v>126</v>
      </c>
    </row>
    <row r="9" spans="1:29">
      <c r="A9" s="113">
        <v>5</v>
      </c>
      <c r="B9" s="35" t="s">
        <v>41</v>
      </c>
      <c r="C9" s="43" t="s">
        <v>63</v>
      </c>
      <c r="D9" s="39">
        <v>76</v>
      </c>
      <c r="E9" s="36">
        <v>0</v>
      </c>
      <c r="F9" s="37">
        <v>76</v>
      </c>
      <c r="G9" s="38">
        <v>4</v>
      </c>
      <c r="H9" s="37">
        <v>5</v>
      </c>
      <c r="I9" s="37">
        <v>4</v>
      </c>
      <c r="J9" s="37">
        <v>4</v>
      </c>
      <c r="K9" s="37">
        <v>3</v>
      </c>
      <c r="L9" s="37">
        <v>5</v>
      </c>
      <c r="M9" s="37">
        <v>5</v>
      </c>
      <c r="N9" s="37">
        <v>4</v>
      </c>
      <c r="O9" s="37">
        <v>5</v>
      </c>
      <c r="P9" s="37">
        <v>5</v>
      </c>
      <c r="Q9" s="37">
        <v>4</v>
      </c>
      <c r="R9" s="37">
        <v>3</v>
      </c>
      <c r="S9" s="37">
        <v>4</v>
      </c>
      <c r="T9" s="37">
        <v>5</v>
      </c>
      <c r="U9" s="37">
        <v>3</v>
      </c>
      <c r="V9" s="37">
        <v>4</v>
      </c>
      <c r="W9" s="37">
        <v>4</v>
      </c>
      <c r="X9" s="37">
        <v>4</v>
      </c>
      <c r="Y9" s="37">
        <v>5</v>
      </c>
      <c r="Z9" s="37">
        <v>40</v>
      </c>
      <c r="AA9" s="37">
        <v>36</v>
      </c>
      <c r="AB9" s="37">
        <v>76</v>
      </c>
      <c r="AC9" s="115" t="s">
        <v>126</v>
      </c>
    </row>
    <row r="10" spans="1:29">
      <c r="A10" s="113">
        <v>6</v>
      </c>
      <c r="B10" s="35" t="s">
        <v>41</v>
      </c>
      <c r="C10" s="43" t="s">
        <v>50</v>
      </c>
      <c r="D10" s="39">
        <v>76</v>
      </c>
      <c r="E10" s="36">
        <v>0</v>
      </c>
      <c r="F10" s="37">
        <v>76</v>
      </c>
      <c r="G10" s="38">
        <v>4</v>
      </c>
      <c r="H10" s="37">
        <v>4</v>
      </c>
      <c r="I10" s="37">
        <v>4</v>
      </c>
      <c r="J10" s="37">
        <v>4</v>
      </c>
      <c r="K10" s="37">
        <v>3</v>
      </c>
      <c r="L10" s="37">
        <v>4</v>
      </c>
      <c r="M10" s="37">
        <v>4</v>
      </c>
      <c r="N10" s="37">
        <v>5</v>
      </c>
      <c r="O10" s="37">
        <v>5</v>
      </c>
      <c r="P10" s="37">
        <v>5</v>
      </c>
      <c r="Q10" s="37">
        <v>4</v>
      </c>
      <c r="R10" s="37">
        <v>5</v>
      </c>
      <c r="S10" s="37">
        <v>4</v>
      </c>
      <c r="T10" s="37">
        <v>5</v>
      </c>
      <c r="U10" s="37">
        <v>4</v>
      </c>
      <c r="V10" s="37">
        <v>4</v>
      </c>
      <c r="W10" s="37">
        <v>3</v>
      </c>
      <c r="X10" s="37">
        <v>4</v>
      </c>
      <c r="Y10" s="37">
        <v>5</v>
      </c>
      <c r="Z10" s="37">
        <v>38</v>
      </c>
      <c r="AA10" s="37">
        <v>38</v>
      </c>
      <c r="AB10" s="37">
        <v>76</v>
      </c>
      <c r="AC10" s="115" t="s">
        <v>126</v>
      </c>
    </row>
    <row r="11" spans="1:29">
      <c r="A11" s="113">
        <v>7</v>
      </c>
      <c r="B11" s="35" t="s">
        <v>41</v>
      </c>
      <c r="C11" s="43" t="s">
        <v>45</v>
      </c>
      <c r="D11" s="39">
        <v>76</v>
      </c>
      <c r="E11" s="36">
        <v>0</v>
      </c>
      <c r="F11" s="37">
        <v>76</v>
      </c>
      <c r="G11" s="38">
        <v>4</v>
      </c>
      <c r="H11" s="37">
        <v>4</v>
      </c>
      <c r="I11" s="37">
        <v>3</v>
      </c>
      <c r="J11" s="37">
        <v>4</v>
      </c>
      <c r="K11" s="37">
        <v>3</v>
      </c>
      <c r="L11" s="37">
        <v>5</v>
      </c>
      <c r="M11" s="37">
        <v>4</v>
      </c>
      <c r="N11" s="37">
        <v>5</v>
      </c>
      <c r="O11" s="37">
        <v>4</v>
      </c>
      <c r="P11" s="37">
        <v>6</v>
      </c>
      <c r="Q11" s="37">
        <v>4</v>
      </c>
      <c r="R11" s="37">
        <v>3</v>
      </c>
      <c r="S11" s="37">
        <v>5</v>
      </c>
      <c r="T11" s="37">
        <v>5</v>
      </c>
      <c r="U11" s="37">
        <v>4</v>
      </c>
      <c r="V11" s="37">
        <v>4</v>
      </c>
      <c r="W11" s="37">
        <v>5</v>
      </c>
      <c r="X11" s="37">
        <v>4</v>
      </c>
      <c r="Y11" s="37">
        <v>4</v>
      </c>
      <c r="Z11" s="37">
        <v>38</v>
      </c>
      <c r="AA11" s="37">
        <v>38</v>
      </c>
      <c r="AB11" s="37">
        <v>76</v>
      </c>
      <c r="AC11" s="115" t="s">
        <v>126</v>
      </c>
    </row>
    <row r="12" spans="1:29">
      <c r="A12" s="113">
        <v>8</v>
      </c>
      <c r="B12" s="35" t="s">
        <v>41</v>
      </c>
      <c r="C12" s="43" t="s">
        <v>56</v>
      </c>
      <c r="D12" s="39">
        <v>76</v>
      </c>
      <c r="E12" s="36">
        <v>0</v>
      </c>
      <c r="F12" s="37">
        <v>76</v>
      </c>
      <c r="G12" s="38">
        <v>4</v>
      </c>
      <c r="H12" s="37">
        <v>5</v>
      </c>
      <c r="I12" s="37">
        <v>3</v>
      </c>
      <c r="J12" s="37">
        <v>4</v>
      </c>
      <c r="K12" s="37">
        <v>4</v>
      </c>
      <c r="L12" s="37">
        <v>4</v>
      </c>
      <c r="M12" s="37">
        <v>6</v>
      </c>
      <c r="N12" s="37">
        <v>4</v>
      </c>
      <c r="O12" s="37">
        <v>4</v>
      </c>
      <c r="P12" s="37">
        <v>4</v>
      </c>
      <c r="Q12" s="37">
        <v>4</v>
      </c>
      <c r="R12" s="37">
        <v>2</v>
      </c>
      <c r="S12" s="37">
        <v>4</v>
      </c>
      <c r="T12" s="37">
        <v>5</v>
      </c>
      <c r="U12" s="37">
        <v>4</v>
      </c>
      <c r="V12" s="37">
        <v>5</v>
      </c>
      <c r="W12" s="37">
        <v>4</v>
      </c>
      <c r="X12" s="37">
        <v>5</v>
      </c>
      <c r="Y12" s="37">
        <v>5</v>
      </c>
      <c r="Z12" s="37">
        <v>38</v>
      </c>
      <c r="AA12" s="37">
        <v>38</v>
      </c>
      <c r="AB12" s="37">
        <v>76</v>
      </c>
      <c r="AC12" s="115" t="s">
        <v>126</v>
      </c>
    </row>
    <row r="13" spans="1:29">
      <c r="A13" s="113">
        <v>9</v>
      </c>
      <c r="B13" s="35" t="s">
        <v>41</v>
      </c>
      <c r="C13" s="43" t="s">
        <v>61</v>
      </c>
      <c r="D13" s="39">
        <v>77</v>
      </c>
      <c r="E13" s="36">
        <v>0</v>
      </c>
      <c r="F13" s="37">
        <v>77</v>
      </c>
      <c r="G13" s="38">
        <v>5</v>
      </c>
      <c r="H13" s="37">
        <v>4</v>
      </c>
      <c r="I13" s="37">
        <v>4</v>
      </c>
      <c r="J13" s="37">
        <v>4</v>
      </c>
      <c r="K13" s="37">
        <v>4</v>
      </c>
      <c r="L13" s="37">
        <v>3</v>
      </c>
      <c r="M13" s="37">
        <v>7</v>
      </c>
      <c r="N13" s="37">
        <v>4</v>
      </c>
      <c r="O13" s="37">
        <v>5</v>
      </c>
      <c r="P13" s="37">
        <v>5</v>
      </c>
      <c r="Q13" s="37">
        <v>4</v>
      </c>
      <c r="R13" s="37">
        <v>3</v>
      </c>
      <c r="S13" s="37">
        <v>4</v>
      </c>
      <c r="T13" s="37">
        <v>5</v>
      </c>
      <c r="U13" s="37">
        <v>4</v>
      </c>
      <c r="V13" s="37">
        <v>4</v>
      </c>
      <c r="W13" s="37">
        <v>4</v>
      </c>
      <c r="X13" s="37">
        <v>4</v>
      </c>
      <c r="Y13" s="37">
        <v>5</v>
      </c>
      <c r="Z13" s="37">
        <v>40</v>
      </c>
      <c r="AA13" s="37">
        <v>37</v>
      </c>
      <c r="AB13" s="37">
        <v>77</v>
      </c>
      <c r="AC13" s="115" t="s">
        <v>126</v>
      </c>
    </row>
    <row r="14" spans="1:29">
      <c r="A14" s="113">
        <v>10</v>
      </c>
      <c r="B14" s="35" t="s">
        <v>41</v>
      </c>
      <c r="C14" s="43" t="s">
        <v>43</v>
      </c>
      <c r="D14" s="39">
        <v>78</v>
      </c>
      <c r="E14" s="36">
        <v>0</v>
      </c>
      <c r="F14" s="37">
        <v>78</v>
      </c>
      <c r="G14" s="38">
        <v>6</v>
      </c>
      <c r="H14" s="37">
        <v>6</v>
      </c>
      <c r="I14" s="37">
        <v>4</v>
      </c>
      <c r="J14" s="37">
        <v>5</v>
      </c>
      <c r="K14" s="37">
        <v>3</v>
      </c>
      <c r="L14" s="37">
        <v>5</v>
      </c>
      <c r="M14" s="37">
        <v>3</v>
      </c>
      <c r="N14" s="37">
        <v>4</v>
      </c>
      <c r="O14" s="37">
        <v>5</v>
      </c>
      <c r="P14" s="37">
        <v>6</v>
      </c>
      <c r="Q14" s="37">
        <v>4</v>
      </c>
      <c r="R14" s="37">
        <v>3</v>
      </c>
      <c r="S14" s="37">
        <v>4</v>
      </c>
      <c r="T14" s="37">
        <v>5</v>
      </c>
      <c r="U14" s="37">
        <v>4</v>
      </c>
      <c r="V14" s="37">
        <v>4</v>
      </c>
      <c r="W14" s="37">
        <v>4</v>
      </c>
      <c r="X14" s="37">
        <v>4</v>
      </c>
      <c r="Y14" s="37">
        <v>5</v>
      </c>
      <c r="Z14" s="37">
        <v>41</v>
      </c>
      <c r="AA14" s="37">
        <v>37</v>
      </c>
      <c r="AB14" s="37">
        <v>78</v>
      </c>
      <c r="AC14" s="115" t="s">
        <v>126</v>
      </c>
    </row>
    <row r="15" spans="1:29">
      <c r="A15" s="113">
        <v>11</v>
      </c>
      <c r="B15" s="35" t="s">
        <v>41</v>
      </c>
      <c r="C15" s="43" t="s">
        <v>57</v>
      </c>
      <c r="D15" s="39">
        <v>78</v>
      </c>
      <c r="E15" s="36">
        <v>0</v>
      </c>
      <c r="F15" s="37">
        <v>78</v>
      </c>
      <c r="G15" s="38">
        <v>6</v>
      </c>
      <c r="H15" s="37">
        <v>3</v>
      </c>
      <c r="I15" s="37">
        <v>4</v>
      </c>
      <c r="J15" s="37">
        <v>4</v>
      </c>
      <c r="K15" s="37">
        <v>4</v>
      </c>
      <c r="L15" s="37">
        <v>4</v>
      </c>
      <c r="M15" s="37">
        <v>5</v>
      </c>
      <c r="N15" s="37">
        <v>4</v>
      </c>
      <c r="O15" s="37">
        <v>5</v>
      </c>
      <c r="P15" s="37">
        <v>5</v>
      </c>
      <c r="Q15" s="37">
        <v>5</v>
      </c>
      <c r="R15" s="37">
        <v>4</v>
      </c>
      <c r="S15" s="37">
        <v>4</v>
      </c>
      <c r="T15" s="37">
        <v>5</v>
      </c>
      <c r="U15" s="37">
        <v>4</v>
      </c>
      <c r="V15" s="37">
        <v>5</v>
      </c>
      <c r="W15" s="37">
        <v>3</v>
      </c>
      <c r="X15" s="37">
        <v>4</v>
      </c>
      <c r="Y15" s="37">
        <v>6</v>
      </c>
      <c r="Z15" s="37">
        <v>38</v>
      </c>
      <c r="AA15" s="37">
        <v>40</v>
      </c>
      <c r="AB15" s="37">
        <v>78</v>
      </c>
      <c r="AC15" s="115" t="s">
        <v>126</v>
      </c>
    </row>
    <row r="16" spans="1:29">
      <c r="A16" s="113">
        <v>12</v>
      </c>
      <c r="B16" s="35" t="s">
        <v>41</v>
      </c>
      <c r="C16" s="43" t="s">
        <v>64</v>
      </c>
      <c r="D16" s="39">
        <v>78</v>
      </c>
      <c r="E16" s="36">
        <v>0</v>
      </c>
      <c r="F16" s="37">
        <v>78</v>
      </c>
      <c r="G16" s="38">
        <v>6</v>
      </c>
      <c r="H16" s="37">
        <v>4</v>
      </c>
      <c r="I16" s="37">
        <v>4</v>
      </c>
      <c r="J16" s="37">
        <v>3</v>
      </c>
      <c r="K16" s="37">
        <v>2</v>
      </c>
      <c r="L16" s="37">
        <v>5</v>
      </c>
      <c r="M16" s="37">
        <v>4</v>
      </c>
      <c r="N16" s="37">
        <v>4</v>
      </c>
      <c r="O16" s="37">
        <v>4</v>
      </c>
      <c r="P16" s="37">
        <v>8</v>
      </c>
      <c r="Q16" s="37">
        <v>4</v>
      </c>
      <c r="R16" s="37">
        <v>3</v>
      </c>
      <c r="S16" s="37">
        <v>5</v>
      </c>
      <c r="T16" s="37">
        <v>5</v>
      </c>
      <c r="U16" s="37">
        <v>4</v>
      </c>
      <c r="V16" s="37">
        <v>4</v>
      </c>
      <c r="W16" s="37">
        <v>5</v>
      </c>
      <c r="X16" s="37">
        <v>4</v>
      </c>
      <c r="Y16" s="37">
        <v>6</v>
      </c>
      <c r="Z16" s="37">
        <v>38</v>
      </c>
      <c r="AA16" s="37">
        <v>40</v>
      </c>
      <c r="AB16" s="37">
        <v>78</v>
      </c>
      <c r="AC16" s="115" t="s">
        <v>126</v>
      </c>
    </row>
    <row r="17" spans="1:29">
      <c r="A17" s="113">
        <v>13</v>
      </c>
      <c r="B17" s="35" t="s">
        <v>41</v>
      </c>
      <c r="C17" s="43" t="s">
        <v>54</v>
      </c>
      <c r="D17" s="39">
        <v>79</v>
      </c>
      <c r="E17" s="36">
        <v>0</v>
      </c>
      <c r="F17" s="37">
        <v>79</v>
      </c>
      <c r="G17" s="38">
        <v>7</v>
      </c>
      <c r="H17" s="37">
        <v>4</v>
      </c>
      <c r="I17" s="37">
        <v>4</v>
      </c>
      <c r="J17" s="37">
        <v>4</v>
      </c>
      <c r="K17" s="37">
        <v>4</v>
      </c>
      <c r="L17" s="37">
        <v>5</v>
      </c>
      <c r="M17" s="37">
        <v>5</v>
      </c>
      <c r="N17" s="37">
        <v>4</v>
      </c>
      <c r="O17" s="37">
        <v>4</v>
      </c>
      <c r="P17" s="37">
        <v>6</v>
      </c>
      <c r="Q17" s="37">
        <v>7</v>
      </c>
      <c r="R17" s="37">
        <v>5</v>
      </c>
      <c r="S17" s="37">
        <v>4</v>
      </c>
      <c r="T17" s="37">
        <v>4</v>
      </c>
      <c r="U17" s="37">
        <v>3</v>
      </c>
      <c r="V17" s="37">
        <v>4</v>
      </c>
      <c r="W17" s="37">
        <v>3</v>
      </c>
      <c r="X17" s="37">
        <v>4</v>
      </c>
      <c r="Y17" s="37">
        <v>5</v>
      </c>
      <c r="Z17" s="37">
        <v>40</v>
      </c>
      <c r="AA17" s="37">
        <v>39</v>
      </c>
      <c r="AB17" s="37">
        <v>79</v>
      </c>
      <c r="AC17" s="115"/>
    </row>
    <row r="18" spans="1:29">
      <c r="A18" s="113">
        <v>14</v>
      </c>
      <c r="B18" s="35" t="s">
        <v>41</v>
      </c>
      <c r="C18" s="43" t="s">
        <v>58</v>
      </c>
      <c r="D18" s="39">
        <v>79</v>
      </c>
      <c r="E18" s="36">
        <v>0</v>
      </c>
      <c r="F18" s="37">
        <v>79</v>
      </c>
      <c r="G18" s="38">
        <v>7</v>
      </c>
      <c r="H18" s="37">
        <v>4</v>
      </c>
      <c r="I18" s="37">
        <v>3</v>
      </c>
      <c r="J18" s="37">
        <v>4</v>
      </c>
      <c r="K18" s="37">
        <v>3</v>
      </c>
      <c r="L18" s="37">
        <v>4</v>
      </c>
      <c r="M18" s="37">
        <v>5</v>
      </c>
      <c r="N18" s="37">
        <v>5</v>
      </c>
      <c r="O18" s="37">
        <v>6</v>
      </c>
      <c r="P18" s="37">
        <v>6</v>
      </c>
      <c r="Q18" s="37">
        <v>4</v>
      </c>
      <c r="R18" s="37">
        <v>3</v>
      </c>
      <c r="S18" s="37">
        <v>4</v>
      </c>
      <c r="T18" s="37">
        <v>5</v>
      </c>
      <c r="U18" s="37">
        <v>4</v>
      </c>
      <c r="V18" s="37">
        <v>4</v>
      </c>
      <c r="W18" s="37">
        <v>5</v>
      </c>
      <c r="X18" s="37">
        <v>4</v>
      </c>
      <c r="Y18" s="37">
        <v>6</v>
      </c>
      <c r="Z18" s="37">
        <v>40</v>
      </c>
      <c r="AA18" s="37">
        <v>39</v>
      </c>
      <c r="AB18" s="37">
        <v>79</v>
      </c>
      <c r="AC18" s="115"/>
    </row>
    <row r="19" spans="1:29">
      <c r="A19" s="113">
        <v>15</v>
      </c>
      <c r="B19" s="35" t="s">
        <v>41</v>
      </c>
      <c r="C19" s="43" t="s">
        <v>51</v>
      </c>
      <c r="D19" s="39">
        <v>79</v>
      </c>
      <c r="E19" s="36">
        <v>0</v>
      </c>
      <c r="F19" s="37">
        <v>79</v>
      </c>
      <c r="G19" s="38">
        <v>7</v>
      </c>
      <c r="H19" s="37">
        <v>7</v>
      </c>
      <c r="I19" s="37">
        <v>3</v>
      </c>
      <c r="J19" s="37">
        <v>4</v>
      </c>
      <c r="K19" s="37">
        <v>4</v>
      </c>
      <c r="L19" s="37">
        <v>3</v>
      </c>
      <c r="M19" s="37">
        <v>5</v>
      </c>
      <c r="N19" s="37">
        <v>5</v>
      </c>
      <c r="O19" s="37">
        <v>4</v>
      </c>
      <c r="P19" s="37">
        <v>4</v>
      </c>
      <c r="Q19" s="37">
        <v>5</v>
      </c>
      <c r="R19" s="37">
        <v>3</v>
      </c>
      <c r="S19" s="37">
        <v>4</v>
      </c>
      <c r="T19" s="37">
        <v>5</v>
      </c>
      <c r="U19" s="37">
        <v>4</v>
      </c>
      <c r="V19" s="37">
        <v>4</v>
      </c>
      <c r="W19" s="37">
        <v>4</v>
      </c>
      <c r="X19" s="37">
        <v>5</v>
      </c>
      <c r="Y19" s="37">
        <v>6</v>
      </c>
      <c r="Z19" s="37">
        <v>39</v>
      </c>
      <c r="AA19" s="37">
        <v>40</v>
      </c>
      <c r="AB19" s="37">
        <v>79</v>
      </c>
      <c r="AC19" s="115"/>
    </row>
    <row r="20" spans="1:29">
      <c r="A20" s="113">
        <v>16</v>
      </c>
      <c r="B20" s="35" t="s">
        <v>41</v>
      </c>
      <c r="C20" s="43" t="s">
        <v>189</v>
      </c>
      <c r="D20" s="39">
        <v>80</v>
      </c>
      <c r="E20" s="36">
        <v>0</v>
      </c>
      <c r="F20" s="37">
        <v>80</v>
      </c>
      <c r="G20" s="38">
        <v>8</v>
      </c>
      <c r="H20" s="37">
        <v>8</v>
      </c>
      <c r="I20" s="37">
        <v>3</v>
      </c>
      <c r="J20" s="37">
        <v>4</v>
      </c>
      <c r="K20" s="37">
        <v>3</v>
      </c>
      <c r="L20" s="37">
        <v>4</v>
      </c>
      <c r="M20" s="37">
        <v>6</v>
      </c>
      <c r="N20" s="37">
        <v>4</v>
      </c>
      <c r="O20" s="37">
        <v>4</v>
      </c>
      <c r="P20" s="37">
        <v>7</v>
      </c>
      <c r="Q20" s="37">
        <v>5</v>
      </c>
      <c r="R20" s="37">
        <v>3</v>
      </c>
      <c r="S20" s="37">
        <v>4</v>
      </c>
      <c r="T20" s="37">
        <v>6</v>
      </c>
      <c r="U20" s="37">
        <v>4</v>
      </c>
      <c r="V20" s="37">
        <v>3</v>
      </c>
      <c r="W20" s="37">
        <v>4</v>
      </c>
      <c r="X20" s="37">
        <v>3</v>
      </c>
      <c r="Y20" s="37">
        <v>5</v>
      </c>
      <c r="Z20" s="37">
        <v>43</v>
      </c>
      <c r="AA20" s="37">
        <v>37</v>
      </c>
      <c r="AB20" s="37">
        <v>80</v>
      </c>
      <c r="AC20" s="115" t="s">
        <v>190</v>
      </c>
    </row>
    <row r="21" spans="1:29">
      <c r="A21" s="113">
        <v>17</v>
      </c>
      <c r="B21" s="35" t="s">
        <v>41</v>
      </c>
      <c r="C21" s="43" t="s">
        <v>170</v>
      </c>
      <c r="D21" s="39">
        <v>80</v>
      </c>
      <c r="E21" s="36">
        <v>0</v>
      </c>
      <c r="F21" s="37">
        <v>80</v>
      </c>
      <c r="G21" s="38">
        <v>8</v>
      </c>
      <c r="H21" s="37">
        <v>5</v>
      </c>
      <c r="I21" s="37">
        <v>3</v>
      </c>
      <c r="J21" s="37">
        <v>5</v>
      </c>
      <c r="K21" s="37">
        <v>3</v>
      </c>
      <c r="L21" s="37">
        <v>5</v>
      </c>
      <c r="M21" s="37">
        <v>5</v>
      </c>
      <c r="N21" s="37">
        <v>4</v>
      </c>
      <c r="O21" s="37">
        <v>5</v>
      </c>
      <c r="P21" s="37">
        <v>8</v>
      </c>
      <c r="Q21" s="37">
        <v>3</v>
      </c>
      <c r="R21" s="37">
        <v>3</v>
      </c>
      <c r="S21" s="37">
        <v>4</v>
      </c>
      <c r="T21" s="37">
        <v>5</v>
      </c>
      <c r="U21" s="37">
        <v>5</v>
      </c>
      <c r="V21" s="37">
        <v>4</v>
      </c>
      <c r="W21" s="37">
        <v>4</v>
      </c>
      <c r="X21" s="37">
        <v>4</v>
      </c>
      <c r="Y21" s="37">
        <v>5</v>
      </c>
      <c r="Z21" s="37">
        <v>43</v>
      </c>
      <c r="AA21" s="37">
        <v>37</v>
      </c>
      <c r="AB21" s="37">
        <v>80</v>
      </c>
      <c r="AC21" s="115" t="s">
        <v>190</v>
      </c>
    </row>
    <row r="22" spans="1:29">
      <c r="A22" s="113">
        <v>18</v>
      </c>
      <c r="B22" s="35" t="s">
        <v>41</v>
      </c>
      <c r="C22" s="43" t="s">
        <v>191</v>
      </c>
      <c r="D22" s="39">
        <v>80</v>
      </c>
      <c r="E22" s="36">
        <v>0</v>
      </c>
      <c r="F22" s="37">
        <v>80</v>
      </c>
      <c r="G22" s="38">
        <v>8</v>
      </c>
      <c r="H22" s="37">
        <v>5</v>
      </c>
      <c r="I22" s="37">
        <v>3</v>
      </c>
      <c r="J22" s="37">
        <v>4</v>
      </c>
      <c r="K22" s="37">
        <v>3</v>
      </c>
      <c r="L22" s="37">
        <v>4</v>
      </c>
      <c r="M22" s="37">
        <v>3</v>
      </c>
      <c r="N22" s="37">
        <v>4</v>
      </c>
      <c r="O22" s="37">
        <v>5</v>
      </c>
      <c r="P22" s="37">
        <v>4</v>
      </c>
      <c r="Q22" s="37">
        <v>4</v>
      </c>
      <c r="R22" s="37">
        <v>3</v>
      </c>
      <c r="S22" s="37">
        <v>5</v>
      </c>
      <c r="T22" s="37">
        <v>6</v>
      </c>
      <c r="U22" s="37">
        <v>4</v>
      </c>
      <c r="V22" s="37">
        <v>5</v>
      </c>
      <c r="W22" s="37">
        <v>4</v>
      </c>
      <c r="X22" s="37">
        <v>5</v>
      </c>
      <c r="Y22" s="37">
        <v>9</v>
      </c>
      <c r="Z22" s="37">
        <v>35</v>
      </c>
      <c r="AA22" s="37">
        <v>45</v>
      </c>
      <c r="AB22" s="37">
        <v>80</v>
      </c>
      <c r="AC22" s="115" t="s">
        <v>190</v>
      </c>
    </row>
    <row r="23" spans="1:29">
      <c r="A23" s="113">
        <v>19</v>
      </c>
      <c r="B23" s="35" t="s">
        <v>41</v>
      </c>
      <c r="C23" s="43" t="s">
        <v>192</v>
      </c>
      <c r="D23" s="39">
        <v>81</v>
      </c>
      <c r="E23" s="36">
        <v>0</v>
      </c>
      <c r="F23" s="37">
        <v>81</v>
      </c>
      <c r="G23" s="38">
        <v>9</v>
      </c>
      <c r="H23" s="37">
        <v>4</v>
      </c>
      <c r="I23" s="37">
        <v>3</v>
      </c>
      <c r="J23" s="37">
        <v>5</v>
      </c>
      <c r="K23" s="37">
        <v>3</v>
      </c>
      <c r="L23" s="37">
        <v>4</v>
      </c>
      <c r="M23" s="37">
        <v>4</v>
      </c>
      <c r="N23" s="37">
        <v>5</v>
      </c>
      <c r="O23" s="37">
        <v>7</v>
      </c>
      <c r="P23" s="37">
        <v>6</v>
      </c>
      <c r="Q23" s="37">
        <v>4</v>
      </c>
      <c r="R23" s="37">
        <v>3</v>
      </c>
      <c r="S23" s="37">
        <v>5</v>
      </c>
      <c r="T23" s="37">
        <v>7</v>
      </c>
      <c r="U23" s="37">
        <v>4</v>
      </c>
      <c r="V23" s="37">
        <v>5</v>
      </c>
      <c r="W23" s="37">
        <v>3</v>
      </c>
      <c r="X23" s="37">
        <v>4</v>
      </c>
      <c r="Y23" s="37">
        <v>5</v>
      </c>
      <c r="Z23" s="37">
        <v>41</v>
      </c>
      <c r="AA23" s="37">
        <v>40</v>
      </c>
      <c r="AB23" s="37">
        <v>81</v>
      </c>
      <c r="AC23" s="115" t="s">
        <v>190</v>
      </c>
    </row>
    <row r="24" spans="1:29">
      <c r="A24" s="113">
        <v>20</v>
      </c>
      <c r="B24" s="35" t="s">
        <v>41</v>
      </c>
      <c r="C24" s="43" t="s">
        <v>168</v>
      </c>
      <c r="D24" s="39">
        <v>81</v>
      </c>
      <c r="E24" s="36">
        <v>0</v>
      </c>
      <c r="F24" s="37">
        <v>81</v>
      </c>
      <c r="G24" s="38">
        <v>9</v>
      </c>
      <c r="H24" s="37">
        <v>6</v>
      </c>
      <c r="I24" s="37">
        <v>4</v>
      </c>
      <c r="J24" s="37">
        <v>4</v>
      </c>
      <c r="K24" s="37">
        <v>4</v>
      </c>
      <c r="L24" s="37">
        <v>5</v>
      </c>
      <c r="M24" s="37">
        <v>5</v>
      </c>
      <c r="N24" s="37">
        <v>4</v>
      </c>
      <c r="O24" s="37">
        <v>4</v>
      </c>
      <c r="P24" s="37">
        <v>5</v>
      </c>
      <c r="Q24" s="37">
        <v>4</v>
      </c>
      <c r="R24" s="37">
        <v>3</v>
      </c>
      <c r="S24" s="37">
        <v>5</v>
      </c>
      <c r="T24" s="37">
        <v>6</v>
      </c>
      <c r="U24" s="37">
        <v>4</v>
      </c>
      <c r="V24" s="37">
        <v>5</v>
      </c>
      <c r="W24" s="37">
        <v>5</v>
      </c>
      <c r="X24" s="37">
        <v>4</v>
      </c>
      <c r="Y24" s="37">
        <v>4</v>
      </c>
      <c r="Z24" s="37">
        <v>41</v>
      </c>
      <c r="AA24" s="37">
        <v>40</v>
      </c>
      <c r="AB24" s="37">
        <v>81</v>
      </c>
      <c r="AC24" s="115" t="s">
        <v>190</v>
      </c>
    </row>
    <row r="25" spans="1:29">
      <c r="A25" s="113">
        <v>21</v>
      </c>
      <c r="B25" s="35" t="s">
        <v>41</v>
      </c>
      <c r="C25" s="43" t="s">
        <v>193</v>
      </c>
      <c r="D25" s="39">
        <v>81</v>
      </c>
      <c r="E25" s="36">
        <v>0</v>
      </c>
      <c r="F25" s="37">
        <v>81</v>
      </c>
      <c r="G25" s="38">
        <v>9</v>
      </c>
      <c r="H25" s="37">
        <v>4</v>
      </c>
      <c r="I25" s="37">
        <v>4</v>
      </c>
      <c r="J25" s="37">
        <v>4</v>
      </c>
      <c r="K25" s="37">
        <v>3</v>
      </c>
      <c r="L25" s="37">
        <v>4</v>
      </c>
      <c r="M25" s="37">
        <v>5</v>
      </c>
      <c r="N25" s="37">
        <v>5</v>
      </c>
      <c r="O25" s="37">
        <v>4</v>
      </c>
      <c r="P25" s="37">
        <v>6</v>
      </c>
      <c r="Q25" s="37">
        <v>4</v>
      </c>
      <c r="R25" s="37">
        <v>3</v>
      </c>
      <c r="S25" s="37">
        <v>7</v>
      </c>
      <c r="T25" s="37">
        <v>5</v>
      </c>
      <c r="U25" s="37">
        <v>5</v>
      </c>
      <c r="V25" s="37">
        <v>5</v>
      </c>
      <c r="W25" s="37">
        <v>3</v>
      </c>
      <c r="X25" s="37">
        <v>4</v>
      </c>
      <c r="Y25" s="37">
        <v>6</v>
      </c>
      <c r="Z25" s="37">
        <v>39</v>
      </c>
      <c r="AA25" s="37">
        <v>42</v>
      </c>
      <c r="AB25" s="37">
        <v>81</v>
      </c>
      <c r="AC25" s="115" t="s">
        <v>190</v>
      </c>
    </row>
    <row r="26" spans="1:29">
      <c r="A26" s="113">
        <v>22</v>
      </c>
      <c r="B26" s="35" t="s">
        <v>41</v>
      </c>
      <c r="C26" s="43" t="s">
        <v>194</v>
      </c>
      <c r="D26" s="39">
        <v>82</v>
      </c>
      <c r="E26" s="36">
        <v>0</v>
      </c>
      <c r="F26" s="37">
        <v>82</v>
      </c>
      <c r="G26" s="38">
        <v>10</v>
      </c>
      <c r="H26" s="37">
        <v>4</v>
      </c>
      <c r="I26" s="37">
        <v>4</v>
      </c>
      <c r="J26" s="37">
        <v>5</v>
      </c>
      <c r="K26" s="37">
        <v>4</v>
      </c>
      <c r="L26" s="37">
        <v>5</v>
      </c>
      <c r="M26" s="37">
        <v>4</v>
      </c>
      <c r="N26" s="37">
        <v>4</v>
      </c>
      <c r="O26" s="37">
        <v>7</v>
      </c>
      <c r="P26" s="37">
        <v>6</v>
      </c>
      <c r="Q26" s="37">
        <v>5</v>
      </c>
      <c r="R26" s="37">
        <v>3</v>
      </c>
      <c r="S26" s="37">
        <v>4</v>
      </c>
      <c r="T26" s="37">
        <v>5</v>
      </c>
      <c r="U26" s="37">
        <v>4</v>
      </c>
      <c r="V26" s="37">
        <v>4</v>
      </c>
      <c r="W26" s="37">
        <v>5</v>
      </c>
      <c r="X26" s="37">
        <v>4</v>
      </c>
      <c r="Y26" s="37">
        <v>5</v>
      </c>
      <c r="Z26" s="37">
        <v>43</v>
      </c>
      <c r="AA26" s="37">
        <v>39</v>
      </c>
      <c r="AB26" s="37">
        <v>82</v>
      </c>
      <c r="AC26" s="115" t="s">
        <v>190</v>
      </c>
    </row>
    <row r="27" spans="1:29">
      <c r="A27" s="113">
        <v>23</v>
      </c>
      <c r="B27" s="35" t="s">
        <v>41</v>
      </c>
      <c r="C27" s="43" t="s">
        <v>195</v>
      </c>
      <c r="D27" s="39">
        <v>82</v>
      </c>
      <c r="E27" s="36">
        <v>0</v>
      </c>
      <c r="F27" s="37">
        <v>82</v>
      </c>
      <c r="G27" s="38">
        <v>10</v>
      </c>
      <c r="H27" s="37">
        <v>5</v>
      </c>
      <c r="I27" s="37">
        <v>3</v>
      </c>
      <c r="J27" s="37">
        <v>4</v>
      </c>
      <c r="K27" s="37">
        <v>4</v>
      </c>
      <c r="L27" s="37">
        <v>4</v>
      </c>
      <c r="M27" s="37">
        <v>6</v>
      </c>
      <c r="N27" s="37">
        <v>4</v>
      </c>
      <c r="O27" s="37">
        <v>6</v>
      </c>
      <c r="P27" s="37">
        <v>6</v>
      </c>
      <c r="Q27" s="37">
        <v>6</v>
      </c>
      <c r="R27" s="37">
        <v>3</v>
      </c>
      <c r="S27" s="37">
        <v>5</v>
      </c>
      <c r="T27" s="37">
        <v>5</v>
      </c>
      <c r="U27" s="37">
        <v>5</v>
      </c>
      <c r="V27" s="37">
        <v>4</v>
      </c>
      <c r="W27" s="37">
        <v>3</v>
      </c>
      <c r="X27" s="37">
        <v>4</v>
      </c>
      <c r="Y27" s="37">
        <v>5</v>
      </c>
      <c r="Z27" s="37">
        <v>42</v>
      </c>
      <c r="AA27" s="37">
        <v>40</v>
      </c>
      <c r="AB27" s="37">
        <v>82</v>
      </c>
      <c r="AC27" s="115" t="s">
        <v>190</v>
      </c>
    </row>
    <row r="28" spans="1:29">
      <c r="A28" s="113">
        <v>24</v>
      </c>
      <c r="B28" s="35" t="s">
        <v>41</v>
      </c>
      <c r="C28" s="43" t="s">
        <v>196</v>
      </c>
      <c r="D28" s="39">
        <v>82</v>
      </c>
      <c r="E28" s="36">
        <v>0</v>
      </c>
      <c r="F28" s="37">
        <v>82</v>
      </c>
      <c r="G28" s="38">
        <v>10</v>
      </c>
      <c r="H28" s="37">
        <v>4</v>
      </c>
      <c r="I28" s="37">
        <v>5</v>
      </c>
      <c r="J28" s="37">
        <v>5</v>
      </c>
      <c r="K28" s="37">
        <v>5</v>
      </c>
      <c r="L28" s="37">
        <v>6</v>
      </c>
      <c r="M28" s="37">
        <v>4</v>
      </c>
      <c r="N28" s="37">
        <v>3</v>
      </c>
      <c r="O28" s="37">
        <v>4</v>
      </c>
      <c r="P28" s="37">
        <v>6</v>
      </c>
      <c r="Q28" s="37">
        <v>5</v>
      </c>
      <c r="R28" s="37">
        <v>3</v>
      </c>
      <c r="S28" s="37">
        <v>4</v>
      </c>
      <c r="T28" s="37">
        <v>5</v>
      </c>
      <c r="U28" s="37">
        <v>4</v>
      </c>
      <c r="V28" s="37">
        <v>5</v>
      </c>
      <c r="W28" s="37">
        <v>3</v>
      </c>
      <c r="X28" s="37">
        <v>5</v>
      </c>
      <c r="Y28" s="37">
        <v>6</v>
      </c>
      <c r="Z28" s="37">
        <v>42</v>
      </c>
      <c r="AA28" s="37">
        <v>40</v>
      </c>
      <c r="AB28" s="37">
        <v>82</v>
      </c>
      <c r="AC28" s="115" t="s">
        <v>190</v>
      </c>
    </row>
    <row r="29" spans="1:29">
      <c r="A29" s="113">
        <v>25</v>
      </c>
      <c r="B29" s="35" t="s">
        <v>41</v>
      </c>
      <c r="C29" s="43" t="s">
        <v>197</v>
      </c>
      <c r="D29" s="39">
        <v>82</v>
      </c>
      <c r="E29" s="36">
        <v>0</v>
      </c>
      <c r="F29" s="37">
        <v>82</v>
      </c>
      <c r="G29" s="38">
        <v>10</v>
      </c>
      <c r="H29" s="37">
        <v>3</v>
      </c>
      <c r="I29" s="37">
        <v>5</v>
      </c>
      <c r="J29" s="37">
        <v>5</v>
      </c>
      <c r="K29" s="37">
        <v>2</v>
      </c>
      <c r="L29" s="37">
        <v>4</v>
      </c>
      <c r="M29" s="37">
        <v>5</v>
      </c>
      <c r="N29" s="37">
        <v>4</v>
      </c>
      <c r="O29" s="37">
        <v>5</v>
      </c>
      <c r="P29" s="37">
        <v>6</v>
      </c>
      <c r="Q29" s="37">
        <v>8</v>
      </c>
      <c r="R29" s="37">
        <v>3</v>
      </c>
      <c r="S29" s="37">
        <v>4</v>
      </c>
      <c r="T29" s="37">
        <v>5</v>
      </c>
      <c r="U29" s="37">
        <v>4</v>
      </c>
      <c r="V29" s="37">
        <v>5</v>
      </c>
      <c r="W29" s="37">
        <v>4</v>
      </c>
      <c r="X29" s="37">
        <v>3</v>
      </c>
      <c r="Y29" s="37">
        <v>7</v>
      </c>
      <c r="Z29" s="37">
        <v>39</v>
      </c>
      <c r="AA29" s="37">
        <v>43</v>
      </c>
      <c r="AB29" s="37">
        <v>82</v>
      </c>
      <c r="AC29" s="115" t="s">
        <v>190</v>
      </c>
    </row>
    <row r="30" spans="1:29">
      <c r="A30" s="113">
        <v>26</v>
      </c>
      <c r="B30" s="35" t="s">
        <v>41</v>
      </c>
      <c r="C30" s="43" t="s">
        <v>198</v>
      </c>
      <c r="D30" s="39">
        <v>83</v>
      </c>
      <c r="E30" s="36">
        <v>0</v>
      </c>
      <c r="F30" s="37">
        <v>83</v>
      </c>
      <c r="G30" s="38">
        <v>11</v>
      </c>
      <c r="H30" s="37">
        <v>5</v>
      </c>
      <c r="I30" s="37">
        <v>3</v>
      </c>
      <c r="J30" s="37">
        <v>6</v>
      </c>
      <c r="K30" s="37">
        <v>4</v>
      </c>
      <c r="L30" s="37">
        <v>4</v>
      </c>
      <c r="M30" s="37">
        <v>5</v>
      </c>
      <c r="N30" s="37">
        <v>7</v>
      </c>
      <c r="O30" s="37">
        <v>7</v>
      </c>
      <c r="P30" s="37">
        <v>7</v>
      </c>
      <c r="Q30" s="37">
        <v>4</v>
      </c>
      <c r="R30" s="37">
        <v>3</v>
      </c>
      <c r="S30" s="37">
        <v>4</v>
      </c>
      <c r="T30" s="37">
        <v>5</v>
      </c>
      <c r="U30" s="37">
        <v>4</v>
      </c>
      <c r="V30" s="37">
        <v>4</v>
      </c>
      <c r="W30" s="37">
        <v>3</v>
      </c>
      <c r="X30" s="37">
        <v>4</v>
      </c>
      <c r="Y30" s="37">
        <v>4</v>
      </c>
      <c r="Z30" s="37">
        <v>48</v>
      </c>
      <c r="AA30" s="37">
        <v>35</v>
      </c>
      <c r="AB30" s="37">
        <v>83</v>
      </c>
      <c r="AC30" s="115" t="s">
        <v>190</v>
      </c>
    </row>
    <row r="31" spans="1:29">
      <c r="A31" s="113">
        <v>27</v>
      </c>
      <c r="B31" s="35" t="s">
        <v>41</v>
      </c>
      <c r="C31" s="43" t="s">
        <v>199</v>
      </c>
      <c r="D31" s="39">
        <v>83</v>
      </c>
      <c r="E31" s="36">
        <v>0</v>
      </c>
      <c r="F31" s="37">
        <v>83</v>
      </c>
      <c r="G31" s="38">
        <v>11</v>
      </c>
      <c r="H31" s="37">
        <v>6</v>
      </c>
      <c r="I31" s="37">
        <v>4</v>
      </c>
      <c r="J31" s="37">
        <v>5</v>
      </c>
      <c r="K31" s="37">
        <v>3</v>
      </c>
      <c r="L31" s="37">
        <v>4</v>
      </c>
      <c r="M31" s="37">
        <v>4</v>
      </c>
      <c r="N31" s="37">
        <v>7</v>
      </c>
      <c r="O31" s="37">
        <v>5</v>
      </c>
      <c r="P31" s="37">
        <v>9</v>
      </c>
      <c r="Q31" s="37">
        <v>4</v>
      </c>
      <c r="R31" s="37">
        <v>3</v>
      </c>
      <c r="S31" s="37">
        <v>4</v>
      </c>
      <c r="T31" s="37">
        <v>5</v>
      </c>
      <c r="U31" s="37">
        <v>4</v>
      </c>
      <c r="V31" s="37">
        <v>3</v>
      </c>
      <c r="W31" s="37">
        <v>4</v>
      </c>
      <c r="X31" s="37">
        <v>4</v>
      </c>
      <c r="Y31" s="37">
        <v>5</v>
      </c>
      <c r="Z31" s="37">
        <v>47</v>
      </c>
      <c r="AA31" s="37">
        <v>36</v>
      </c>
      <c r="AB31" s="37">
        <v>83</v>
      </c>
      <c r="AC31" s="115" t="s">
        <v>190</v>
      </c>
    </row>
    <row r="32" spans="1:29">
      <c r="A32" s="113">
        <v>28</v>
      </c>
      <c r="B32" s="35" t="s">
        <v>41</v>
      </c>
      <c r="C32" s="43" t="s">
        <v>200</v>
      </c>
      <c r="D32" s="39">
        <v>84</v>
      </c>
      <c r="E32" s="36">
        <v>0</v>
      </c>
      <c r="F32" s="37">
        <v>84</v>
      </c>
      <c r="G32" s="38">
        <v>12</v>
      </c>
      <c r="H32" s="37">
        <v>7</v>
      </c>
      <c r="I32" s="37">
        <v>3</v>
      </c>
      <c r="J32" s="37">
        <v>4</v>
      </c>
      <c r="K32" s="37">
        <v>4</v>
      </c>
      <c r="L32" s="37">
        <v>4</v>
      </c>
      <c r="M32" s="37">
        <v>5</v>
      </c>
      <c r="N32" s="37">
        <v>8</v>
      </c>
      <c r="O32" s="37">
        <v>5</v>
      </c>
      <c r="P32" s="37">
        <v>6</v>
      </c>
      <c r="Q32" s="37">
        <v>4</v>
      </c>
      <c r="R32" s="37">
        <v>3</v>
      </c>
      <c r="S32" s="37">
        <v>4</v>
      </c>
      <c r="T32" s="37">
        <v>6</v>
      </c>
      <c r="U32" s="37">
        <v>4</v>
      </c>
      <c r="V32" s="37">
        <v>4</v>
      </c>
      <c r="W32" s="37">
        <v>3</v>
      </c>
      <c r="X32" s="37">
        <v>3</v>
      </c>
      <c r="Y32" s="37">
        <v>7</v>
      </c>
      <c r="Z32" s="37">
        <v>46</v>
      </c>
      <c r="AA32" s="37">
        <v>38</v>
      </c>
      <c r="AB32" s="37">
        <v>84</v>
      </c>
      <c r="AC32" s="115" t="s">
        <v>190</v>
      </c>
    </row>
    <row r="33" spans="1:29">
      <c r="A33" s="113">
        <v>29</v>
      </c>
      <c r="B33" s="35" t="s">
        <v>41</v>
      </c>
      <c r="C33" s="43" t="s">
        <v>201</v>
      </c>
      <c r="D33" s="39">
        <v>84</v>
      </c>
      <c r="E33" s="36">
        <v>0</v>
      </c>
      <c r="F33" s="37">
        <v>84</v>
      </c>
      <c r="G33" s="38">
        <v>12</v>
      </c>
      <c r="H33" s="37">
        <v>6</v>
      </c>
      <c r="I33" s="37">
        <v>4</v>
      </c>
      <c r="J33" s="37">
        <v>4</v>
      </c>
      <c r="K33" s="37">
        <v>4</v>
      </c>
      <c r="L33" s="37">
        <v>4</v>
      </c>
      <c r="M33" s="37">
        <v>5</v>
      </c>
      <c r="N33" s="37">
        <v>5</v>
      </c>
      <c r="O33" s="37">
        <v>8</v>
      </c>
      <c r="P33" s="37">
        <v>5</v>
      </c>
      <c r="Q33" s="37">
        <v>6</v>
      </c>
      <c r="R33" s="37">
        <v>3</v>
      </c>
      <c r="S33" s="37">
        <v>3</v>
      </c>
      <c r="T33" s="37">
        <v>5</v>
      </c>
      <c r="U33" s="37">
        <v>4</v>
      </c>
      <c r="V33" s="37">
        <v>4</v>
      </c>
      <c r="W33" s="37">
        <v>3</v>
      </c>
      <c r="X33" s="37">
        <v>5</v>
      </c>
      <c r="Y33" s="37">
        <v>6</v>
      </c>
      <c r="Z33" s="37">
        <v>45</v>
      </c>
      <c r="AA33" s="37">
        <v>39</v>
      </c>
      <c r="AB33" s="37">
        <v>84</v>
      </c>
      <c r="AC33" s="115" t="s">
        <v>190</v>
      </c>
    </row>
    <row r="34" spans="1:29">
      <c r="A34" s="113">
        <v>30</v>
      </c>
      <c r="B34" s="35" t="s">
        <v>41</v>
      </c>
      <c r="C34" s="43" t="s">
        <v>202</v>
      </c>
      <c r="D34" s="39">
        <v>86</v>
      </c>
      <c r="E34" s="36">
        <v>0</v>
      </c>
      <c r="F34" s="37">
        <v>86</v>
      </c>
      <c r="G34" s="38">
        <v>14</v>
      </c>
      <c r="H34" s="37">
        <v>6</v>
      </c>
      <c r="I34" s="37">
        <v>3</v>
      </c>
      <c r="J34" s="37">
        <v>5</v>
      </c>
      <c r="K34" s="37">
        <v>4</v>
      </c>
      <c r="L34" s="37">
        <v>5</v>
      </c>
      <c r="M34" s="37">
        <v>7</v>
      </c>
      <c r="N34" s="37">
        <v>4</v>
      </c>
      <c r="O34" s="37">
        <v>4</v>
      </c>
      <c r="P34" s="37">
        <v>5</v>
      </c>
      <c r="Q34" s="37">
        <v>5</v>
      </c>
      <c r="R34" s="37">
        <v>4</v>
      </c>
      <c r="S34" s="37">
        <v>6</v>
      </c>
      <c r="T34" s="37">
        <v>6</v>
      </c>
      <c r="U34" s="37">
        <v>4</v>
      </c>
      <c r="V34" s="37">
        <v>4</v>
      </c>
      <c r="W34" s="37">
        <v>4</v>
      </c>
      <c r="X34" s="37">
        <v>4</v>
      </c>
      <c r="Y34" s="37">
        <v>6</v>
      </c>
      <c r="Z34" s="37">
        <v>43</v>
      </c>
      <c r="AA34" s="37">
        <v>43</v>
      </c>
      <c r="AB34" s="37">
        <v>86</v>
      </c>
      <c r="AC34" s="115" t="s">
        <v>190</v>
      </c>
    </row>
    <row r="35" spans="1:29">
      <c r="A35" s="113">
        <v>31</v>
      </c>
      <c r="B35" s="35" t="s">
        <v>41</v>
      </c>
      <c r="C35" s="43" t="s">
        <v>203</v>
      </c>
      <c r="D35" s="39">
        <v>88</v>
      </c>
      <c r="E35" s="36">
        <v>0</v>
      </c>
      <c r="F35" s="37">
        <v>88</v>
      </c>
      <c r="G35" s="38">
        <v>16</v>
      </c>
      <c r="H35" s="37">
        <v>4</v>
      </c>
      <c r="I35" s="37">
        <v>4</v>
      </c>
      <c r="J35" s="37">
        <v>4</v>
      </c>
      <c r="K35" s="37">
        <v>6</v>
      </c>
      <c r="L35" s="37">
        <v>7</v>
      </c>
      <c r="M35" s="37">
        <v>4</v>
      </c>
      <c r="N35" s="37">
        <v>5</v>
      </c>
      <c r="O35" s="37">
        <v>7</v>
      </c>
      <c r="P35" s="37">
        <v>7</v>
      </c>
      <c r="Q35" s="37">
        <v>4</v>
      </c>
      <c r="R35" s="37">
        <v>4</v>
      </c>
      <c r="S35" s="37">
        <v>4</v>
      </c>
      <c r="T35" s="37">
        <v>5</v>
      </c>
      <c r="U35" s="37">
        <v>4</v>
      </c>
      <c r="V35" s="37">
        <v>4</v>
      </c>
      <c r="W35" s="37">
        <v>5</v>
      </c>
      <c r="X35" s="37">
        <v>4</v>
      </c>
      <c r="Y35" s="37">
        <v>6</v>
      </c>
      <c r="Z35" s="37">
        <v>48</v>
      </c>
      <c r="AA35" s="37">
        <v>40</v>
      </c>
      <c r="AB35" s="37">
        <v>88</v>
      </c>
      <c r="AC35" s="115" t="s">
        <v>190</v>
      </c>
    </row>
    <row r="36" spans="1:29">
      <c r="A36" s="113">
        <v>32</v>
      </c>
      <c r="B36" s="35" t="s">
        <v>41</v>
      </c>
      <c r="C36" s="43" t="s">
        <v>204</v>
      </c>
      <c r="D36" s="39">
        <v>88</v>
      </c>
      <c r="E36" s="36">
        <v>0</v>
      </c>
      <c r="F36" s="37">
        <v>88</v>
      </c>
      <c r="G36" s="38">
        <v>16</v>
      </c>
      <c r="H36" s="37">
        <v>6</v>
      </c>
      <c r="I36" s="37">
        <v>4</v>
      </c>
      <c r="J36" s="37">
        <v>5</v>
      </c>
      <c r="K36" s="37">
        <v>3</v>
      </c>
      <c r="L36" s="37">
        <v>5</v>
      </c>
      <c r="M36" s="37">
        <v>4</v>
      </c>
      <c r="N36" s="37">
        <v>4</v>
      </c>
      <c r="O36" s="37">
        <v>4</v>
      </c>
      <c r="P36" s="37">
        <v>11</v>
      </c>
      <c r="Q36" s="37">
        <v>4</v>
      </c>
      <c r="R36" s="37">
        <v>3</v>
      </c>
      <c r="S36" s="37">
        <v>5</v>
      </c>
      <c r="T36" s="37">
        <v>6</v>
      </c>
      <c r="U36" s="37">
        <v>4</v>
      </c>
      <c r="V36" s="37">
        <v>6</v>
      </c>
      <c r="W36" s="37">
        <v>4</v>
      </c>
      <c r="X36" s="37">
        <v>5</v>
      </c>
      <c r="Y36" s="37">
        <v>5</v>
      </c>
      <c r="Z36" s="37">
        <v>46</v>
      </c>
      <c r="AA36" s="37">
        <v>42</v>
      </c>
      <c r="AB36" s="37">
        <v>88</v>
      </c>
      <c r="AC36" s="115" t="s">
        <v>190</v>
      </c>
    </row>
    <row r="37" spans="1:29">
      <c r="A37" s="113">
        <v>33</v>
      </c>
      <c r="B37" s="35" t="s">
        <v>41</v>
      </c>
      <c r="C37" s="43" t="s">
        <v>205</v>
      </c>
      <c r="D37" s="39">
        <v>89</v>
      </c>
      <c r="E37" s="36">
        <v>0</v>
      </c>
      <c r="F37" s="37">
        <v>89</v>
      </c>
      <c r="G37" s="38">
        <v>17</v>
      </c>
      <c r="H37" s="37">
        <v>7</v>
      </c>
      <c r="I37" s="37">
        <v>3</v>
      </c>
      <c r="J37" s="37">
        <v>5</v>
      </c>
      <c r="K37" s="37">
        <v>4</v>
      </c>
      <c r="L37" s="37">
        <v>4</v>
      </c>
      <c r="M37" s="37">
        <v>5</v>
      </c>
      <c r="N37" s="37">
        <v>5</v>
      </c>
      <c r="O37" s="37">
        <v>9</v>
      </c>
      <c r="P37" s="37">
        <v>6</v>
      </c>
      <c r="Q37" s="37">
        <v>4</v>
      </c>
      <c r="R37" s="37">
        <v>4</v>
      </c>
      <c r="S37" s="37">
        <v>5</v>
      </c>
      <c r="T37" s="37">
        <v>6</v>
      </c>
      <c r="U37" s="37">
        <v>4</v>
      </c>
      <c r="V37" s="37">
        <v>5</v>
      </c>
      <c r="W37" s="37">
        <v>4</v>
      </c>
      <c r="X37" s="37">
        <v>4</v>
      </c>
      <c r="Y37" s="37">
        <v>5</v>
      </c>
      <c r="Z37" s="37">
        <v>48</v>
      </c>
      <c r="AA37" s="37">
        <v>41</v>
      </c>
      <c r="AB37" s="37">
        <v>89</v>
      </c>
      <c r="AC37" s="115" t="s">
        <v>190</v>
      </c>
    </row>
    <row r="38" spans="1:29">
      <c r="A38" s="113">
        <v>34</v>
      </c>
      <c r="B38" s="35" t="s">
        <v>41</v>
      </c>
      <c r="C38" s="43" t="s">
        <v>206</v>
      </c>
      <c r="D38" s="39">
        <v>92</v>
      </c>
      <c r="E38" s="36">
        <v>0</v>
      </c>
      <c r="F38" s="37">
        <v>92</v>
      </c>
      <c r="G38" s="38">
        <v>20</v>
      </c>
      <c r="H38" s="37">
        <v>5</v>
      </c>
      <c r="I38" s="37">
        <v>3</v>
      </c>
      <c r="J38" s="37">
        <v>5</v>
      </c>
      <c r="K38" s="37">
        <v>4</v>
      </c>
      <c r="L38" s="37">
        <v>5</v>
      </c>
      <c r="M38" s="37">
        <v>7</v>
      </c>
      <c r="N38" s="37">
        <v>5</v>
      </c>
      <c r="O38" s="37">
        <v>5</v>
      </c>
      <c r="P38" s="37">
        <v>9</v>
      </c>
      <c r="Q38" s="37">
        <v>4</v>
      </c>
      <c r="R38" s="37">
        <v>4</v>
      </c>
      <c r="S38" s="37">
        <v>5</v>
      </c>
      <c r="T38" s="37">
        <v>5</v>
      </c>
      <c r="U38" s="37">
        <v>5</v>
      </c>
      <c r="V38" s="37">
        <v>4</v>
      </c>
      <c r="W38" s="37">
        <v>7</v>
      </c>
      <c r="X38" s="37">
        <v>5</v>
      </c>
      <c r="Y38" s="37">
        <v>5</v>
      </c>
      <c r="Z38" s="37">
        <v>48</v>
      </c>
      <c r="AA38" s="37">
        <v>44</v>
      </c>
      <c r="AB38" s="37">
        <v>92</v>
      </c>
      <c r="AC38" s="115" t="s">
        <v>190</v>
      </c>
    </row>
    <row r="39" spans="1:29">
      <c r="A39" s="113">
        <v>35</v>
      </c>
      <c r="B39" s="35" t="s">
        <v>41</v>
      </c>
      <c r="C39" s="43" t="s">
        <v>207</v>
      </c>
      <c r="D39" s="39">
        <v>93</v>
      </c>
      <c r="E39" s="36">
        <v>0</v>
      </c>
      <c r="F39" s="37">
        <v>93</v>
      </c>
      <c r="G39" s="38">
        <v>21</v>
      </c>
      <c r="H39" s="37">
        <v>5</v>
      </c>
      <c r="I39" s="37">
        <v>4</v>
      </c>
      <c r="J39" s="37">
        <v>4</v>
      </c>
      <c r="K39" s="37">
        <v>4</v>
      </c>
      <c r="L39" s="37">
        <v>4</v>
      </c>
      <c r="M39" s="37">
        <v>8</v>
      </c>
      <c r="N39" s="37">
        <v>5</v>
      </c>
      <c r="O39" s="37">
        <v>8</v>
      </c>
      <c r="P39" s="37">
        <v>10</v>
      </c>
      <c r="Q39" s="37">
        <v>5</v>
      </c>
      <c r="R39" s="37">
        <v>4</v>
      </c>
      <c r="S39" s="37">
        <v>5</v>
      </c>
      <c r="T39" s="37">
        <v>6</v>
      </c>
      <c r="U39" s="37">
        <v>5</v>
      </c>
      <c r="V39" s="37">
        <v>4</v>
      </c>
      <c r="W39" s="37">
        <v>3</v>
      </c>
      <c r="X39" s="37">
        <v>4</v>
      </c>
      <c r="Y39" s="37">
        <v>5</v>
      </c>
      <c r="Z39" s="37">
        <v>52</v>
      </c>
      <c r="AA39" s="37">
        <v>41</v>
      </c>
      <c r="AB39" s="37">
        <v>93</v>
      </c>
      <c r="AC39" s="115" t="s">
        <v>190</v>
      </c>
    </row>
    <row r="40" spans="1:29">
      <c r="A40" s="113">
        <v>36</v>
      </c>
      <c r="B40" s="35" t="s">
        <v>41</v>
      </c>
      <c r="C40" s="43" t="s">
        <v>208</v>
      </c>
      <c r="D40" s="39">
        <v>94</v>
      </c>
      <c r="E40" s="36">
        <v>0</v>
      </c>
      <c r="F40" s="37">
        <v>94</v>
      </c>
      <c r="G40" s="38">
        <v>22</v>
      </c>
      <c r="H40" s="37">
        <v>6</v>
      </c>
      <c r="I40" s="37">
        <v>3</v>
      </c>
      <c r="J40" s="37">
        <v>5</v>
      </c>
      <c r="K40" s="37">
        <v>5</v>
      </c>
      <c r="L40" s="37">
        <v>6</v>
      </c>
      <c r="M40" s="37">
        <v>7</v>
      </c>
      <c r="N40" s="37">
        <v>5</v>
      </c>
      <c r="O40" s="37">
        <v>5</v>
      </c>
      <c r="P40" s="37">
        <v>6</v>
      </c>
      <c r="Q40" s="37">
        <v>4</v>
      </c>
      <c r="R40" s="37">
        <v>4</v>
      </c>
      <c r="S40" s="37">
        <v>4</v>
      </c>
      <c r="T40" s="37">
        <v>6</v>
      </c>
      <c r="U40" s="37">
        <v>4</v>
      </c>
      <c r="V40" s="37">
        <v>7</v>
      </c>
      <c r="W40" s="37">
        <v>3</v>
      </c>
      <c r="X40" s="37">
        <v>9</v>
      </c>
      <c r="Y40" s="37">
        <v>5</v>
      </c>
      <c r="Z40" s="37">
        <v>48</v>
      </c>
      <c r="AA40" s="37">
        <v>46</v>
      </c>
      <c r="AB40" s="37">
        <v>94</v>
      </c>
      <c r="AC40" s="115" t="s">
        <v>190</v>
      </c>
    </row>
    <row r="41" spans="1:29">
      <c r="A41" s="113">
        <v>37</v>
      </c>
      <c r="B41" s="35" t="s">
        <v>41</v>
      </c>
      <c r="C41" s="43" t="s">
        <v>209</v>
      </c>
      <c r="D41" s="39">
        <v>97</v>
      </c>
      <c r="E41" s="36">
        <v>0</v>
      </c>
      <c r="F41" s="37">
        <v>97</v>
      </c>
      <c r="G41" s="38">
        <v>25</v>
      </c>
      <c r="H41" s="37">
        <v>5</v>
      </c>
      <c r="I41" s="37">
        <v>3</v>
      </c>
      <c r="J41" s="37">
        <v>6</v>
      </c>
      <c r="K41" s="37">
        <v>3</v>
      </c>
      <c r="L41" s="37">
        <v>8</v>
      </c>
      <c r="M41" s="37">
        <v>7</v>
      </c>
      <c r="N41" s="37">
        <v>6</v>
      </c>
      <c r="O41" s="37">
        <v>6</v>
      </c>
      <c r="P41" s="37">
        <v>7</v>
      </c>
      <c r="Q41" s="37">
        <v>6</v>
      </c>
      <c r="R41" s="37">
        <v>3</v>
      </c>
      <c r="S41" s="37">
        <v>6</v>
      </c>
      <c r="T41" s="37">
        <v>7</v>
      </c>
      <c r="U41" s="37">
        <v>5</v>
      </c>
      <c r="V41" s="37">
        <v>5</v>
      </c>
      <c r="W41" s="37">
        <v>4</v>
      </c>
      <c r="X41" s="37">
        <v>5</v>
      </c>
      <c r="Y41" s="37">
        <v>5</v>
      </c>
      <c r="Z41" s="37">
        <v>51</v>
      </c>
      <c r="AA41" s="37">
        <v>46</v>
      </c>
      <c r="AB41" s="37">
        <v>97</v>
      </c>
      <c r="AC41" s="115" t="s">
        <v>190</v>
      </c>
    </row>
    <row r="42" spans="1:29">
      <c r="A42" s="113">
        <v>38</v>
      </c>
      <c r="B42" s="35" t="s">
        <v>41</v>
      </c>
      <c r="C42" s="43" t="s">
        <v>210</v>
      </c>
      <c r="D42" s="39">
        <v>123</v>
      </c>
      <c r="E42" s="36">
        <v>0</v>
      </c>
      <c r="F42" s="37">
        <v>123</v>
      </c>
      <c r="G42" s="38">
        <v>51</v>
      </c>
      <c r="H42" s="37">
        <v>6</v>
      </c>
      <c r="I42" s="37">
        <v>4</v>
      </c>
      <c r="J42" s="37">
        <v>5</v>
      </c>
      <c r="K42" s="37">
        <v>5</v>
      </c>
      <c r="L42" s="37">
        <v>5</v>
      </c>
      <c r="M42" s="37">
        <v>17</v>
      </c>
      <c r="N42" s="37">
        <v>8</v>
      </c>
      <c r="O42" s="37">
        <v>6</v>
      </c>
      <c r="P42" s="37">
        <v>8</v>
      </c>
      <c r="Q42" s="37">
        <v>5</v>
      </c>
      <c r="R42" s="37">
        <v>4</v>
      </c>
      <c r="S42" s="37">
        <v>6</v>
      </c>
      <c r="T42" s="37">
        <v>10</v>
      </c>
      <c r="U42" s="37">
        <v>6</v>
      </c>
      <c r="V42" s="37">
        <v>5</v>
      </c>
      <c r="W42" s="37">
        <v>8</v>
      </c>
      <c r="X42" s="37">
        <v>6</v>
      </c>
      <c r="Y42" s="37">
        <v>9</v>
      </c>
      <c r="Z42" s="37">
        <v>64</v>
      </c>
      <c r="AA42" s="37">
        <v>59</v>
      </c>
      <c r="AB42" s="37">
        <v>123</v>
      </c>
      <c r="AC42" s="115" t="s">
        <v>190</v>
      </c>
    </row>
    <row r="43" spans="1:29">
      <c r="A43" s="113">
        <v>39</v>
      </c>
      <c r="B43" s="35" t="s">
        <v>41</v>
      </c>
      <c r="C43" s="43" t="s">
        <v>211</v>
      </c>
      <c r="D43" s="39">
        <v>0</v>
      </c>
      <c r="E43" s="36">
        <v>0</v>
      </c>
      <c r="F43" s="37">
        <v>0</v>
      </c>
      <c r="G43" s="38" t="s">
        <v>126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115" t="s">
        <v>212</v>
      </c>
    </row>
    <row r="44" spans="1:29">
      <c r="A44" s="113">
        <v>1</v>
      </c>
      <c r="B44" s="35" t="s">
        <v>65</v>
      </c>
      <c r="C44" s="43" t="s">
        <v>87</v>
      </c>
      <c r="D44" s="39">
        <v>74</v>
      </c>
      <c r="E44" s="36">
        <v>0</v>
      </c>
      <c r="F44" s="37">
        <v>74</v>
      </c>
      <c r="G44" s="38">
        <v>2</v>
      </c>
      <c r="H44" s="37">
        <v>4</v>
      </c>
      <c r="I44" s="37">
        <v>3</v>
      </c>
      <c r="J44" s="37">
        <v>5</v>
      </c>
      <c r="K44" s="37">
        <v>3</v>
      </c>
      <c r="L44" s="37">
        <v>4</v>
      </c>
      <c r="M44" s="37">
        <v>5</v>
      </c>
      <c r="N44" s="37">
        <v>3</v>
      </c>
      <c r="O44" s="37">
        <v>5</v>
      </c>
      <c r="P44" s="37">
        <v>4</v>
      </c>
      <c r="Q44" s="37">
        <v>5</v>
      </c>
      <c r="R44" s="37">
        <v>3</v>
      </c>
      <c r="S44" s="37">
        <v>4</v>
      </c>
      <c r="T44" s="37">
        <v>7</v>
      </c>
      <c r="U44" s="37">
        <v>3</v>
      </c>
      <c r="V44" s="37">
        <v>4</v>
      </c>
      <c r="W44" s="37">
        <v>3</v>
      </c>
      <c r="X44" s="37">
        <v>4</v>
      </c>
      <c r="Y44" s="37">
        <v>5</v>
      </c>
      <c r="Z44" s="37">
        <v>36</v>
      </c>
      <c r="AA44" s="37">
        <v>38</v>
      </c>
      <c r="AB44" s="37">
        <v>74</v>
      </c>
      <c r="AC44" s="115" t="s">
        <v>126</v>
      </c>
    </row>
    <row r="45" spans="1:29">
      <c r="A45" s="113">
        <v>2</v>
      </c>
      <c r="B45" s="35" t="s">
        <v>65</v>
      </c>
      <c r="C45" s="43" t="s">
        <v>213</v>
      </c>
      <c r="D45" s="39">
        <v>75</v>
      </c>
      <c r="E45" s="36">
        <v>0</v>
      </c>
      <c r="F45" s="37">
        <v>75</v>
      </c>
      <c r="G45" s="38">
        <v>3</v>
      </c>
      <c r="H45" s="37">
        <v>4</v>
      </c>
      <c r="I45" s="37">
        <v>3</v>
      </c>
      <c r="J45" s="37">
        <v>4</v>
      </c>
      <c r="K45" s="37">
        <v>2</v>
      </c>
      <c r="L45" s="37">
        <v>5</v>
      </c>
      <c r="M45" s="37">
        <v>6</v>
      </c>
      <c r="N45" s="37">
        <v>4</v>
      </c>
      <c r="O45" s="37">
        <v>5</v>
      </c>
      <c r="P45" s="37">
        <v>5</v>
      </c>
      <c r="Q45" s="37">
        <v>3</v>
      </c>
      <c r="R45" s="37">
        <v>4</v>
      </c>
      <c r="S45" s="37">
        <v>5</v>
      </c>
      <c r="T45" s="37">
        <v>4</v>
      </c>
      <c r="U45" s="37">
        <v>4</v>
      </c>
      <c r="V45" s="37">
        <v>4</v>
      </c>
      <c r="W45" s="37">
        <v>3</v>
      </c>
      <c r="X45" s="37">
        <v>4</v>
      </c>
      <c r="Y45" s="37">
        <v>6</v>
      </c>
      <c r="Z45" s="37">
        <v>38</v>
      </c>
      <c r="AA45" s="37">
        <v>37</v>
      </c>
      <c r="AB45" s="37">
        <v>75</v>
      </c>
      <c r="AC45" s="115" t="s">
        <v>126</v>
      </c>
    </row>
    <row r="46" spans="1:29">
      <c r="A46" s="113">
        <v>3</v>
      </c>
      <c r="B46" s="35" t="s">
        <v>65</v>
      </c>
      <c r="C46" s="43" t="s">
        <v>69</v>
      </c>
      <c r="D46" s="39">
        <v>77</v>
      </c>
      <c r="E46" s="36">
        <v>0</v>
      </c>
      <c r="F46" s="37">
        <v>77</v>
      </c>
      <c r="G46" s="38">
        <v>5</v>
      </c>
      <c r="H46" s="37">
        <v>5</v>
      </c>
      <c r="I46" s="37">
        <v>3</v>
      </c>
      <c r="J46" s="37">
        <v>3</v>
      </c>
      <c r="K46" s="37">
        <v>3</v>
      </c>
      <c r="L46" s="37">
        <v>5</v>
      </c>
      <c r="M46" s="37">
        <v>5</v>
      </c>
      <c r="N46" s="37">
        <v>5</v>
      </c>
      <c r="O46" s="37">
        <v>5</v>
      </c>
      <c r="P46" s="37">
        <v>3</v>
      </c>
      <c r="Q46" s="37">
        <v>4</v>
      </c>
      <c r="R46" s="37">
        <v>3</v>
      </c>
      <c r="S46" s="37">
        <v>5</v>
      </c>
      <c r="T46" s="37">
        <v>4</v>
      </c>
      <c r="U46" s="37">
        <v>4</v>
      </c>
      <c r="V46" s="37">
        <v>5</v>
      </c>
      <c r="W46" s="37">
        <v>5</v>
      </c>
      <c r="X46" s="37">
        <v>5</v>
      </c>
      <c r="Y46" s="37">
        <v>5</v>
      </c>
      <c r="Z46" s="37">
        <v>37</v>
      </c>
      <c r="AA46" s="37">
        <v>40</v>
      </c>
      <c r="AB46" s="37">
        <v>77</v>
      </c>
      <c r="AC46" s="115" t="s">
        <v>126</v>
      </c>
    </row>
    <row r="47" spans="1:29">
      <c r="A47" s="113">
        <v>4</v>
      </c>
      <c r="B47" s="35" t="s">
        <v>65</v>
      </c>
      <c r="C47" s="43" t="s">
        <v>80</v>
      </c>
      <c r="D47" s="39">
        <v>79</v>
      </c>
      <c r="E47" s="36">
        <v>0</v>
      </c>
      <c r="F47" s="37">
        <v>79</v>
      </c>
      <c r="G47" s="38">
        <v>7</v>
      </c>
      <c r="H47" s="37">
        <v>5</v>
      </c>
      <c r="I47" s="37">
        <v>3</v>
      </c>
      <c r="J47" s="37">
        <v>5</v>
      </c>
      <c r="K47" s="37">
        <v>3</v>
      </c>
      <c r="L47" s="37">
        <v>4</v>
      </c>
      <c r="M47" s="37">
        <v>5</v>
      </c>
      <c r="N47" s="37">
        <v>5</v>
      </c>
      <c r="O47" s="37">
        <v>6</v>
      </c>
      <c r="P47" s="37">
        <v>8</v>
      </c>
      <c r="Q47" s="37">
        <v>4</v>
      </c>
      <c r="R47" s="37">
        <v>3</v>
      </c>
      <c r="S47" s="37">
        <v>4</v>
      </c>
      <c r="T47" s="37">
        <v>4</v>
      </c>
      <c r="U47" s="37">
        <v>4</v>
      </c>
      <c r="V47" s="37">
        <v>4</v>
      </c>
      <c r="W47" s="37">
        <v>4</v>
      </c>
      <c r="X47" s="37">
        <v>3</v>
      </c>
      <c r="Y47" s="37">
        <v>5</v>
      </c>
      <c r="Z47" s="37">
        <v>44</v>
      </c>
      <c r="AA47" s="37">
        <v>35</v>
      </c>
      <c r="AB47" s="37">
        <v>79</v>
      </c>
      <c r="AC47" s="115" t="s">
        <v>126</v>
      </c>
    </row>
    <row r="48" spans="1:29">
      <c r="A48" s="113">
        <v>5</v>
      </c>
      <c r="B48" s="35" t="s">
        <v>65</v>
      </c>
      <c r="C48" s="43" t="s">
        <v>77</v>
      </c>
      <c r="D48" s="39">
        <v>79</v>
      </c>
      <c r="E48" s="36">
        <v>0</v>
      </c>
      <c r="F48" s="37">
        <v>79</v>
      </c>
      <c r="G48" s="38">
        <v>7</v>
      </c>
      <c r="H48" s="37">
        <v>4</v>
      </c>
      <c r="I48" s="37">
        <v>3</v>
      </c>
      <c r="J48" s="37">
        <v>5</v>
      </c>
      <c r="K48" s="37">
        <v>2</v>
      </c>
      <c r="L48" s="37">
        <v>4</v>
      </c>
      <c r="M48" s="37">
        <v>4</v>
      </c>
      <c r="N48" s="37">
        <v>5</v>
      </c>
      <c r="O48" s="37">
        <v>5</v>
      </c>
      <c r="P48" s="37">
        <v>5</v>
      </c>
      <c r="Q48" s="37">
        <v>4</v>
      </c>
      <c r="R48" s="37">
        <v>4</v>
      </c>
      <c r="S48" s="37">
        <v>4</v>
      </c>
      <c r="T48" s="37">
        <v>6</v>
      </c>
      <c r="U48" s="37">
        <v>5</v>
      </c>
      <c r="V48" s="37">
        <v>4</v>
      </c>
      <c r="W48" s="37">
        <v>3</v>
      </c>
      <c r="X48" s="37">
        <v>5</v>
      </c>
      <c r="Y48" s="37">
        <v>7</v>
      </c>
      <c r="Z48" s="37">
        <v>37</v>
      </c>
      <c r="AA48" s="37">
        <v>42</v>
      </c>
      <c r="AB48" s="37">
        <v>79</v>
      </c>
      <c r="AC48" s="115" t="s">
        <v>126</v>
      </c>
    </row>
    <row r="49" spans="1:29">
      <c r="A49" s="113">
        <v>6</v>
      </c>
      <c r="B49" s="35" t="s">
        <v>65</v>
      </c>
      <c r="C49" s="43" t="s">
        <v>84</v>
      </c>
      <c r="D49" s="39">
        <v>81</v>
      </c>
      <c r="E49" s="36">
        <v>0</v>
      </c>
      <c r="F49" s="37">
        <v>81</v>
      </c>
      <c r="G49" s="38">
        <v>9</v>
      </c>
      <c r="H49" s="37">
        <v>5</v>
      </c>
      <c r="I49" s="37">
        <v>4</v>
      </c>
      <c r="J49" s="37">
        <v>4</v>
      </c>
      <c r="K49" s="37">
        <v>4</v>
      </c>
      <c r="L49" s="37">
        <v>5</v>
      </c>
      <c r="M49" s="37">
        <v>5</v>
      </c>
      <c r="N49" s="37">
        <v>4</v>
      </c>
      <c r="O49" s="37">
        <v>4</v>
      </c>
      <c r="P49" s="37">
        <v>4</v>
      </c>
      <c r="Q49" s="37">
        <v>6</v>
      </c>
      <c r="R49" s="37">
        <v>3</v>
      </c>
      <c r="S49" s="37">
        <v>5</v>
      </c>
      <c r="T49" s="37">
        <v>7</v>
      </c>
      <c r="U49" s="37">
        <v>4</v>
      </c>
      <c r="V49" s="37">
        <v>5</v>
      </c>
      <c r="W49" s="37">
        <v>4</v>
      </c>
      <c r="X49" s="37">
        <v>4</v>
      </c>
      <c r="Y49" s="37">
        <v>4</v>
      </c>
      <c r="Z49" s="37">
        <v>39</v>
      </c>
      <c r="AA49" s="37">
        <v>42</v>
      </c>
      <c r="AB49" s="37">
        <v>81</v>
      </c>
      <c r="AC49" s="115"/>
    </row>
    <row r="50" spans="1:29">
      <c r="A50" s="113">
        <v>7</v>
      </c>
      <c r="B50" s="35" t="s">
        <v>65</v>
      </c>
      <c r="C50" s="43" t="s">
        <v>214</v>
      </c>
      <c r="D50" s="39">
        <v>82</v>
      </c>
      <c r="E50" s="36">
        <v>0</v>
      </c>
      <c r="F50" s="37">
        <v>82</v>
      </c>
      <c r="G50" s="38">
        <v>10</v>
      </c>
      <c r="H50" s="37">
        <v>4</v>
      </c>
      <c r="I50" s="37">
        <v>3</v>
      </c>
      <c r="J50" s="37">
        <v>4</v>
      </c>
      <c r="K50" s="37">
        <v>4</v>
      </c>
      <c r="L50" s="37">
        <v>5</v>
      </c>
      <c r="M50" s="37">
        <v>6</v>
      </c>
      <c r="N50" s="37">
        <v>5</v>
      </c>
      <c r="O50" s="37">
        <v>4</v>
      </c>
      <c r="P50" s="37">
        <v>6</v>
      </c>
      <c r="Q50" s="37">
        <v>4</v>
      </c>
      <c r="R50" s="37">
        <v>4</v>
      </c>
      <c r="S50" s="37">
        <v>6</v>
      </c>
      <c r="T50" s="37">
        <v>5</v>
      </c>
      <c r="U50" s="37">
        <v>4</v>
      </c>
      <c r="V50" s="37">
        <v>6</v>
      </c>
      <c r="W50" s="37">
        <v>3</v>
      </c>
      <c r="X50" s="37">
        <v>4</v>
      </c>
      <c r="Y50" s="37">
        <v>5</v>
      </c>
      <c r="Z50" s="37">
        <v>41</v>
      </c>
      <c r="AA50" s="37">
        <v>41</v>
      </c>
      <c r="AB50" s="37">
        <v>82</v>
      </c>
      <c r="AC50" s="115" t="s">
        <v>190</v>
      </c>
    </row>
    <row r="51" spans="1:29">
      <c r="A51" s="113">
        <v>8</v>
      </c>
      <c r="B51" s="35" t="s">
        <v>65</v>
      </c>
      <c r="C51" s="43" t="s">
        <v>215</v>
      </c>
      <c r="D51" s="39">
        <v>84</v>
      </c>
      <c r="E51" s="36">
        <v>0</v>
      </c>
      <c r="F51" s="37">
        <v>84</v>
      </c>
      <c r="G51" s="38">
        <v>12</v>
      </c>
      <c r="H51" s="37">
        <v>5</v>
      </c>
      <c r="I51" s="37">
        <v>3</v>
      </c>
      <c r="J51" s="37">
        <v>4</v>
      </c>
      <c r="K51" s="37">
        <v>3</v>
      </c>
      <c r="L51" s="37">
        <v>5</v>
      </c>
      <c r="M51" s="37">
        <v>5</v>
      </c>
      <c r="N51" s="37">
        <v>4</v>
      </c>
      <c r="O51" s="37">
        <v>9</v>
      </c>
      <c r="P51" s="37">
        <v>8</v>
      </c>
      <c r="Q51" s="37">
        <v>4</v>
      </c>
      <c r="R51" s="37">
        <v>4</v>
      </c>
      <c r="S51" s="37">
        <v>5</v>
      </c>
      <c r="T51" s="37">
        <v>5</v>
      </c>
      <c r="U51" s="37">
        <v>4</v>
      </c>
      <c r="V51" s="37">
        <v>4</v>
      </c>
      <c r="W51" s="37">
        <v>3</v>
      </c>
      <c r="X51" s="37">
        <v>4</v>
      </c>
      <c r="Y51" s="37">
        <v>5</v>
      </c>
      <c r="Z51" s="37">
        <v>46</v>
      </c>
      <c r="AA51" s="37">
        <v>38</v>
      </c>
      <c r="AB51" s="37">
        <v>84</v>
      </c>
      <c r="AC51" s="115" t="s">
        <v>190</v>
      </c>
    </row>
    <row r="52" spans="1:29">
      <c r="A52" s="113">
        <v>9</v>
      </c>
      <c r="B52" s="35" t="s">
        <v>65</v>
      </c>
      <c r="C52" s="43" t="s">
        <v>216</v>
      </c>
      <c r="D52" s="39">
        <v>84</v>
      </c>
      <c r="E52" s="36">
        <v>0</v>
      </c>
      <c r="F52" s="37">
        <v>84</v>
      </c>
      <c r="G52" s="38">
        <v>12</v>
      </c>
      <c r="H52" s="37">
        <v>4</v>
      </c>
      <c r="I52" s="37">
        <v>4</v>
      </c>
      <c r="J52" s="37">
        <v>5</v>
      </c>
      <c r="K52" s="37">
        <v>5</v>
      </c>
      <c r="L52" s="37">
        <v>4</v>
      </c>
      <c r="M52" s="37">
        <v>6</v>
      </c>
      <c r="N52" s="37">
        <v>4</v>
      </c>
      <c r="O52" s="37">
        <v>6</v>
      </c>
      <c r="P52" s="37">
        <v>5</v>
      </c>
      <c r="Q52" s="37">
        <v>4</v>
      </c>
      <c r="R52" s="37">
        <v>4</v>
      </c>
      <c r="S52" s="37">
        <v>6</v>
      </c>
      <c r="T52" s="37">
        <v>6</v>
      </c>
      <c r="U52" s="37">
        <v>4</v>
      </c>
      <c r="V52" s="37">
        <v>4</v>
      </c>
      <c r="W52" s="37">
        <v>3</v>
      </c>
      <c r="X52" s="37">
        <v>5</v>
      </c>
      <c r="Y52" s="37">
        <v>5</v>
      </c>
      <c r="Z52" s="37">
        <v>43</v>
      </c>
      <c r="AA52" s="37">
        <v>41</v>
      </c>
      <c r="AB52" s="37">
        <v>84</v>
      </c>
      <c r="AC52" s="115" t="s">
        <v>190</v>
      </c>
    </row>
    <row r="53" spans="1:29">
      <c r="A53" s="113">
        <v>10</v>
      </c>
      <c r="B53" s="35" t="s">
        <v>65</v>
      </c>
      <c r="C53" s="43" t="s">
        <v>217</v>
      </c>
      <c r="D53" s="39">
        <v>85</v>
      </c>
      <c r="E53" s="36">
        <v>0</v>
      </c>
      <c r="F53" s="37">
        <v>85</v>
      </c>
      <c r="G53" s="38">
        <v>13</v>
      </c>
      <c r="H53" s="37">
        <v>5</v>
      </c>
      <c r="I53" s="37">
        <v>4</v>
      </c>
      <c r="J53" s="37">
        <v>4</v>
      </c>
      <c r="K53" s="37">
        <v>4</v>
      </c>
      <c r="L53" s="37">
        <v>4</v>
      </c>
      <c r="M53" s="37">
        <v>7</v>
      </c>
      <c r="N53" s="37">
        <v>5</v>
      </c>
      <c r="O53" s="37">
        <v>5</v>
      </c>
      <c r="P53" s="37">
        <v>7</v>
      </c>
      <c r="Q53" s="37">
        <v>4</v>
      </c>
      <c r="R53" s="37">
        <v>3</v>
      </c>
      <c r="S53" s="37">
        <v>5</v>
      </c>
      <c r="T53" s="37">
        <v>5</v>
      </c>
      <c r="U53" s="37">
        <v>5</v>
      </c>
      <c r="V53" s="37">
        <v>4</v>
      </c>
      <c r="W53" s="37">
        <v>4</v>
      </c>
      <c r="X53" s="37">
        <v>5</v>
      </c>
      <c r="Y53" s="37">
        <v>5</v>
      </c>
      <c r="Z53" s="37">
        <v>45</v>
      </c>
      <c r="AA53" s="37">
        <v>40</v>
      </c>
      <c r="AB53" s="37">
        <v>85</v>
      </c>
      <c r="AC53" s="115" t="s">
        <v>190</v>
      </c>
    </row>
    <row r="54" spans="1:29">
      <c r="A54" s="113">
        <v>11</v>
      </c>
      <c r="B54" s="35" t="s">
        <v>65</v>
      </c>
      <c r="C54" s="43" t="s">
        <v>218</v>
      </c>
      <c r="D54" s="39">
        <v>85</v>
      </c>
      <c r="E54" s="36">
        <v>0</v>
      </c>
      <c r="F54" s="37">
        <v>85</v>
      </c>
      <c r="G54" s="38">
        <v>13</v>
      </c>
      <c r="H54" s="37">
        <v>4</v>
      </c>
      <c r="I54" s="37">
        <v>3</v>
      </c>
      <c r="J54" s="37">
        <v>5</v>
      </c>
      <c r="K54" s="37">
        <v>3</v>
      </c>
      <c r="L54" s="37">
        <v>5</v>
      </c>
      <c r="M54" s="37">
        <v>5</v>
      </c>
      <c r="N54" s="37">
        <v>5</v>
      </c>
      <c r="O54" s="37">
        <v>4</v>
      </c>
      <c r="P54" s="37">
        <v>7</v>
      </c>
      <c r="Q54" s="37">
        <v>7</v>
      </c>
      <c r="R54" s="37">
        <v>5</v>
      </c>
      <c r="S54" s="37">
        <v>5</v>
      </c>
      <c r="T54" s="37">
        <v>5</v>
      </c>
      <c r="U54" s="37">
        <v>4</v>
      </c>
      <c r="V54" s="37">
        <v>4</v>
      </c>
      <c r="W54" s="37">
        <v>5</v>
      </c>
      <c r="X54" s="37">
        <v>5</v>
      </c>
      <c r="Y54" s="37">
        <v>4</v>
      </c>
      <c r="Z54" s="37">
        <v>41</v>
      </c>
      <c r="AA54" s="37">
        <v>44</v>
      </c>
      <c r="AB54" s="37">
        <v>85</v>
      </c>
      <c r="AC54" s="115" t="s">
        <v>190</v>
      </c>
    </row>
    <row r="55" spans="1:29">
      <c r="A55" s="113">
        <v>12</v>
      </c>
      <c r="B55" s="35" t="s">
        <v>65</v>
      </c>
      <c r="C55" s="43" t="s">
        <v>219</v>
      </c>
      <c r="D55" s="39">
        <v>85</v>
      </c>
      <c r="E55" s="36">
        <v>0</v>
      </c>
      <c r="F55" s="37">
        <v>85</v>
      </c>
      <c r="G55" s="38">
        <v>13</v>
      </c>
      <c r="H55" s="37">
        <v>5</v>
      </c>
      <c r="I55" s="37">
        <v>3</v>
      </c>
      <c r="J55" s="37">
        <v>4</v>
      </c>
      <c r="K55" s="37">
        <v>3</v>
      </c>
      <c r="L55" s="37">
        <v>5</v>
      </c>
      <c r="M55" s="37">
        <v>5</v>
      </c>
      <c r="N55" s="37">
        <v>4</v>
      </c>
      <c r="O55" s="37">
        <v>5</v>
      </c>
      <c r="P55" s="37">
        <v>6</v>
      </c>
      <c r="Q55" s="37">
        <v>4</v>
      </c>
      <c r="R55" s="37">
        <v>4</v>
      </c>
      <c r="S55" s="37">
        <v>7</v>
      </c>
      <c r="T55" s="37">
        <v>5</v>
      </c>
      <c r="U55" s="37">
        <v>7</v>
      </c>
      <c r="V55" s="37">
        <v>4</v>
      </c>
      <c r="W55" s="37">
        <v>3</v>
      </c>
      <c r="X55" s="37">
        <v>4</v>
      </c>
      <c r="Y55" s="37">
        <v>7</v>
      </c>
      <c r="Z55" s="37">
        <v>40</v>
      </c>
      <c r="AA55" s="37">
        <v>45</v>
      </c>
      <c r="AB55" s="37">
        <v>85</v>
      </c>
      <c r="AC55" s="115" t="s">
        <v>190</v>
      </c>
    </row>
    <row r="56" spans="1:29">
      <c r="A56" s="113">
        <v>13</v>
      </c>
      <c r="B56" s="35" t="s">
        <v>65</v>
      </c>
      <c r="C56" s="43" t="s">
        <v>220</v>
      </c>
      <c r="D56" s="39">
        <v>86</v>
      </c>
      <c r="E56" s="36">
        <v>0</v>
      </c>
      <c r="F56" s="37">
        <v>86</v>
      </c>
      <c r="G56" s="38">
        <v>14</v>
      </c>
      <c r="H56" s="37">
        <v>5</v>
      </c>
      <c r="I56" s="37">
        <v>4</v>
      </c>
      <c r="J56" s="37">
        <v>5</v>
      </c>
      <c r="K56" s="37">
        <v>4</v>
      </c>
      <c r="L56" s="37">
        <v>4</v>
      </c>
      <c r="M56" s="37">
        <v>5</v>
      </c>
      <c r="N56" s="37">
        <v>6</v>
      </c>
      <c r="O56" s="37">
        <v>5</v>
      </c>
      <c r="P56" s="37">
        <v>6</v>
      </c>
      <c r="Q56" s="37">
        <v>5</v>
      </c>
      <c r="R56" s="37">
        <v>4</v>
      </c>
      <c r="S56" s="37">
        <v>4</v>
      </c>
      <c r="T56" s="37">
        <v>5</v>
      </c>
      <c r="U56" s="37">
        <v>5</v>
      </c>
      <c r="V56" s="37">
        <v>5</v>
      </c>
      <c r="W56" s="37">
        <v>4</v>
      </c>
      <c r="X56" s="37">
        <v>4</v>
      </c>
      <c r="Y56" s="37">
        <v>6</v>
      </c>
      <c r="Z56" s="37">
        <v>44</v>
      </c>
      <c r="AA56" s="37">
        <v>42</v>
      </c>
      <c r="AB56" s="37">
        <v>86</v>
      </c>
      <c r="AC56" s="115" t="s">
        <v>190</v>
      </c>
    </row>
    <row r="57" spans="1:29">
      <c r="A57" s="113">
        <v>14</v>
      </c>
      <c r="B57" s="35" t="s">
        <v>65</v>
      </c>
      <c r="C57" s="43" t="s">
        <v>221</v>
      </c>
      <c r="D57" s="39">
        <v>86</v>
      </c>
      <c r="E57" s="36">
        <v>0</v>
      </c>
      <c r="F57" s="37">
        <v>86</v>
      </c>
      <c r="G57" s="38">
        <v>14</v>
      </c>
      <c r="H57" s="37">
        <v>5</v>
      </c>
      <c r="I57" s="37">
        <v>4</v>
      </c>
      <c r="J57" s="37">
        <v>6</v>
      </c>
      <c r="K57" s="37">
        <v>3</v>
      </c>
      <c r="L57" s="37">
        <v>4</v>
      </c>
      <c r="M57" s="37">
        <v>6</v>
      </c>
      <c r="N57" s="37">
        <v>4</v>
      </c>
      <c r="O57" s="37">
        <v>5</v>
      </c>
      <c r="P57" s="37">
        <v>5</v>
      </c>
      <c r="Q57" s="37">
        <v>7</v>
      </c>
      <c r="R57" s="37">
        <v>4</v>
      </c>
      <c r="S57" s="37">
        <v>5</v>
      </c>
      <c r="T57" s="37">
        <v>6</v>
      </c>
      <c r="U57" s="37">
        <v>4</v>
      </c>
      <c r="V57" s="37">
        <v>4</v>
      </c>
      <c r="W57" s="37">
        <v>4</v>
      </c>
      <c r="X57" s="37">
        <v>5</v>
      </c>
      <c r="Y57" s="37">
        <v>5</v>
      </c>
      <c r="Z57" s="37">
        <v>42</v>
      </c>
      <c r="AA57" s="37">
        <v>44</v>
      </c>
      <c r="AB57" s="37">
        <v>86</v>
      </c>
      <c r="AC57" s="115" t="s">
        <v>190</v>
      </c>
    </row>
    <row r="58" spans="1:29">
      <c r="A58" s="113">
        <v>15</v>
      </c>
      <c r="B58" s="35" t="s">
        <v>65</v>
      </c>
      <c r="C58" s="43" t="s">
        <v>222</v>
      </c>
      <c r="D58" s="39">
        <v>87</v>
      </c>
      <c r="E58" s="36">
        <v>0</v>
      </c>
      <c r="F58" s="37">
        <v>87</v>
      </c>
      <c r="G58" s="38">
        <v>15</v>
      </c>
      <c r="H58" s="37">
        <v>3</v>
      </c>
      <c r="I58" s="37">
        <v>3</v>
      </c>
      <c r="J58" s="37">
        <v>5</v>
      </c>
      <c r="K58" s="37">
        <v>4</v>
      </c>
      <c r="L58" s="37">
        <v>4</v>
      </c>
      <c r="M58" s="37">
        <v>6</v>
      </c>
      <c r="N58" s="37">
        <v>4</v>
      </c>
      <c r="O58" s="37">
        <v>5</v>
      </c>
      <c r="P58" s="37">
        <v>6</v>
      </c>
      <c r="Q58" s="37">
        <v>4</v>
      </c>
      <c r="R58" s="37">
        <v>4</v>
      </c>
      <c r="S58" s="37">
        <v>4</v>
      </c>
      <c r="T58" s="37">
        <v>6</v>
      </c>
      <c r="U58" s="37">
        <v>6</v>
      </c>
      <c r="V58" s="37">
        <v>5</v>
      </c>
      <c r="W58" s="37">
        <v>4</v>
      </c>
      <c r="X58" s="37">
        <v>5</v>
      </c>
      <c r="Y58" s="37">
        <v>9</v>
      </c>
      <c r="Z58" s="37">
        <v>40</v>
      </c>
      <c r="AA58" s="37">
        <v>47</v>
      </c>
      <c r="AB58" s="37">
        <v>87</v>
      </c>
      <c r="AC58" s="115" t="s">
        <v>190</v>
      </c>
    </row>
    <row r="59" spans="1:29">
      <c r="A59" s="113">
        <v>16</v>
      </c>
      <c r="B59" s="35" t="s">
        <v>65</v>
      </c>
      <c r="C59" s="43" t="s">
        <v>223</v>
      </c>
      <c r="D59" s="39">
        <v>90</v>
      </c>
      <c r="E59" s="36">
        <v>0</v>
      </c>
      <c r="F59" s="37">
        <v>90</v>
      </c>
      <c r="G59" s="38">
        <v>18</v>
      </c>
      <c r="H59" s="37">
        <v>7</v>
      </c>
      <c r="I59" s="37">
        <v>3</v>
      </c>
      <c r="J59" s="37">
        <v>5</v>
      </c>
      <c r="K59" s="37">
        <v>4</v>
      </c>
      <c r="L59" s="37">
        <v>6</v>
      </c>
      <c r="M59" s="37">
        <v>6</v>
      </c>
      <c r="N59" s="37">
        <v>5</v>
      </c>
      <c r="O59" s="37">
        <v>4</v>
      </c>
      <c r="P59" s="37">
        <v>11</v>
      </c>
      <c r="Q59" s="37">
        <v>5</v>
      </c>
      <c r="R59" s="37">
        <v>3</v>
      </c>
      <c r="S59" s="37">
        <v>4</v>
      </c>
      <c r="T59" s="37">
        <v>4</v>
      </c>
      <c r="U59" s="37">
        <v>4</v>
      </c>
      <c r="V59" s="37">
        <v>4</v>
      </c>
      <c r="W59" s="37">
        <v>4</v>
      </c>
      <c r="X59" s="37">
        <v>6</v>
      </c>
      <c r="Y59" s="37">
        <v>5</v>
      </c>
      <c r="Z59" s="37">
        <v>51</v>
      </c>
      <c r="AA59" s="37">
        <v>39</v>
      </c>
      <c r="AB59" s="37">
        <v>90</v>
      </c>
      <c r="AC59" s="115" t="s">
        <v>190</v>
      </c>
    </row>
    <row r="60" spans="1:29">
      <c r="A60" s="113">
        <v>17</v>
      </c>
      <c r="B60" s="35" t="s">
        <v>65</v>
      </c>
      <c r="C60" s="43" t="s">
        <v>224</v>
      </c>
      <c r="D60" s="39">
        <v>91</v>
      </c>
      <c r="E60" s="36">
        <v>0</v>
      </c>
      <c r="F60" s="37">
        <v>91</v>
      </c>
      <c r="G60" s="38">
        <v>19</v>
      </c>
      <c r="H60" s="37">
        <v>5</v>
      </c>
      <c r="I60" s="37">
        <v>3</v>
      </c>
      <c r="J60" s="37">
        <v>5</v>
      </c>
      <c r="K60" s="37">
        <v>5</v>
      </c>
      <c r="L60" s="37">
        <v>4</v>
      </c>
      <c r="M60" s="37">
        <v>5</v>
      </c>
      <c r="N60" s="37">
        <v>4</v>
      </c>
      <c r="O60" s="37">
        <v>6</v>
      </c>
      <c r="P60" s="37">
        <v>8</v>
      </c>
      <c r="Q60" s="37">
        <v>6</v>
      </c>
      <c r="R60" s="37">
        <v>3</v>
      </c>
      <c r="S60" s="37">
        <v>5</v>
      </c>
      <c r="T60" s="37">
        <v>8</v>
      </c>
      <c r="U60" s="37">
        <v>5</v>
      </c>
      <c r="V60" s="37">
        <v>4</v>
      </c>
      <c r="W60" s="37">
        <v>4</v>
      </c>
      <c r="X60" s="37">
        <v>5</v>
      </c>
      <c r="Y60" s="37">
        <v>6</v>
      </c>
      <c r="Z60" s="37">
        <v>45</v>
      </c>
      <c r="AA60" s="37">
        <v>46</v>
      </c>
      <c r="AB60" s="37">
        <v>91</v>
      </c>
      <c r="AC60" s="115" t="s">
        <v>190</v>
      </c>
    </row>
    <row r="61" spans="1:29">
      <c r="A61" s="113">
        <v>18</v>
      </c>
      <c r="B61" s="35" t="s">
        <v>65</v>
      </c>
      <c r="C61" s="43" t="s">
        <v>225</v>
      </c>
      <c r="D61" s="39">
        <v>93</v>
      </c>
      <c r="E61" s="36">
        <v>0</v>
      </c>
      <c r="F61" s="37">
        <v>93</v>
      </c>
      <c r="G61" s="38">
        <v>21</v>
      </c>
      <c r="H61" s="37">
        <v>5</v>
      </c>
      <c r="I61" s="37">
        <v>5</v>
      </c>
      <c r="J61" s="37">
        <v>4</v>
      </c>
      <c r="K61" s="37">
        <v>4</v>
      </c>
      <c r="L61" s="37">
        <v>5</v>
      </c>
      <c r="M61" s="37">
        <v>6</v>
      </c>
      <c r="N61" s="37">
        <v>4</v>
      </c>
      <c r="O61" s="37">
        <v>5</v>
      </c>
      <c r="P61" s="37">
        <v>9</v>
      </c>
      <c r="Q61" s="37">
        <v>4</v>
      </c>
      <c r="R61" s="37">
        <v>4</v>
      </c>
      <c r="S61" s="37">
        <v>6</v>
      </c>
      <c r="T61" s="37">
        <v>6</v>
      </c>
      <c r="U61" s="37">
        <v>5</v>
      </c>
      <c r="V61" s="37">
        <v>6</v>
      </c>
      <c r="W61" s="37">
        <v>6</v>
      </c>
      <c r="X61" s="37">
        <v>4</v>
      </c>
      <c r="Y61" s="37">
        <v>5</v>
      </c>
      <c r="Z61" s="37">
        <v>47</v>
      </c>
      <c r="AA61" s="37">
        <v>46</v>
      </c>
      <c r="AB61" s="37">
        <v>93</v>
      </c>
      <c r="AC61" s="115" t="s">
        <v>190</v>
      </c>
    </row>
    <row r="62" spans="1:29">
      <c r="A62" s="113">
        <v>19</v>
      </c>
      <c r="B62" s="35" t="s">
        <v>65</v>
      </c>
      <c r="C62" s="41" t="s">
        <v>226</v>
      </c>
      <c r="D62" s="39">
        <v>98</v>
      </c>
      <c r="E62" s="36">
        <v>0</v>
      </c>
      <c r="F62" s="37">
        <v>98</v>
      </c>
      <c r="G62" s="38">
        <v>26</v>
      </c>
      <c r="H62" s="37">
        <v>6</v>
      </c>
      <c r="I62" s="37">
        <v>4</v>
      </c>
      <c r="J62" s="37">
        <v>6</v>
      </c>
      <c r="K62" s="37">
        <v>4</v>
      </c>
      <c r="L62" s="37">
        <v>5</v>
      </c>
      <c r="M62" s="37">
        <v>7</v>
      </c>
      <c r="N62" s="37">
        <v>4</v>
      </c>
      <c r="O62" s="37">
        <v>5</v>
      </c>
      <c r="P62" s="37">
        <v>6</v>
      </c>
      <c r="Q62" s="37">
        <v>6</v>
      </c>
      <c r="R62" s="37">
        <v>4</v>
      </c>
      <c r="S62" s="37">
        <v>6</v>
      </c>
      <c r="T62" s="37">
        <v>5</v>
      </c>
      <c r="U62" s="37">
        <v>5</v>
      </c>
      <c r="V62" s="37">
        <v>10</v>
      </c>
      <c r="W62" s="37">
        <v>4</v>
      </c>
      <c r="X62" s="37">
        <v>4</v>
      </c>
      <c r="Y62" s="37">
        <v>7</v>
      </c>
      <c r="Z62" s="37">
        <v>47</v>
      </c>
      <c r="AA62" s="37">
        <v>51</v>
      </c>
      <c r="AB62" s="37">
        <v>98</v>
      </c>
      <c r="AC62" s="115" t="s">
        <v>190</v>
      </c>
    </row>
    <row r="63" spans="1:29">
      <c r="A63" s="113">
        <v>20</v>
      </c>
      <c r="B63" s="35" t="s">
        <v>65</v>
      </c>
      <c r="C63" s="41" t="s">
        <v>227</v>
      </c>
      <c r="D63" s="39">
        <v>99</v>
      </c>
      <c r="E63" s="36">
        <v>0</v>
      </c>
      <c r="F63" s="37">
        <v>99</v>
      </c>
      <c r="G63" s="38">
        <v>27</v>
      </c>
      <c r="H63" s="37">
        <v>6</v>
      </c>
      <c r="I63" s="37">
        <v>4</v>
      </c>
      <c r="J63" s="37">
        <v>5</v>
      </c>
      <c r="K63" s="37">
        <v>4</v>
      </c>
      <c r="L63" s="37">
        <v>5</v>
      </c>
      <c r="M63" s="37">
        <v>6</v>
      </c>
      <c r="N63" s="37">
        <v>6</v>
      </c>
      <c r="O63" s="37">
        <v>5</v>
      </c>
      <c r="P63" s="37">
        <v>8</v>
      </c>
      <c r="Q63" s="37">
        <v>4</v>
      </c>
      <c r="R63" s="37">
        <v>4</v>
      </c>
      <c r="S63" s="37">
        <v>4</v>
      </c>
      <c r="T63" s="37">
        <v>5</v>
      </c>
      <c r="U63" s="37">
        <v>6</v>
      </c>
      <c r="V63" s="37">
        <v>5</v>
      </c>
      <c r="W63" s="37">
        <v>8</v>
      </c>
      <c r="X63" s="37">
        <v>6</v>
      </c>
      <c r="Y63" s="37">
        <v>8</v>
      </c>
      <c r="Z63" s="37">
        <v>49</v>
      </c>
      <c r="AA63" s="37">
        <v>50</v>
      </c>
      <c r="AB63" s="37">
        <v>99</v>
      </c>
      <c r="AC63" s="115" t="s">
        <v>190</v>
      </c>
    </row>
    <row r="64" spans="1:29">
      <c r="A64" s="113">
        <v>1</v>
      </c>
      <c r="B64" s="35" t="s">
        <v>88</v>
      </c>
      <c r="C64" s="41" t="s">
        <v>98</v>
      </c>
      <c r="D64" s="39">
        <v>77</v>
      </c>
      <c r="E64" s="36">
        <v>0</v>
      </c>
      <c r="F64" s="37">
        <v>77</v>
      </c>
      <c r="G64" s="38">
        <v>5</v>
      </c>
      <c r="H64" s="37">
        <v>4</v>
      </c>
      <c r="I64" s="37">
        <v>4</v>
      </c>
      <c r="J64" s="37">
        <v>5</v>
      </c>
      <c r="K64" s="37">
        <v>2</v>
      </c>
      <c r="L64" s="37">
        <v>4</v>
      </c>
      <c r="M64" s="37">
        <v>5</v>
      </c>
      <c r="N64" s="37">
        <v>5</v>
      </c>
      <c r="O64" s="37">
        <v>5</v>
      </c>
      <c r="P64" s="37">
        <v>5</v>
      </c>
      <c r="Q64" s="37">
        <v>4</v>
      </c>
      <c r="R64" s="37">
        <v>4</v>
      </c>
      <c r="S64" s="37">
        <v>3</v>
      </c>
      <c r="T64" s="37">
        <v>5</v>
      </c>
      <c r="U64" s="37">
        <v>4</v>
      </c>
      <c r="V64" s="37">
        <v>5</v>
      </c>
      <c r="W64" s="37">
        <v>2</v>
      </c>
      <c r="X64" s="37">
        <v>5</v>
      </c>
      <c r="Y64" s="37">
        <v>6</v>
      </c>
      <c r="Z64" s="37">
        <v>39</v>
      </c>
      <c r="AA64" s="37">
        <v>38</v>
      </c>
      <c r="AB64" s="37">
        <v>77</v>
      </c>
      <c r="AC64" s="115" t="s">
        <v>126</v>
      </c>
    </row>
    <row r="65" spans="1:29">
      <c r="A65" s="113">
        <v>2</v>
      </c>
      <c r="B65" s="35" t="s">
        <v>88</v>
      </c>
      <c r="C65" s="41" t="s">
        <v>110</v>
      </c>
      <c r="D65" s="39">
        <v>80</v>
      </c>
      <c r="E65" s="36">
        <v>0</v>
      </c>
      <c r="F65" s="37">
        <v>80</v>
      </c>
      <c r="G65" s="38">
        <v>8</v>
      </c>
      <c r="H65" s="37">
        <v>5</v>
      </c>
      <c r="I65" s="37">
        <v>4</v>
      </c>
      <c r="J65" s="37">
        <v>4</v>
      </c>
      <c r="K65" s="37">
        <v>4</v>
      </c>
      <c r="L65" s="37">
        <v>4</v>
      </c>
      <c r="M65" s="37">
        <v>5</v>
      </c>
      <c r="N65" s="37">
        <v>4</v>
      </c>
      <c r="O65" s="37">
        <v>5</v>
      </c>
      <c r="P65" s="37">
        <v>6</v>
      </c>
      <c r="Q65" s="37">
        <v>4</v>
      </c>
      <c r="R65" s="37">
        <v>4</v>
      </c>
      <c r="S65" s="37">
        <v>4</v>
      </c>
      <c r="T65" s="37">
        <v>7</v>
      </c>
      <c r="U65" s="37">
        <v>4</v>
      </c>
      <c r="V65" s="37">
        <v>4</v>
      </c>
      <c r="W65" s="37">
        <v>4</v>
      </c>
      <c r="X65" s="37">
        <v>3</v>
      </c>
      <c r="Y65" s="37">
        <v>5</v>
      </c>
      <c r="Z65" s="37">
        <v>41</v>
      </c>
      <c r="AA65" s="37">
        <v>39</v>
      </c>
      <c r="AB65" s="37">
        <v>80</v>
      </c>
      <c r="AC65" s="115" t="s">
        <v>126</v>
      </c>
    </row>
    <row r="66" spans="1:29">
      <c r="A66" s="113">
        <v>3</v>
      </c>
      <c r="B66" s="35" t="s">
        <v>88</v>
      </c>
      <c r="C66" s="43" t="s">
        <v>100</v>
      </c>
      <c r="D66" s="39">
        <v>81</v>
      </c>
      <c r="E66" s="36">
        <v>0</v>
      </c>
      <c r="F66" s="37">
        <v>81</v>
      </c>
      <c r="G66" s="38">
        <v>9</v>
      </c>
      <c r="H66" s="37">
        <v>4</v>
      </c>
      <c r="I66" s="37">
        <v>4</v>
      </c>
      <c r="J66" s="37">
        <v>4</v>
      </c>
      <c r="K66" s="37">
        <v>3</v>
      </c>
      <c r="L66" s="37">
        <v>4</v>
      </c>
      <c r="M66" s="37">
        <v>5</v>
      </c>
      <c r="N66" s="37">
        <v>5</v>
      </c>
      <c r="O66" s="37">
        <v>6</v>
      </c>
      <c r="P66" s="37">
        <v>4</v>
      </c>
      <c r="Q66" s="37">
        <v>6</v>
      </c>
      <c r="R66" s="37">
        <v>2</v>
      </c>
      <c r="S66" s="37">
        <v>6</v>
      </c>
      <c r="T66" s="37">
        <v>6</v>
      </c>
      <c r="U66" s="37">
        <v>4</v>
      </c>
      <c r="V66" s="37">
        <v>5</v>
      </c>
      <c r="W66" s="37">
        <v>3</v>
      </c>
      <c r="X66" s="37">
        <v>5</v>
      </c>
      <c r="Y66" s="37">
        <v>5</v>
      </c>
      <c r="Z66" s="37">
        <v>39</v>
      </c>
      <c r="AA66" s="37">
        <v>42</v>
      </c>
      <c r="AB66" s="37">
        <v>81</v>
      </c>
      <c r="AC66" s="115" t="s">
        <v>126</v>
      </c>
    </row>
    <row r="67" spans="1:29">
      <c r="A67" s="113">
        <v>4</v>
      </c>
      <c r="B67" s="35" t="s">
        <v>88</v>
      </c>
      <c r="C67" s="43" t="s">
        <v>101</v>
      </c>
      <c r="D67" s="39">
        <v>81</v>
      </c>
      <c r="E67" s="36">
        <v>0</v>
      </c>
      <c r="F67" s="37">
        <v>81</v>
      </c>
      <c r="G67" s="38">
        <v>9</v>
      </c>
      <c r="H67" s="37">
        <v>5</v>
      </c>
      <c r="I67" s="37">
        <v>3</v>
      </c>
      <c r="J67" s="37">
        <v>5</v>
      </c>
      <c r="K67" s="37">
        <v>5</v>
      </c>
      <c r="L67" s="37">
        <v>3</v>
      </c>
      <c r="M67" s="37">
        <v>4</v>
      </c>
      <c r="N67" s="37">
        <v>5</v>
      </c>
      <c r="O67" s="37">
        <v>4</v>
      </c>
      <c r="P67" s="37">
        <v>5</v>
      </c>
      <c r="Q67" s="37">
        <v>6</v>
      </c>
      <c r="R67" s="37">
        <v>2</v>
      </c>
      <c r="S67" s="37">
        <v>4</v>
      </c>
      <c r="T67" s="37">
        <v>6</v>
      </c>
      <c r="U67" s="37">
        <v>5</v>
      </c>
      <c r="V67" s="37">
        <v>6</v>
      </c>
      <c r="W67" s="37">
        <v>3</v>
      </c>
      <c r="X67" s="37">
        <v>5</v>
      </c>
      <c r="Y67" s="37">
        <v>5</v>
      </c>
      <c r="Z67" s="37">
        <v>39</v>
      </c>
      <c r="AA67" s="37">
        <v>42</v>
      </c>
      <c r="AB67" s="37">
        <v>81</v>
      </c>
      <c r="AC67" s="115" t="s">
        <v>126</v>
      </c>
    </row>
    <row r="68" spans="1:29">
      <c r="A68" s="113">
        <v>5</v>
      </c>
      <c r="B68" s="35" t="s">
        <v>88</v>
      </c>
      <c r="C68" s="43" t="s">
        <v>91</v>
      </c>
      <c r="D68" s="39">
        <v>83</v>
      </c>
      <c r="E68" s="36">
        <v>0</v>
      </c>
      <c r="F68" s="37">
        <v>83</v>
      </c>
      <c r="G68" s="38">
        <v>11</v>
      </c>
      <c r="H68" s="37">
        <v>4</v>
      </c>
      <c r="I68" s="37">
        <v>3</v>
      </c>
      <c r="J68" s="37">
        <v>4</v>
      </c>
      <c r="K68" s="37">
        <v>5</v>
      </c>
      <c r="L68" s="37">
        <v>5</v>
      </c>
      <c r="M68" s="37">
        <v>6</v>
      </c>
      <c r="N68" s="37">
        <v>4</v>
      </c>
      <c r="O68" s="37">
        <v>4</v>
      </c>
      <c r="P68" s="37">
        <v>6</v>
      </c>
      <c r="Q68" s="37">
        <v>5</v>
      </c>
      <c r="R68" s="37">
        <v>4</v>
      </c>
      <c r="S68" s="37">
        <v>5</v>
      </c>
      <c r="T68" s="37">
        <v>6</v>
      </c>
      <c r="U68" s="37">
        <v>4</v>
      </c>
      <c r="V68" s="37">
        <v>4</v>
      </c>
      <c r="W68" s="37">
        <v>3</v>
      </c>
      <c r="X68" s="37">
        <v>6</v>
      </c>
      <c r="Y68" s="37">
        <v>5</v>
      </c>
      <c r="Z68" s="37">
        <v>41</v>
      </c>
      <c r="AA68" s="37">
        <v>42</v>
      </c>
      <c r="AB68" s="37">
        <v>83</v>
      </c>
      <c r="AC68" s="115" t="s">
        <v>126</v>
      </c>
    </row>
    <row r="69" spans="1:29">
      <c r="A69" s="113">
        <v>6</v>
      </c>
      <c r="B69" s="35" t="s">
        <v>88</v>
      </c>
      <c r="C69" s="43" t="s">
        <v>228</v>
      </c>
      <c r="D69" s="39">
        <v>87</v>
      </c>
      <c r="E69" s="36">
        <v>0</v>
      </c>
      <c r="F69" s="37">
        <v>87</v>
      </c>
      <c r="G69" s="38">
        <v>15</v>
      </c>
      <c r="H69" s="37">
        <v>4</v>
      </c>
      <c r="I69" s="37">
        <v>4</v>
      </c>
      <c r="J69" s="37">
        <v>5</v>
      </c>
      <c r="K69" s="37">
        <v>3</v>
      </c>
      <c r="L69" s="37">
        <v>4</v>
      </c>
      <c r="M69" s="37">
        <v>6</v>
      </c>
      <c r="N69" s="37">
        <v>4</v>
      </c>
      <c r="O69" s="37">
        <v>5</v>
      </c>
      <c r="P69" s="37">
        <v>6</v>
      </c>
      <c r="Q69" s="37">
        <v>6</v>
      </c>
      <c r="R69" s="37">
        <v>4</v>
      </c>
      <c r="S69" s="37">
        <v>5</v>
      </c>
      <c r="T69" s="37">
        <v>5</v>
      </c>
      <c r="U69" s="37">
        <v>7</v>
      </c>
      <c r="V69" s="37">
        <v>5</v>
      </c>
      <c r="W69" s="37">
        <v>4</v>
      </c>
      <c r="X69" s="37">
        <v>5</v>
      </c>
      <c r="Y69" s="37">
        <v>5</v>
      </c>
      <c r="Z69" s="37">
        <v>41</v>
      </c>
      <c r="AA69" s="37">
        <v>46</v>
      </c>
      <c r="AB69" s="37">
        <v>87</v>
      </c>
      <c r="AC69" s="115" t="s">
        <v>190</v>
      </c>
    </row>
    <row r="70" spans="1:29">
      <c r="A70" s="113">
        <v>7</v>
      </c>
      <c r="B70" s="35" t="s">
        <v>88</v>
      </c>
      <c r="C70" s="43" t="s">
        <v>229</v>
      </c>
      <c r="D70" s="39">
        <v>89</v>
      </c>
      <c r="E70" s="36">
        <v>0</v>
      </c>
      <c r="F70" s="37">
        <v>89</v>
      </c>
      <c r="G70" s="38">
        <v>17</v>
      </c>
      <c r="H70" s="37">
        <v>5</v>
      </c>
      <c r="I70" s="37">
        <v>3</v>
      </c>
      <c r="J70" s="37">
        <v>5</v>
      </c>
      <c r="K70" s="37">
        <v>5</v>
      </c>
      <c r="L70" s="37">
        <v>5</v>
      </c>
      <c r="M70" s="37">
        <v>6</v>
      </c>
      <c r="N70" s="37">
        <v>4</v>
      </c>
      <c r="O70" s="37">
        <v>5</v>
      </c>
      <c r="P70" s="37">
        <v>7</v>
      </c>
      <c r="Q70" s="37">
        <v>7</v>
      </c>
      <c r="R70" s="37">
        <v>4</v>
      </c>
      <c r="S70" s="37">
        <v>3</v>
      </c>
      <c r="T70" s="37">
        <v>6</v>
      </c>
      <c r="U70" s="37">
        <v>5</v>
      </c>
      <c r="V70" s="37">
        <v>5</v>
      </c>
      <c r="W70" s="37">
        <v>5</v>
      </c>
      <c r="X70" s="37">
        <v>5</v>
      </c>
      <c r="Y70" s="37">
        <v>4</v>
      </c>
      <c r="Z70" s="37">
        <v>45</v>
      </c>
      <c r="AA70" s="37">
        <v>44</v>
      </c>
      <c r="AB70" s="37">
        <v>89</v>
      </c>
      <c r="AC70" s="115" t="s">
        <v>190</v>
      </c>
    </row>
    <row r="71" spans="1:29">
      <c r="A71" s="113">
        <v>8</v>
      </c>
      <c r="B71" s="35" t="s">
        <v>88</v>
      </c>
      <c r="C71" s="43" t="s">
        <v>230</v>
      </c>
      <c r="D71" s="39">
        <v>89</v>
      </c>
      <c r="E71" s="36">
        <v>0</v>
      </c>
      <c r="F71" s="37">
        <v>89</v>
      </c>
      <c r="G71" s="38">
        <v>17</v>
      </c>
      <c r="H71" s="37">
        <v>6</v>
      </c>
      <c r="I71" s="37">
        <v>4</v>
      </c>
      <c r="J71" s="37">
        <v>4</v>
      </c>
      <c r="K71" s="37">
        <v>3</v>
      </c>
      <c r="L71" s="37">
        <v>5</v>
      </c>
      <c r="M71" s="37">
        <v>5</v>
      </c>
      <c r="N71" s="37">
        <v>4</v>
      </c>
      <c r="O71" s="37">
        <v>5</v>
      </c>
      <c r="P71" s="37">
        <v>8</v>
      </c>
      <c r="Q71" s="37">
        <v>7</v>
      </c>
      <c r="R71" s="37">
        <v>4</v>
      </c>
      <c r="S71" s="37">
        <v>4</v>
      </c>
      <c r="T71" s="37">
        <v>6</v>
      </c>
      <c r="U71" s="37">
        <v>5</v>
      </c>
      <c r="V71" s="37">
        <v>7</v>
      </c>
      <c r="W71" s="37">
        <v>3</v>
      </c>
      <c r="X71" s="37">
        <v>4</v>
      </c>
      <c r="Y71" s="37">
        <v>5</v>
      </c>
      <c r="Z71" s="37">
        <v>44</v>
      </c>
      <c r="AA71" s="37">
        <v>45</v>
      </c>
      <c r="AB71" s="37">
        <v>89</v>
      </c>
      <c r="AC71" s="115" t="s">
        <v>190</v>
      </c>
    </row>
    <row r="72" spans="1:29">
      <c r="A72" s="113">
        <v>9</v>
      </c>
      <c r="B72" s="35" t="s">
        <v>88</v>
      </c>
      <c r="C72" s="43" t="s">
        <v>231</v>
      </c>
      <c r="D72" s="39">
        <v>89</v>
      </c>
      <c r="E72" s="36">
        <v>0</v>
      </c>
      <c r="F72" s="37">
        <v>89</v>
      </c>
      <c r="G72" s="38">
        <v>17</v>
      </c>
      <c r="H72" s="37">
        <v>5</v>
      </c>
      <c r="I72" s="37">
        <v>3</v>
      </c>
      <c r="J72" s="37">
        <v>5</v>
      </c>
      <c r="K72" s="37">
        <v>2</v>
      </c>
      <c r="L72" s="37">
        <v>5</v>
      </c>
      <c r="M72" s="37">
        <v>5</v>
      </c>
      <c r="N72" s="37">
        <v>4</v>
      </c>
      <c r="O72" s="37">
        <v>8</v>
      </c>
      <c r="P72" s="37">
        <v>5</v>
      </c>
      <c r="Q72" s="37">
        <v>5</v>
      </c>
      <c r="R72" s="37">
        <v>3</v>
      </c>
      <c r="S72" s="37">
        <v>6</v>
      </c>
      <c r="T72" s="37">
        <v>6</v>
      </c>
      <c r="U72" s="37">
        <v>4</v>
      </c>
      <c r="V72" s="37">
        <v>5</v>
      </c>
      <c r="W72" s="37">
        <v>6</v>
      </c>
      <c r="X72" s="37">
        <v>7</v>
      </c>
      <c r="Y72" s="37">
        <v>5</v>
      </c>
      <c r="Z72" s="37">
        <v>42</v>
      </c>
      <c r="AA72" s="37">
        <v>47</v>
      </c>
      <c r="AB72" s="37">
        <v>89</v>
      </c>
      <c r="AC72" s="115" t="s">
        <v>190</v>
      </c>
    </row>
    <row r="73" spans="1:29">
      <c r="A73" s="113">
        <v>10</v>
      </c>
      <c r="B73" s="35" t="s">
        <v>88</v>
      </c>
      <c r="C73" s="43" t="s">
        <v>232</v>
      </c>
      <c r="D73" s="39">
        <v>90</v>
      </c>
      <c r="E73" s="36">
        <v>0</v>
      </c>
      <c r="F73" s="37">
        <v>90</v>
      </c>
      <c r="G73" s="38">
        <v>18</v>
      </c>
      <c r="H73" s="37">
        <v>4</v>
      </c>
      <c r="I73" s="37">
        <v>4</v>
      </c>
      <c r="J73" s="37">
        <v>4</v>
      </c>
      <c r="K73" s="37">
        <v>4</v>
      </c>
      <c r="L73" s="37">
        <v>6</v>
      </c>
      <c r="M73" s="37">
        <v>5</v>
      </c>
      <c r="N73" s="37">
        <v>5</v>
      </c>
      <c r="O73" s="37">
        <v>6</v>
      </c>
      <c r="P73" s="37">
        <v>6</v>
      </c>
      <c r="Q73" s="37">
        <v>5</v>
      </c>
      <c r="R73" s="37">
        <v>4</v>
      </c>
      <c r="S73" s="37">
        <v>5</v>
      </c>
      <c r="T73" s="37">
        <v>7</v>
      </c>
      <c r="U73" s="37">
        <v>5</v>
      </c>
      <c r="V73" s="37">
        <v>7</v>
      </c>
      <c r="W73" s="37">
        <v>3</v>
      </c>
      <c r="X73" s="37">
        <v>5</v>
      </c>
      <c r="Y73" s="37">
        <v>5</v>
      </c>
      <c r="Z73" s="37">
        <v>44</v>
      </c>
      <c r="AA73" s="37">
        <v>46</v>
      </c>
      <c r="AB73" s="37">
        <v>90</v>
      </c>
      <c r="AC73" s="115" t="s">
        <v>190</v>
      </c>
    </row>
    <row r="74" spans="1:29">
      <c r="A74" s="113">
        <v>11</v>
      </c>
      <c r="B74" s="35" t="s">
        <v>88</v>
      </c>
      <c r="C74" s="43" t="s">
        <v>233</v>
      </c>
      <c r="D74" s="39">
        <v>90</v>
      </c>
      <c r="E74" s="36">
        <v>0</v>
      </c>
      <c r="F74" s="37">
        <v>90</v>
      </c>
      <c r="G74" s="38">
        <v>18</v>
      </c>
      <c r="H74" s="37">
        <v>5</v>
      </c>
      <c r="I74" s="37">
        <v>4</v>
      </c>
      <c r="J74" s="37">
        <v>5</v>
      </c>
      <c r="K74" s="37">
        <v>4</v>
      </c>
      <c r="L74" s="37">
        <v>4</v>
      </c>
      <c r="M74" s="37">
        <v>4</v>
      </c>
      <c r="N74" s="37">
        <v>4</v>
      </c>
      <c r="O74" s="37">
        <v>6</v>
      </c>
      <c r="P74" s="37">
        <v>6</v>
      </c>
      <c r="Q74" s="37">
        <v>5</v>
      </c>
      <c r="R74" s="37">
        <v>3</v>
      </c>
      <c r="S74" s="37">
        <v>6</v>
      </c>
      <c r="T74" s="37">
        <v>6</v>
      </c>
      <c r="U74" s="37">
        <v>7</v>
      </c>
      <c r="V74" s="37">
        <v>6</v>
      </c>
      <c r="W74" s="37">
        <v>3</v>
      </c>
      <c r="X74" s="37">
        <v>5</v>
      </c>
      <c r="Y74" s="37">
        <v>7</v>
      </c>
      <c r="Z74" s="37">
        <v>42</v>
      </c>
      <c r="AA74" s="37">
        <v>48</v>
      </c>
      <c r="AB74" s="37">
        <v>90</v>
      </c>
      <c r="AC74" s="115" t="s">
        <v>190</v>
      </c>
    </row>
    <row r="75" spans="1:29">
      <c r="A75" s="113">
        <v>12</v>
      </c>
      <c r="B75" s="35" t="s">
        <v>88</v>
      </c>
      <c r="C75" s="43" t="s">
        <v>234</v>
      </c>
      <c r="D75" s="39">
        <v>92</v>
      </c>
      <c r="E75" s="36">
        <v>0</v>
      </c>
      <c r="F75" s="37">
        <v>92</v>
      </c>
      <c r="G75" s="38">
        <v>20</v>
      </c>
      <c r="H75" s="37">
        <v>5</v>
      </c>
      <c r="I75" s="37">
        <v>4</v>
      </c>
      <c r="J75" s="37">
        <v>5</v>
      </c>
      <c r="K75" s="37">
        <v>3</v>
      </c>
      <c r="L75" s="37">
        <v>6</v>
      </c>
      <c r="M75" s="37">
        <v>5</v>
      </c>
      <c r="N75" s="37">
        <v>5</v>
      </c>
      <c r="O75" s="37">
        <v>7</v>
      </c>
      <c r="P75" s="37">
        <v>6</v>
      </c>
      <c r="Q75" s="37">
        <v>6</v>
      </c>
      <c r="R75" s="37">
        <v>4</v>
      </c>
      <c r="S75" s="37">
        <v>5</v>
      </c>
      <c r="T75" s="37">
        <v>6</v>
      </c>
      <c r="U75" s="37">
        <v>5</v>
      </c>
      <c r="V75" s="37">
        <v>6</v>
      </c>
      <c r="W75" s="37">
        <v>4</v>
      </c>
      <c r="X75" s="37">
        <v>5</v>
      </c>
      <c r="Y75" s="37">
        <v>5</v>
      </c>
      <c r="Z75" s="37">
        <v>46</v>
      </c>
      <c r="AA75" s="37">
        <v>46</v>
      </c>
      <c r="AB75" s="37">
        <v>92</v>
      </c>
      <c r="AC75" s="115" t="s">
        <v>190</v>
      </c>
    </row>
    <row r="76" spans="1:29">
      <c r="A76" s="113">
        <v>13</v>
      </c>
      <c r="B76" s="35" t="s">
        <v>88</v>
      </c>
      <c r="C76" s="43" t="s">
        <v>235</v>
      </c>
      <c r="D76" s="39">
        <v>92</v>
      </c>
      <c r="E76" s="36">
        <v>0</v>
      </c>
      <c r="F76" s="37">
        <v>92</v>
      </c>
      <c r="G76" s="38">
        <v>20</v>
      </c>
      <c r="H76" s="37">
        <v>5</v>
      </c>
      <c r="I76" s="37">
        <v>5</v>
      </c>
      <c r="J76" s="37">
        <v>5</v>
      </c>
      <c r="K76" s="37">
        <v>3</v>
      </c>
      <c r="L76" s="37">
        <v>4</v>
      </c>
      <c r="M76" s="37">
        <v>5</v>
      </c>
      <c r="N76" s="37">
        <v>5</v>
      </c>
      <c r="O76" s="37">
        <v>5</v>
      </c>
      <c r="P76" s="37">
        <v>6</v>
      </c>
      <c r="Q76" s="37">
        <v>6</v>
      </c>
      <c r="R76" s="37">
        <v>4</v>
      </c>
      <c r="S76" s="37">
        <v>6</v>
      </c>
      <c r="T76" s="37">
        <v>5</v>
      </c>
      <c r="U76" s="37">
        <v>4</v>
      </c>
      <c r="V76" s="37">
        <v>5</v>
      </c>
      <c r="W76" s="37">
        <v>6</v>
      </c>
      <c r="X76" s="37">
        <v>5</v>
      </c>
      <c r="Y76" s="37">
        <v>8</v>
      </c>
      <c r="Z76" s="37">
        <v>43</v>
      </c>
      <c r="AA76" s="37">
        <v>49</v>
      </c>
      <c r="AB76" s="37">
        <v>92</v>
      </c>
      <c r="AC76" s="115" t="s">
        <v>190</v>
      </c>
    </row>
    <row r="77" spans="1:29">
      <c r="A77" s="113">
        <v>14</v>
      </c>
      <c r="B77" s="35" t="s">
        <v>88</v>
      </c>
      <c r="C77" s="43" t="s">
        <v>236</v>
      </c>
      <c r="D77" s="39">
        <v>93</v>
      </c>
      <c r="E77" s="36">
        <v>0</v>
      </c>
      <c r="F77" s="37">
        <v>93</v>
      </c>
      <c r="G77" s="38">
        <v>21</v>
      </c>
      <c r="H77" s="37">
        <v>6</v>
      </c>
      <c r="I77" s="37">
        <v>3</v>
      </c>
      <c r="J77" s="37">
        <v>4</v>
      </c>
      <c r="K77" s="37">
        <v>4</v>
      </c>
      <c r="L77" s="37">
        <v>6</v>
      </c>
      <c r="M77" s="37">
        <v>5</v>
      </c>
      <c r="N77" s="37">
        <v>5</v>
      </c>
      <c r="O77" s="37">
        <v>5</v>
      </c>
      <c r="P77" s="37">
        <v>6</v>
      </c>
      <c r="Q77" s="37">
        <v>4</v>
      </c>
      <c r="R77" s="37">
        <v>5</v>
      </c>
      <c r="S77" s="37">
        <v>5</v>
      </c>
      <c r="T77" s="37">
        <v>7</v>
      </c>
      <c r="U77" s="37">
        <v>6</v>
      </c>
      <c r="V77" s="37">
        <v>6</v>
      </c>
      <c r="W77" s="37">
        <v>5</v>
      </c>
      <c r="X77" s="37">
        <v>5</v>
      </c>
      <c r="Y77" s="37">
        <v>6</v>
      </c>
      <c r="Z77" s="37">
        <v>44</v>
      </c>
      <c r="AA77" s="37">
        <v>49</v>
      </c>
      <c r="AB77" s="37">
        <v>93</v>
      </c>
      <c r="AC77" s="115" t="s">
        <v>190</v>
      </c>
    </row>
    <row r="78" spans="1:29">
      <c r="A78" s="113">
        <v>15</v>
      </c>
      <c r="B78" s="35" t="s">
        <v>88</v>
      </c>
      <c r="C78" s="43" t="s">
        <v>237</v>
      </c>
      <c r="D78" s="39">
        <v>93</v>
      </c>
      <c r="E78" s="36">
        <v>0</v>
      </c>
      <c r="F78" s="37">
        <v>93</v>
      </c>
      <c r="G78" s="38">
        <v>21</v>
      </c>
      <c r="H78" s="37">
        <v>5</v>
      </c>
      <c r="I78" s="37">
        <v>3</v>
      </c>
      <c r="J78" s="37">
        <v>5</v>
      </c>
      <c r="K78" s="37">
        <v>4</v>
      </c>
      <c r="L78" s="37">
        <v>4</v>
      </c>
      <c r="M78" s="37">
        <v>5</v>
      </c>
      <c r="N78" s="37">
        <v>6</v>
      </c>
      <c r="O78" s="37">
        <v>4</v>
      </c>
      <c r="P78" s="37">
        <v>6</v>
      </c>
      <c r="Q78" s="37">
        <v>6</v>
      </c>
      <c r="R78" s="37">
        <v>4</v>
      </c>
      <c r="S78" s="37">
        <v>5</v>
      </c>
      <c r="T78" s="37">
        <v>8</v>
      </c>
      <c r="U78" s="37">
        <v>5</v>
      </c>
      <c r="V78" s="37">
        <v>7</v>
      </c>
      <c r="W78" s="37">
        <v>3</v>
      </c>
      <c r="X78" s="37">
        <v>3</v>
      </c>
      <c r="Y78" s="37">
        <v>10</v>
      </c>
      <c r="Z78" s="37">
        <v>42</v>
      </c>
      <c r="AA78" s="37">
        <v>51</v>
      </c>
      <c r="AB78" s="37">
        <v>93</v>
      </c>
      <c r="AC78" s="115" t="s">
        <v>190</v>
      </c>
    </row>
    <row r="79" spans="1:29">
      <c r="A79" s="113">
        <v>16</v>
      </c>
      <c r="B79" s="35" t="s">
        <v>88</v>
      </c>
      <c r="C79" s="43" t="s">
        <v>238</v>
      </c>
      <c r="D79" s="39">
        <v>94</v>
      </c>
      <c r="E79" s="36">
        <v>0</v>
      </c>
      <c r="F79" s="37">
        <v>94</v>
      </c>
      <c r="G79" s="38">
        <v>22</v>
      </c>
      <c r="H79" s="37">
        <v>5</v>
      </c>
      <c r="I79" s="37">
        <v>3</v>
      </c>
      <c r="J79" s="37">
        <v>5</v>
      </c>
      <c r="K79" s="37">
        <v>4</v>
      </c>
      <c r="L79" s="37">
        <v>5</v>
      </c>
      <c r="M79" s="37">
        <v>7</v>
      </c>
      <c r="N79" s="37">
        <v>5</v>
      </c>
      <c r="O79" s="37">
        <v>6</v>
      </c>
      <c r="P79" s="37">
        <v>7</v>
      </c>
      <c r="Q79" s="37">
        <v>5</v>
      </c>
      <c r="R79" s="37">
        <v>4</v>
      </c>
      <c r="S79" s="37">
        <v>6</v>
      </c>
      <c r="T79" s="37">
        <v>7</v>
      </c>
      <c r="U79" s="37">
        <v>6</v>
      </c>
      <c r="V79" s="37">
        <v>6</v>
      </c>
      <c r="W79" s="37">
        <v>3</v>
      </c>
      <c r="X79" s="37">
        <v>5</v>
      </c>
      <c r="Y79" s="37">
        <v>5</v>
      </c>
      <c r="Z79" s="37">
        <v>47</v>
      </c>
      <c r="AA79" s="37">
        <v>47</v>
      </c>
      <c r="AB79" s="37">
        <v>94</v>
      </c>
      <c r="AC79" s="115" t="s">
        <v>190</v>
      </c>
    </row>
    <row r="80" spans="1:29">
      <c r="A80" s="113">
        <v>17</v>
      </c>
      <c r="B80" s="35" t="s">
        <v>88</v>
      </c>
      <c r="C80" s="43" t="s">
        <v>239</v>
      </c>
      <c r="D80" s="39">
        <v>94</v>
      </c>
      <c r="E80" s="36">
        <v>0</v>
      </c>
      <c r="F80" s="37">
        <v>94</v>
      </c>
      <c r="G80" s="38">
        <v>22</v>
      </c>
      <c r="H80" s="37">
        <v>6</v>
      </c>
      <c r="I80" s="37">
        <v>4</v>
      </c>
      <c r="J80" s="37">
        <v>4</v>
      </c>
      <c r="K80" s="37">
        <v>3</v>
      </c>
      <c r="L80" s="37">
        <v>4</v>
      </c>
      <c r="M80" s="37">
        <v>6</v>
      </c>
      <c r="N80" s="37">
        <v>4</v>
      </c>
      <c r="O80" s="37">
        <v>7</v>
      </c>
      <c r="P80" s="37">
        <v>6</v>
      </c>
      <c r="Q80" s="37">
        <v>6</v>
      </c>
      <c r="R80" s="37">
        <v>3</v>
      </c>
      <c r="S80" s="37">
        <v>4</v>
      </c>
      <c r="T80" s="37">
        <v>9</v>
      </c>
      <c r="U80" s="37">
        <v>5</v>
      </c>
      <c r="V80" s="37">
        <v>6</v>
      </c>
      <c r="W80" s="37">
        <v>5</v>
      </c>
      <c r="X80" s="37">
        <v>5</v>
      </c>
      <c r="Y80" s="37">
        <v>7</v>
      </c>
      <c r="Z80" s="37">
        <v>44</v>
      </c>
      <c r="AA80" s="37">
        <v>50</v>
      </c>
      <c r="AB80" s="37">
        <v>94</v>
      </c>
      <c r="AC80" s="115" t="s">
        <v>190</v>
      </c>
    </row>
    <row r="81" spans="1:29">
      <c r="A81" s="113">
        <v>18</v>
      </c>
      <c r="B81" s="35" t="s">
        <v>88</v>
      </c>
      <c r="C81" s="43" t="s">
        <v>240</v>
      </c>
      <c r="D81" s="39">
        <v>95</v>
      </c>
      <c r="E81" s="36">
        <v>0</v>
      </c>
      <c r="F81" s="37">
        <v>95</v>
      </c>
      <c r="G81" s="38">
        <v>23</v>
      </c>
      <c r="H81" s="37">
        <v>4</v>
      </c>
      <c r="I81" s="37">
        <v>5</v>
      </c>
      <c r="J81" s="37">
        <v>5</v>
      </c>
      <c r="K81" s="37">
        <v>5</v>
      </c>
      <c r="L81" s="37">
        <v>7</v>
      </c>
      <c r="M81" s="37">
        <v>7</v>
      </c>
      <c r="N81" s="37">
        <v>4</v>
      </c>
      <c r="O81" s="37">
        <v>6</v>
      </c>
      <c r="P81" s="37">
        <v>6</v>
      </c>
      <c r="Q81" s="37">
        <v>4</v>
      </c>
      <c r="R81" s="37">
        <v>3</v>
      </c>
      <c r="S81" s="37">
        <v>5</v>
      </c>
      <c r="T81" s="37">
        <v>7</v>
      </c>
      <c r="U81" s="37">
        <v>4</v>
      </c>
      <c r="V81" s="37">
        <v>5</v>
      </c>
      <c r="W81" s="37">
        <v>5</v>
      </c>
      <c r="X81" s="37">
        <v>7</v>
      </c>
      <c r="Y81" s="37">
        <v>6</v>
      </c>
      <c r="Z81" s="37">
        <v>49</v>
      </c>
      <c r="AA81" s="37">
        <v>46</v>
      </c>
      <c r="AB81" s="37">
        <v>95</v>
      </c>
      <c r="AC81" s="115" t="s">
        <v>190</v>
      </c>
    </row>
    <row r="82" spans="1:29">
      <c r="A82" s="113">
        <v>19</v>
      </c>
      <c r="B82" s="35" t="s">
        <v>88</v>
      </c>
      <c r="C82" s="41" t="s">
        <v>241</v>
      </c>
      <c r="D82" s="39">
        <v>95</v>
      </c>
      <c r="E82" s="36">
        <v>0</v>
      </c>
      <c r="F82" s="37">
        <v>95</v>
      </c>
      <c r="G82" s="38">
        <v>23</v>
      </c>
      <c r="H82" s="37">
        <v>5</v>
      </c>
      <c r="I82" s="37">
        <v>4</v>
      </c>
      <c r="J82" s="37">
        <v>4</v>
      </c>
      <c r="K82" s="37">
        <v>4</v>
      </c>
      <c r="L82" s="37">
        <v>6</v>
      </c>
      <c r="M82" s="37">
        <v>4</v>
      </c>
      <c r="N82" s="37">
        <v>5</v>
      </c>
      <c r="O82" s="37">
        <v>5</v>
      </c>
      <c r="P82" s="37">
        <v>6</v>
      </c>
      <c r="Q82" s="37">
        <v>4</v>
      </c>
      <c r="R82" s="37">
        <v>4</v>
      </c>
      <c r="S82" s="37">
        <v>4</v>
      </c>
      <c r="T82" s="37">
        <v>7</v>
      </c>
      <c r="U82" s="37">
        <v>9</v>
      </c>
      <c r="V82" s="37">
        <v>9</v>
      </c>
      <c r="W82" s="37">
        <v>4</v>
      </c>
      <c r="X82" s="37">
        <v>5</v>
      </c>
      <c r="Y82" s="37">
        <v>6</v>
      </c>
      <c r="Z82" s="37">
        <v>43</v>
      </c>
      <c r="AA82" s="37">
        <v>52</v>
      </c>
      <c r="AB82" s="37">
        <v>95</v>
      </c>
      <c r="AC82" s="115" t="s">
        <v>190</v>
      </c>
    </row>
    <row r="83" spans="1:29">
      <c r="A83" s="113">
        <v>20</v>
      </c>
      <c r="B83" s="35" t="s">
        <v>88</v>
      </c>
      <c r="C83" s="43" t="s">
        <v>242</v>
      </c>
      <c r="D83" s="39">
        <v>96</v>
      </c>
      <c r="E83" s="36">
        <v>0</v>
      </c>
      <c r="F83" s="37">
        <v>96</v>
      </c>
      <c r="G83" s="38">
        <v>24</v>
      </c>
      <c r="H83" s="37">
        <v>5</v>
      </c>
      <c r="I83" s="37">
        <v>3</v>
      </c>
      <c r="J83" s="37">
        <v>5</v>
      </c>
      <c r="K83" s="37">
        <v>4</v>
      </c>
      <c r="L83" s="37">
        <v>5</v>
      </c>
      <c r="M83" s="37">
        <v>7</v>
      </c>
      <c r="N83" s="37">
        <v>6</v>
      </c>
      <c r="O83" s="37">
        <v>5</v>
      </c>
      <c r="P83" s="37">
        <v>6</v>
      </c>
      <c r="Q83" s="37">
        <v>10</v>
      </c>
      <c r="R83" s="37">
        <v>3</v>
      </c>
      <c r="S83" s="37">
        <v>6</v>
      </c>
      <c r="T83" s="37">
        <v>5</v>
      </c>
      <c r="U83" s="37">
        <v>5</v>
      </c>
      <c r="V83" s="37">
        <v>5</v>
      </c>
      <c r="W83" s="37">
        <v>5</v>
      </c>
      <c r="X83" s="37">
        <v>6</v>
      </c>
      <c r="Y83" s="37">
        <v>5</v>
      </c>
      <c r="Z83" s="37">
        <v>46</v>
      </c>
      <c r="AA83" s="37">
        <v>50</v>
      </c>
      <c r="AB83" s="37">
        <v>96</v>
      </c>
      <c r="AC83" s="115" t="s">
        <v>190</v>
      </c>
    </row>
    <row r="84" spans="1:29">
      <c r="A84" s="113">
        <v>21</v>
      </c>
      <c r="B84" s="35" t="s">
        <v>88</v>
      </c>
      <c r="C84" s="43" t="s">
        <v>243</v>
      </c>
      <c r="D84" s="39">
        <v>97</v>
      </c>
      <c r="E84" s="36">
        <v>0</v>
      </c>
      <c r="F84" s="37">
        <v>97</v>
      </c>
      <c r="G84" s="38">
        <v>25</v>
      </c>
      <c r="H84" s="37">
        <v>5</v>
      </c>
      <c r="I84" s="37">
        <v>5</v>
      </c>
      <c r="J84" s="37">
        <v>5</v>
      </c>
      <c r="K84" s="37">
        <v>3</v>
      </c>
      <c r="L84" s="37">
        <v>4</v>
      </c>
      <c r="M84" s="37">
        <v>8</v>
      </c>
      <c r="N84" s="37">
        <v>5</v>
      </c>
      <c r="O84" s="37">
        <v>7</v>
      </c>
      <c r="P84" s="37">
        <v>4</v>
      </c>
      <c r="Q84" s="37">
        <v>4</v>
      </c>
      <c r="R84" s="37">
        <v>3</v>
      </c>
      <c r="S84" s="37">
        <v>5</v>
      </c>
      <c r="T84" s="37">
        <v>13</v>
      </c>
      <c r="U84" s="37">
        <v>5</v>
      </c>
      <c r="V84" s="37">
        <v>6</v>
      </c>
      <c r="W84" s="37">
        <v>6</v>
      </c>
      <c r="X84" s="37">
        <v>4</v>
      </c>
      <c r="Y84" s="37">
        <v>5</v>
      </c>
      <c r="Z84" s="37">
        <v>46</v>
      </c>
      <c r="AA84" s="37">
        <v>51</v>
      </c>
      <c r="AB84" s="37">
        <v>97</v>
      </c>
      <c r="AC84" s="115" t="s">
        <v>190</v>
      </c>
    </row>
    <row r="85" spans="1:29">
      <c r="A85" s="113">
        <v>22</v>
      </c>
      <c r="B85" s="35" t="s">
        <v>88</v>
      </c>
      <c r="C85" s="43" t="s">
        <v>244</v>
      </c>
      <c r="D85" s="39">
        <v>99</v>
      </c>
      <c r="E85" s="36">
        <v>0</v>
      </c>
      <c r="F85" s="37">
        <v>99</v>
      </c>
      <c r="G85" s="38">
        <v>27</v>
      </c>
      <c r="H85" s="37">
        <v>5</v>
      </c>
      <c r="I85" s="37">
        <v>6</v>
      </c>
      <c r="J85" s="37">
        <v>4</v>
      </c>
      <c r="K85" s="37">
        <v>4</v>
      </c>
      <c r="L85" s="37">
        <v>6</v>
      </c>
      <c r="M85" s="37">
        <v>6</v>
      </c>
      <c r="N85" s="37">
        <v>6</v>
      </c>
      <c r="O85" s="37">
        <v>5</v>
      </c>
      <c r="P85" s="37">
        <v>8</v>
      </c>
      <c r="Q85" s="37">
        <v>5</v>
      </c>
      <c r="R85" s="37">
        <v>3</v>
      </c>
      <c r="S85" s="37">
        <v>7</v>
      </c>
      <c r="T85" s="37">
        <v>7</v>
      </c>
      <c r="U85" s="37">
        <v>4</v>
      </c>
      <c r="V85" s="37">
        <v>5</v>
      </c>
      <c r="W85" s="37">
        <v>8</v>
      </c>
      <c r="X85" s="37">
        <v>5</v>
      </c>
      <c r="Y85" s="37">
        <v>5</v>
      </c>
      <c r="Z85" s="37">
        <v>50</v>
      </c>
      <c r="AA85" s="37">
        <v>49</v>
      </c>
      <c r="AB85" s="37">
        <v>99</v>
      </c>
      <c r="AC85" s="115" t="s">
        <v>190</v>
      </c>
    </row>
    <row r="86" spans="1:29">
      <c r="A86" s="113">
        <v>23</v>
      </c>
      <c r="B86" s="35" t="s">
        <v>88</v>
      </c>
      <c r="C86" s="43" t="s">
        <v>245</v>
      </c>
      <c r="D86" s="39">
        <v>99</v>
      </c>
      <c r="E86" s="36">
        <v>0</v>
      </c>
      <c r="F86" s="37">
        <v>99</v>
      </c>
      <c r="G86" s="38">
        <v>27</v>
      </c>
      <c r="H86" s="37">
        <v>5</v>
      </c>
      <c r="I86" s="37">
        <v>4</v>
      </c>
      <c r="J86" s="37">
        <v>5</v>
      </c>
      <c r="K86" s="37">
        <v>4</v>
      </c>
      <c r="L86" s="37">
        <v>5</v>
      </c>
      <c r="M86" s="37">
        <v>6</v>
      </c>
      <c r="N86" s="37">
        <v>5</v>
      </c>
      <c r="O86" s="37">
        <v>6</v>
      </c>
      <c r="P86" s="37">
        <v>7</v>
      </c>
      <c r="Q86" s="37">
        <v>6</v>
      </c>
      <c r="R86" s="37">
        <v>4</v>
      </c>
      <c r="S86" s="37">
        <v>8</v>
      </c>
      <c r="T86" s="37">
        <v>6</v>
      </c>
      <c r="U86" s="37">
        <v>6</v>
      </c>
      <c r="V86" s="37">
        <v>5</v>
      </c>
      <c r="W86" s="37">
        <v>6</v>
      </c>
      <c r="X86" s="37">
        <v>5</v>
      </c>
      <c r="Y86" s="37">
        <v>6</v>
      </c>
      <c r="Z86" s="37">
        <v>47</v>
      </c>
      <c r="AA86" s="37">
        <v>52</v>
      </c>
      <c r="AB86" s="37">
        <v>99</v>
      </c>
      <c r="AC86" s="115" t="s">
        <v>190</v>
      </c>
    </row>
    <row r="87" spans="1:29">
      <c r="A87" s="113">
        <v>24</v>
      </c>
      <c r="B87" s="35" t="s">
        <v>88</v>
      </c>
      <c r="C87" s="43" t="s">
        <v>246</v>
      </c>
      <c r="D87" s="39">
        <v>100</v>
      </c>
      <c r="E87" s="36">
        <v>0</v>
      </c>
      <c r="F87" s="37">
        <v>100</v>
      </c>
      <c r="G87" s="38">
        <v>28</v>
      </c>
      <c r="H87" s="37">
        <v>6</v>
      </c>
      <c r="I87" s="37">
        <v>3</v>
      </c>
      <c r="J87" s="37">
        <v>4</v>
      </c>
      <c r="K87" s="37">
        <v>4</v>
      </c>
      <c r="L87" s="37">
        <v>6</v>
      </c>
      <c r="M87" s="37">
        <v>5</v>
      </c>
      <c r="N87" s="37">
        <v>7</v>
      </c>
      <c r="O87" s="37">
        <v>4</v>
      </c>
      <c r="P87" s="37">
        <v>5</v>
      </c>
      <c r="Q87" s="37">
        <v>6</v>
      </c>
      <c r="R87" s="37">
        <v>6</v>
      </c>
      <c r="S87" s="37">
        <v>8</v>
      </c>
      <c r="T87" s="37">
        <v>10</v>
      </c>
      <c r="U87" s="37">
        <v>5</v>
      </c>
      <c r="V87" s="37">
        <v>7</v>
      </c>
      <c r="W87" s="37">
        <v>3</v>
      </c>
      <c r="X87" s="37">
        <v>5</v>
      </c>
      <c r="Y87" s="37">
        <v>6</v>
      </c>
      <c r="Z87" s="37">
        <v>44</v>
      </c>
      <c r="AA87" s="37">
        <v>56</v>
      </c>
      <c r="AB87" s="37">
        <v>100</v>
      </c>
      <c r="AC87" s="115" t="s">
        <v>190</v>
      </c>
    </row>
    <row r="88" spans="1:29">
      <c r="A88" s="113">
        <v>25</v>
      </c>
      <c r="B88" s="35" t="s">
        <v>88</v>
      </c>
      <c r="C88" s="43" t="s">
        <v>247</v>
      </c>
      <c r="D88" s="39">
        <v>117</v>
      </c>
      <c r="E88" s="36">
        <v>0</v>
      </c>
      <c r="F88" s="37">
        <v>117</v>
      </c>
      <c r="G88" s="38">
        <v>45</v>
      </c>
      <c r="H88" s="37">
        <v>7</v>
      </c>
      <c r="I88" s="37">
        <v>5</v>
      </c>
      <c r="J88" s="37">
        <v>5</v>
      </c>
      <c r="K88" s="37">
        <v>3</v>
      </c>
      <c r="L88" s="37">
        <v>13</v>
      </c>
      <c r="M88" s="37">
        <v>6</v>
      </c>
      <c r="N88" s="37">
        <v>6</v>
      </c>
      <c r="O88" s="37">
        <v>9</v>
      </c>
      <c r="P88" s="37">
        <v>9</v>
      </c>
      <c r="Q88" s="37">
        <v>10</v>
      </c>
      <c r="R88" s="37">
        <v>5</v>
      </c>
      <c r="S88" s="37">
        <v>7</v>
      </c>
      <c r="T88" s="37">
        <v>6</v>
      </c>
      <c r="U88" s="37">
        <v>6</v>
      </c>
      <c r="V88" s="37">
        <v>6</v>
      </c>
      <c r="W88" s="37">
        <v>4</v>
      </c>
      <c r="X88" s="37">
        <v>4</v>
      </c>
      <c r="Y88" s="37">
        <v>6</v>
      </c>
      <c r="Z88" s="37">
        <v>63</v>
      </c>
      <c r="AA88" s="37">
        <v>54</v>
      </c>
      <c r="AB88" s="37">
        <v>117</v>
      </c>
      <c r="AC88" s="115" t="s">
        <v>190</v>
      </c>
    </row>
    <row r="89" spans="1:29">
      <c r="A89" s="113">
        <v>26</v>
      </c>
      <c r="B89" s="35" t="s">
        <v>88</v>
      </c>
      <c r="C89" s="43" t="s">
        <v>248</v>
      </c>
      <c r="D89" s="39">
        <v>123</v>
      </c>
      <c r="E89" s="36">
        <v>0</v>
      </c>
      <c r="F89" s="37">
        <v>123</v>
      </c>
      <c r="G89" s="38">
        <v>51</v>
      </c>
      <c r="H89" s="37">
        <v>6</v>
      </c>
      <c r="I89" s="37">
        <v>5</v>
      </c>
      <c r="J89" s="37">
        <v>6</v>
      </c>
      <c r="K89" s="37">
        <v>6</v>
      </c>
      <c r="L89" s="37">
        <v>5</v>
      </c>
      <c r="M89" s="37">
        <v>12</v>
      </c>
      <c r="N89" s="37">
        <v>6</v>
      </c>
      <c r="O89" s="37">
        <v>6</v>
      </c>
      <c r="P89" s="37">
        <v>6</v>
      </c>
      <c r="Q89" s="37">
        <v>11</v>
      </c>
      <c r="R89" s="37">
        <v>7</v>
      </c>
      <c r="S89" s="37">
        <v>6</v>
      </c>
      <c r="T89" s="37">
        <v>7</v>
      </c>
      <c r="U89" s="37">
        <v>7</v>
      </c>
      <c r="V89" s="37">
        <v>7</v>
      </c>
      <c r="W89" s="37">
        <v>6</v>
      </c>
      <c r="X89" s="37">
        <v>7</v>
      </c>
      <c r="Y89" s="37">
        <v>7</v>
      </c>
      <c r="Z89" s="37">
        <v>58</v>
      </c>
      <c r="AA89" s="37">
        <v>65</v>
      </c>
      <c r="AB89" s="37">
        <v>123</v>
      </c>
      <c r="AC89" s="115" t="s">
        <v>190</v>
      </c>
    </row>
    <row r="90" spans="1:29">
      <c r="A90" s="113">
        <v>1</v>
      </c>
      <c r="B90" s="35" t="s">
        <v>114</v>
      </c>
      <c r="C90" s="43" t="s">
        <v>124</v>
      </c>
      <c r="D90" s="39">
        <v>74</v>
      </c>
      <c r="E90" s="36">
        <v>0</v>
      </c>
      <c r="F90" s="37">
        <v>74</v>
      </c>
      <c r="G90" s="38">
        <v>2</v>
      </c>
      <c r="H90" s="37">
        <v>4</v>
      </c>
      <c r="I90" s="37">
        <v>3</v>
      </c>
      <c r="J90" s="37">
        <v>4</v>
      </c>
      <c r="K90" s="37">
        <v>3</v>
      </c>
      <c r="L90" s="37">
        <v>4</v>
      </c>
      <c r="M90" s="37">
        <v>4</v>
      </c>
      <c r="N90" s="37">
        <v>4</v>
      </c>
      <c r="O90" s="37">
        <v>3</v>
      </c>
      <c r="P90" s="37">
        <v>5</v>
      </c>
      <c r="Q90" s="37">
        <v>6</v>
      </c>
      <c r="R90" s="37">
        <v>3</v>
      </c>
      <c r="S90" s="37">
        <v>4</v>
      </c>
      <c r="T90" s="37">
        <v>5</v>
      </c>
      <c r="U90" s="37">
        <v>5</v>
      </c>
      <c r="V90" s="37">
        <v>5</v>
      </c>
      <c r="W90" s="37">
        <v>3</v>
      </c>
      <c r="X90" s="37">
        <v>4</v>
      </c>
      <c r="Y90" s="37">
        <v>5</v>
      </c>
      <c r="Z90" s="37">
        <v>34</v>
      </c>
      <c r="AA90" s="37">
        <v>40</v>
      </c>
      <c r="AB90" s="37">
        <v>74</v>
      </c>
      <c r="AC90" s="115" t="s">
        <v>126</v>
      </c>
    </row>
    <row r="91" spans="1:29">
      <c r="A91" s="113">
        <v>2</v>
      </c>
      <c r="B91" s="35" t="s">
        <v>114</v>
      </c>
      <c r="C91" s="43" t="s">
        <v>123</v>
      </c>
      <c r="D91" s="39">
        <v>77</v>
      </c>
      <c r="E91" s="36">
        <v>0</v>
      </c>
      <c r="F91" s="37">
        <v>77</v>
      </c>
      <c r="G91" s="38">
        <v>5</v>
      </c>
      <c r="H91" s="37">
        <v>4</v>
      </c>
      <c r="I91" s="37">
        <v>3</v>
      </c>
      <c r="J91" s="37">
        <v>4</v>
      </c>
      <c r="K91" s="37">
        <v>3</v>
      </c>
      <c r="L91" s="37">
        <v>5</v>
      </c>
      <c r="M91" s="37">
        <v>5</v>
      </c>
      <c r="N91" s="37">
        <v>4</v>
      </c>
      <c r="O91" s="37">
        <v>5</v>
      </c>
      <c r="P91" s="37">
        <v>6</v>
      </c>
      <c r="Q91" s="37">
        <v>4</v>
      </c>
      <c r="R91" s="37">
        <v>3</v>
      </c>
      <c r="S91" s="37">
        <v>5</v>
      </c>
      <c r="T91" s="37">
        <v>5</v>
      </c>
      <c r="U91" s="37">
        <v>5</v>
      </c>
      <c r="V91" s="37">
        <v>4</v>
      </c>
      <c r="W91" s="37">
        <v>2</v>
      </c>
      <c r="X91" s="37">
        <v>4</v>
      </c>
      <c r="Y91" s="37">
        <v>6</v>
      </c>
      <c r="Z91" s="37">
        <v>39</v>
      </c>
      <c r="AA91" s="37">
        <v>38</v>
      </c>
      <c r="AB91" s="37">
        <v>77</v>
      </c>
      <c r="AC91" s="115" t="s">
        <v>126</v>
      </c>
    </row>
    <row r="92" spans="1:29">
      <c r="A92" s="113">
        <v>3</v>
      </c>
      <c r="B92" s="35" t="s">
        <v>114</v>
      </c>
      <c r="C92" s="43" t="s">
        <v>115</v>
      </c>
      <c r="D92" s="39">
        <v>79</v>
      </c>
      <c r="E92" s="36">
        <v>0</v>
      </c>
      <c r="F92" s="37">
        <v>79</v>
      </c>
      <c r="G92" s="38">
        <v>7</v>
      </c>
      <c r="H92" s="37">
        <v>5</v>
      </c>
      <c r="I92" s="37">
        <v>3</v>
      </c>
      <c r="J92" s="37">
        <v>5</v>
      </c>
      <c r="K92" s="37">
        <v>3</v>
      </c>
      <c r="L92" s="37">
        <v>3</v>
      </c>
      <c r="M92" s="37">
        <v>6</v>
      </c>
      <c r="N92" s="37">
        <v>5</v>
      </c>
      <c r="O92" s="37">
        <v>4</v>
      </c>
      <c r="P92" s="37">
        <v>7</v>
      </c>
      <c r="Q92" s="37">
        <v>4</v>
      </c>
      <c r="R92" s="37">
        <v>3</v>
      </c>
      <c r="S92" s="37">
        <v>5</v>
      </c>
      <c r="T92" s="37">
        <v>5</v>
      </c>
      <c r="U92" s="37">
        <v>4</v>
      </c>
      <c r="V92" s="37">
        <v>4</v>
      </c>
      <c r="W92" s="37">
        <v>5</v>
      </c>
      <c r="X92" s="37">
        <v>4</v>
      </c>
      <c r="Y92" s="37">
        <v>4</v>
      </c>
      <c r="Z92" s="37">
        <v>41</v>
      </c>
      <c r="AA92" s="37">
        <v>38</v>
      </c>
      <c r="AB92" s="37">
        <v>79</v>
      </c>
      <c r="AC92" s="115" t="s">
        <v>126</v>
      </c>
    </row>
    <row r="93" spans="1:29">
      <c r="A93" s="113">
        <v>4</v>
      </c>
      <c r="B93" s="35" t="s">
        <v>114</v>
      </c>
      <c r="C93" s="43" t="s">
        <v>119</v>
      </c>
      <c r="D93" s="39">
        <v>81</v>
      </c>
      <c r="E93" s="36">
        <v>0</v>
      </c>
      <c r="F93" s="37">
        <v>81</v>
      </c>
      <c r="G93" s="38">
        <v>9</v>
      </c>
      <c r="H93" s="37">
        <v>4</v>
      </c>
      <c r="I93" s="37">
        <v>4</v>
      </c>
      <c r="J93" s="37">
        <v>4</v>
      </c>
      <c r="K93" s="37">
        <v>4</v>
      </c>
      <c r="L93" s="37">
        <v>5</v>
      </c>
      <c r="M93" s="37">
        <v>5</v>
      </c>
      <c r="N93" s="37">
        <v>4</v>
      </c>
      <c r="O93" s="37">
        <v>4</v>
      </c>
      <c r="P93" s="37">
        <v>5</v>
      </c>
      <c r="Q93" s="37">
        <v>5</v>
      </c>
      <c r="R93" s="37">
        <v>4</v>
      </c>
      <c r="S93" s="37">
        <v>4</v>
      </c>
      <c r="T93" s="37">
        <v>6</v>
      </c>
      <c r="U93" s="37">
        <v>5</v>
      </c>
      <c r="V93" s="37">
        <v>5</v>
      </c>
      <c r="W93" s="37">
        <v>3</v>
      </c>
      <c r="X93" s="37">
        <v>5</v>
      </c>
      <c r="Y93" s="37">
        <v>5</v>
      </c>
      <c r="Z93" s="37">
        <v>39</v>
      </c>
      <c r="AA93" s="37">
        <v>42</v>
      </c>
      <c r="AB93" s="37">
        <v>81</v>
      </c>
      <c r="AC93" s="115" t="s">
        <v>126</v>
      </c>
    </row>
    <row r="94" spans="1:29">
      <c r="A94" s="113">
        <v>5</v>
      </c>
      <c r="B94" s="35" t="s">
        <v>114</v>
      </c>
      <c r="C94" s="43" t="s">
        <v>120</v>
      </c>
      <c r="D94" s="39">
        <v>82</v>
      </c>
      <c r="E94" s="36">
        <v>0</v>
      </c>
      <c r="F94" s="37">
        <v>82</v>
      </c>
      <c r="G94" s="38">
        <v>10</v>
      </c>
      <c r="H94" s="37">
        <v>5</v>
      </c>
      <c r="I94" s="37">
        <v>4</v>
      </c>
      <c r="J94" s="37">
        <v>3</v>
      </c>
      <c r="K94" s="37">
        <v>3</v>
      </c>
      <c r="L94" s="37">
        <v>4</v>
      </c>
      <c r="M94" s="37">
        <v>5</v>
      </c>
      <c r="N94" s="37">
        <v>4</v>
      </c>
      <c r="O94" s="37">
        <v>5</v>
      </c>
      <c r="P94" s="37">
        <v>6</v>
      </c>
      <c r="Q94" s="37">
        <v>5</v>
      </c>
      <c r="R94" s="37">
        <v>3</v>
      </c>
      <c r="S94" s="37">
        <v>5</v>
      </c>
      <c r="T94" s="37">
        <v>8</v>
      </c>
      <c r="U94" s="37">
        <v>4</v>
      </c>
      <c r="V94" s="37">
        <v>4</v>
      </c>
      <c r="W94" s="37">
        <v>3</v>
      </c>
      <c r="X94" s="37">
        <v>5</v>
      </c>
      <c r="Y94" s="37">
        <v>6</v>
      </c>
      <c r="Z94" s="37">
        <v>39</v>
      </c>
      <c r="AA94" s="37">
        <v>43</v>
      </c>
      <c r="AB94" s="37">
        <v>82</v>
      </c>
      <c r="AC94" s="115"/>
    </row>
    <row r="95" spans="1:29">
      <c r="A95" s="113">
        <v>6</v>
      </c>
      <c r="B95" s="35" t="s">
        <v>114</v>
      </c>
      <c r="C95" s="43" t="s">
        <v>249</v>
      </c>
      <c r="D95" s="39">
        <v>90</v>
      </c>
      <c r="E95" s="36">
        <v>0</v>
      </c>
      <c r="F95" s="37">
        <v>90</v>
      </c>
      <c r="G95" s="38">
        <v>18</v>
      </c>
      <c r="H95" s="37">
        <v>5</v>
      </c>
      <c r="I95" s="37">
        <v>3</v>
      </c>
      <c r="J95" s="37">
        <v>5</v>
      </c>
      <c r="K95" s="37">
        <v>3</v>
      </c>
      <c r="L95" s="37">
        <v>5</v>
      </c>
      <c r="M95" s="37">
        <v>6</v>
      </c>
      <c r="N95" s="37">
        <v>4</v>
      </c>
      <c r="O95" s="37">
        <v>6</v>
      </c>
      <c r="P95" s="37">
        <v>6</v>
      </c>
      <c r="Q95" s="37">
        <v>6</v>
      </c>
      <c r="R95" s="37">
        <v>3</v>
      </c>
      <c r="S95" s="37">
        <v>5</v>
      </c>
      <c r="T95" s="37">
        <v>7</v>
      </c>
      <c r="U95" s="37">
        <v>3</v>
      </c>
      <c r="V95" s="37">
        <v>6</v>
      </c>
      <c r="W95" s="37">
        <v>5</v>
      </c>
      <c r="X95" s="37">
        <v>5</v>
      </c>
      <c r="Y95" s="37">
        <v>7</v>
      </c>
      <c r="Z95" s="37">
        <v>43</v>
      </c>
      <c r="AA95" s="37">
        <v>47</v>
      </c>
      <c r="AB95" s="37">
        <v>90</v>
      </c>
      <c r="AC95" s="115" t="s">
        <v>190</v>
      </c>
    </row>
    <row r="96" spans="1:29">
      <c r="A96" s="113">
        <v>7</v>
      </c>
      <c r="B96" s="35" t="s">
        <v>114</v>
      </c>
      <c r="C96" s="43" t="s">
        <v>250</v>
      </c>
      <c r="D96" s="39">
        <v>93</v>
      </c>
      <c r="E96" s="36">
        <v>0</v>
      </c>
      <c r="F96" s="37">
        <v>93</v>
      </c>
      <c r="G96" s="38">
        <v>21</v>
      </c>
      <c r="H96" s="37">
        <v>5</v>
      </c>
      <c r="I96" s="37">
        <v>4</v>
      </c>
      <c r="J96" s="37">
        <v>6</v>
      </c>
      <c r="K96" s="37">
        <v>3</v>
      </c>
      <c r="L96" s="37">
        <v>6</v>
      </c>
      <c r="M96" s="37">
        <v>7</v>
      </c>
      <c r="N96" s="37">
        <v>5</v>
      </c>
      <c r="O96" s="37">
        <v>5</v>
      </c>
      <c r="P96" s="37">
        <v>7</v>
      </c>
      <c r="Q96" s="37">
        <v>6</v>
      </c>
      <c r="R96" s="37">
        <v>3</v>
      </c>
      <c r="S96" s="37">
        <v>5</v>
      </c>
      <c r="T96" s="37">
        <v>6</v>
      </c>
      <c r="U96" s="37">
        <v>5</v>
      </c>
      <c r="V96" s="37">
        <v>6</v>
      </c>
      <c r="W96" s="37">
        <v>3</v>
      </c>
      <c r="X96" s="37">
        <v>6</v>
      </c>
      <c r="Y96" s="37">
        <v>5</v>
      </c>
      <c r="Z96" s="37">
        <v>48</v>
      </c>
      <c r="AA96" s="37">
        <v>45</v>
      </c>
      <c r="AB96" s="37">
        <v>93</v>
      </c>
      <c r="AC96" s="115" t="s">
        <v>190</v>
      </c>
    </row>
    <row r="97" spans="1:29">
      <c r="A97" s="113">
        <v>1</v>
      </c>
      <c r="B97" s="35" t="s">
        <v>127</v>
      </c>
      <c r="C97" s="43" t="s">
        <v>136</v>
      </c>
      <c r="D97" s="39">
        <v>72</v>
      </c>
      <c r="E97" s="36">
        <v>0</v>
      </c>
      <c r="F97" s="37">
        <v>72</v>
      </c>
      <c r="G97" s="38">
        <v>0</v>
      </c>
      <c r="H97" s="37">
        <v>4</v>
      </c>
      <c r="I97" s="37">
        <v>3</v>
      </c>
      <c r="J97" s="37">
        <v>4</v>
      </c>
      <c r="K97" s="37">
        <v>3</v>
      </c>
      <c r="L97" s="37">
        <v>4</v>
      </c>
      <c r="M97" s="37">
        <v>5</v>
      </c>
      <c r="N97" s="37">
        <v>4</v>
      </c>
      <c r="O97" s="37">
        <v>4</v>
      </c>
      <c r="P97" s="37">
        <v>5</v>
      </c>
      <c r="Q97" s="37">
        <v>4</v>
      </c>
      <c r="R97" s="37">
        <v>3</v>
      </c>
      <c r="S97" s="37">
        <v>5</v>
      </c>
      <c r="T97" s="37">
        <v>5</v>
      </c>
      <c r="U97" s="37">
        <v>4</v>
      </c>
      <c r="V97" s="37">
        <v>3</v>
      </c>
      <c r="W97" s="37">
        <v>3</v>
      </c>
      <c r="X97" s="37">
        <v>5</v>
      </c>
      <c r="Y97" s="37">
        <v>4</v>
      </c>
      <c r="Z97" s="37">
        <v>36</v>
      </c>
      <c r="AA97" s="37">
        <v>36</v>
      </c>
      <c r="AB97" s="37">
        <v>72</v>
      </c>
      <c r="AC97" s="115" t="s">
        <v>126</v>
      </c>
    </row>
    <row r="98" spans="1:29">
      <c r="A98" s="113">
        <v>2</v>
      </c>
      <c r="B98" s="35" t="s">
        <v>127</v>
      </c>
      <c r="C98" s="43" t="s">
        <v>132</v>
      </c>
      <c r="D98" s="39">
        <v>75</v>
      </c>
      <c r="E98" s="36">
        <v>0</v>
      </c>
      <c r="F98" s="37">
        <v>75</v>
      </c>
      <c r="G98" s="38">
        <v>3</v>
      </c>
      <c r="H98" s="37">
        <v>4</v>
      </c>
      <c r="I98" s="37">
        <v>3</v>
      </c>
      <c r="J98" s="37">
        <v>4</v>
      </c>
      <c r="K98" s="37">
        <v>3</v>
      </c>
      <c r="L98" s="37">
        <v>6</v>
      </c>
      <c r="M98" s="37">
        <v>5</v>
      </c>
      <c r="N98" s="37">
        <v>3</v>
      </c>
      <c r="O98" s="37">
        <v>5</v>
      </c>
      <c r="P98" s="37">
        <v>5</v>
      </c>
      <c r="Q98" s="37">
        <v>4</v>
      </c>
      <c r="R98" s="37">
        <v>3</v>
      </c>
      <c r="S98" s="37">
        <v>4</v>
      </c>
      <c r="T98" s="37">
        <v>5</v>
      </c>
      <c r="U98" s="37">
        <v>4</v>
      </c>
      <c r="V98" s="37">
        <v>5</v>
      </c>
      <c r="W98" s="37">
        <v>3</v>
      </c>
      <c r="X98" s="37">
        <v>5</v>
      </c>
      <c r="Y98" s="37">
        <v>4</v>
      </c>
      <c r="Z98" s="37">
        <v>38</v>
      </c>
      <c r="AA98" s="37">
        <v>37</v>
      </c>
      <c r="AB98" s="37">
        <v>75</v>
      </c>
      <c r="AC98" s="115" t="s">
        <v>126</v>
      </c>
    </row>
    <row r="99" spans="1:29">
      <c r="A99" s="113">
        <v>3</v>
      </c>
      <c r="B99" s="35" t="s">
        <v>127</v>
      </c>
      <c r="C99" s="43" t="s">
        <v>137</v>
      </c>
      <c r="D99" s="39">
        <v>82</v>
      </c>
      <c r="E99" s="36">
        <v>0</v>
      </c>
      <c r="F99" s="37">
        <v>82</v>
      </c>
      <c r="G99" s="38">
        <v>10</v>
      </c>
      <c r="H99" s="37">
        <v>4</v>
      </c>
      <c r="I99" s="37">
        <v>3</v>
      </c>
      <c r="J99" s="37">
        <v>5</v>
      </c>
      <c r="K99" s="37">
        <v>4</v>
      </c>
      <c r="L99" s="37">
        <v>4</v>
      </c>
      <c r="M99" s="37">
        <v>7</v>
      </c>
      <c r="N99" s="37">
        <v>4</v>
      </c>
      <c r="O99" s="37">
        <v>5</v>
      </c>
      <c r="P99" s="37">
        <v>5</v>
      </c>
      <c r="Q99" s="37">
        <v>5</v>
      </c>
      <c r="R99" s="37">
        <v>4</v>
      </c>
      <c r="S99" s="37">
        <v>4</v>
      </c>
      <c r="T99" s="37">
        <v>6</v>
      </c>
      <c r="U99" s="37">
        <v>4</v>
      </c>
      <c r="V99" s="37">
        <v>4</v>
      </c>
      <c r="W99" s="37">
        <v>4</v>
      </c>
      <c r="X99" s="37">
        <v>6</v>
      </c>
      <c r="Y99" s="37">
        <v>4</v>
      </c>
      <c r="Z99" s="37">
        <v>41</v>
      </c>
      <c r="AA99" s="37">
        <v>41</v>
      </c>
      <c r="AB99" s="37">
        <v>82</v>
      </c>
      <c r="AC99" s="115" t="s">
        <v>126</v>
      </c>
    </row>
    <row r="100" spans="1:29">
      <c r="A100" s="113">
        <v>4</v>
      </c>
      <c r="B100" s="35" t="s">
        <v>127</v>
      </c>
      <c r="C100" s="43" t="s">
        <v>133</v>
      </c>
      <c r="D100" s="39">
        <v>82</v>
      </c>
      <c r="E100" s="36">
        <v>0</v>
      </c>
      <c r="F100" s="37">
        <v>82</v>
      </c>
      <c r="G100" s="38">
        <v>10</v>
      </c>
      <c r="H100" s="37">
        <v>4</v>
      </c>
      <c r="I100" s="37">
        <v>3</v>
      </c>
      <c r="J100" s="37">
        <v>5</v>
      </c>
      <c r="K100" s="37">
        <v>3</v>
      </c>
      <c r="L100" s="37">
        <v>5</v>
      </c>
      <c r="M100" s="37">
        <v>6</v>
      </c>
      <c r="N100" s="37">
        <v>3</v>
      </c>
      <c r="O100" s="37">
        <v>5</v>
      </c>
      <c r="P100" s="37">
        <v>6</v>
      </c>
      <c r="Q100" s="37">
        <v>5</v>
      </c>
      <c r="R100" s="37">
        <v>3</v>
      </c>
      <c r="S100" s="37">
        <v>4</v>
      </c>
      <c r="T100" s="37">
        <v>6</v>
      </c>
      <c r="U100" s="37">
        <v>4</v>
      </c>
      <c r="V100" s="37">
        <v>5</v>
      </c>
      <c r="W100" s="37">
        <v>3</v>
      </c>
      <c r="X100" s="37">
        <v>5</v>
      </c>
      <c r="Y100" s="37">
        <v>7</v>
      </c>
      <c r="Z100" s="37">
        <v>40</v>
      </c>
      <c r="AA100" s="37">
        <v>42</v>
      </c>
      <c r="AB100" s="37">
        <v>82</v>
      </c>
      <c r="AC100" s="115"/>
    </row>
    <row r="101" spans="1:29">
      <c r="A101" s="113">
        <v>5</v>
      </c>
      <c r="B101" s="35" t="s">
        <v>127</v>
      </c>
      <c r="C101" s="43" t="s">
        <v>251</v>
      </c>
      <c r="D101" s="39">
        <v>83</v>
      </c>
      <c r="E101" s="36">
        <v>0</v>
      </c>
      <c r="F101" s="37">
        <v>83</v>
      </c>
      <c r="G101" s="38">
        <v>11</v>
      </c>
      <c r="H101" s="37">
        <v>5</v>
      </c>
      <c r="I101" s="37">
        <v>3</v>
      </c>
      <c r="J101" s="37">
        <v>4</v>
      </c>
      <c r="K101" s="37">
        <v>3</v>
      </c>
      <c r="L101" s="37">
        <v>4</v>
      </c>
      <c r="M101" s="37">
        <v>6</v>
      </c>
      <c r="N101" s="37">
        <v>5</v>
      </c>
      <c r="O101" s="37">
        <v>4</v>
      </c>
      <c r="P101" s="37">
        <v>6</v>
      </c>
      <c r="Q101" s="37">
        <v>4</v>
      </c>
      <c r="R101" s="37">
        <v>3</v>
      </c>
      <c r="S101" s="37">
        <v>5</v>
      </c>
      <c r="T101" s="37">
        <v>4</v>
      </c>
      <c r="U101" s="37">
        <v>5</v>
      </c>
      <c r="V101" s="37">
        <v>4</v>
      </c>
      <c r="W101" s="37">
        <v>8</v>
      </c>
      <c r="X101" s="37">
        <v>5</v>
      </c>
      <c r="Y101" s="37">
        <v>5</v>
      </c>
      <c r="Z101" s="37">
        <v>40</v>
      </c>
      <c r="AA101" s="37">
        <v>43</v>
      </c>
      <c r="AB101" s="37">
        <v>83</v>
      </c>
      <c r="AC101" s="115" t="s">
        <v>190</v>
      </c>
    </row>
    <row r="102" spans="1:29">
      <c r="A102" s="113">
        <v>6</v>
      </c>
      <c r="B102" s="35" t="s">
        <v>127</v>
      </c>
      <c r="C102" s="43" t="s">
        <v>252</v>
      </c>
      <c r="D102" s="39">
        <v>84</v>
      </c>
      <c r="E102" s="36">
        <v>0</v>
      </c>
      <c r="F102" s="37">
        <v>84</v>
      </c>
      <c r="G102" s="38">
        <v>12</v>
      </c>
      <c r="H102" s="37">
        <v>5</v>
      </c>
      <c r="I102" s="37">
        <v>3</v>
      </c>
      <c r="J102" s="37">
        <v>5</v>
      </c>
      <c r="K102" s="37">
        <v>3</v>
      </c>
      <c r="L102" s="37">
        <v>5</v>
      </c>
      <c r="M102" s="37">
        <v>5</v>
      </c>
      <c r="N102" s="37">
        <v>5</v>
      </c>
      <c r="O102" s="37">
        <v>5</v>
      </c>
      <c r="P102" s="37">
        <v>6</v>
      </c>
      <c r="Q102" s="37">
        <v>5</v>
      </c>
      <c r="R102" s="37">
        <v>4</v>
      </c>
      <c r="S102" s="37">
        <v>5</v>
      </c>
      <c r="T102" s="37">
        <v>5</v>
      </c>
      <c r="U102" s="37">
        <v>5</v>
      </c>
      <c r="V102" s="37">
        <v>5</v>
      </c>
      <c r="W102" s="37">
        <v>3</v>
      </c>
      <c r="X102" s="37">
        <v>5</v>
      </c>
      <c r="Y102" s="37">
        <v>5</v>
      </c>
      <c r="Z102" s="37">
        <v>42</v>
      </c>
      <c r="AA102" s="37">
        <v>42</v>
      </c>
      <c r="AB102" s="37">
        <v>84</v>
      </c>
      <c r="AC102" s="115" t="s">
        <v>190</v>
      </c>
    </row>
    <row r="103" spans="1:29">
      <c r="A103" s="113">
        <v>7</v>
      </c>
      <c r="B103" s="35" t="s">
        <v>127</v>
      </c>
      <c r="C103" s="43" t="s">
        <v>253</v>
      </c>
      <c r="D103" s="39">
        <v>85</v>
      </c>
      <c r="E103" s="36">
        <v>0</v>
      </c>
      <c r="F103" s="37">
        <v>85</v>
      </c>
      <c r="G103" s="38">
        <v>13</v>
      </c>
      <c r="H103" s="37">
        <v>6</v>
      </c>
      <c r="I103" s="37">
        <v>3</v>
      </c>
      <c r="J103" s="37">
        <v>5</v>
      </c>
      <c r="K103" s="37">
        <v>3</v>
      </c>
      <c r="L103" s="37">
        <v>4</v>
      </c>
      <c r="M103" s="37">
        <v>6</v>
      </c>
      <c r="N103" s="37">
        <v>5</v>
      </c>
      <c r="O103" s="37">
        <v>7</v>
      </c>
      <c r="P103" s="37">
        <v>6</v>
      </c>
      <c r="Q103" s="37">
        <v>4</v>
      </c>
      <c r="R103" s="37">
        <v>4</v>
      </c>
      <c r="S103" s="37">
        <v>4</v>
      </c>
      <c r="T103" s="37">
        <v>5</v>
      </c>
      <c r="U103" s="37">
        <v>5</v>
      </c>
      <c r="V103" s="37">
        <v>5</v>
      </c>
      <c r="W103" s="37">
        <v>3</v>
      </c>
      <c r="X103" s="37">
        <v>4</v>
      </c>
      <c r="Y103" s="37">
        <v>6</v>
      </c>
      <c r="Z103" s="37">
        <v>45</v>
      </c>
      <c r="AA103" s="37">
        <v>40</v>
      </c>
      <c r="AB103" s="37">
        <v>85</v>
      </c>
      <c r="AC103" s="115" t="s">
        <v>190</v>
      </c>
    </row>
    <row r="104" spans="1:29">
      <c r="A104" s="113">
        <v>8</v>
      </c>
      <c r="B104" s="35" t="s">
        <v>127</v>
      </c>
      <c r="C104" s="43" t="s">
        <v>254</v>
      </c>
      <c r="D104" s="39">
        <v>86</v>
      </c>
      <c r="E104" s="36">
        <v>0</v>
      </c>
      <c r="F104" s="37">
        <v>86</v>
      </c>
      <c r="G104" s="38">
        <v>14</v>
      </c>
      <c r="H104" s="37">
        <v>5</v>
      </c>
      <c r="I104" s="37">
        <v>3</v>
      </c>
      <c r="J104" s="37">
        <v>4</v>
      </c>
      <c r="K104" s="37">
        <v>4</v>
      </c>
      <c r="L104" s="37">
        <v>6</v>
      </c>
      <c r="M104" s="37">
        <v>6</v>
      </c>
      <c r="N104" s="37">
        <v>5</v>
      </c>
      <c r="O104" s="37">
        <v>5</v>
      </c>
      <c r="P104" s="37">
        <v>7</v>
      </c>
      <c r="Q104" s="37">
        <v>5</v>
      </c>
      <c r="R104" s="37">
        <v>3</v>
      </c>
      <c r="S104" s="37">
        <v>5</v>
      </c>
      <c r="T104" s="37">
        <v>5</v>
      </c>
      <c r="U104" s="37">
        <v>4</v>
      </c>
      <c r="V104" s="37">
        <v>4</v>
      </c>
      <c r="W104" s="37">
        <v>4</v>
      </c>
      <c r="X104" s="37">
        <v>5</v>
      </c>
      <c r="Y104" s="37">
        <v>6</v>
      </c>
      <c r="Z104" s="37">
        <v>45</v>
      </c>
      <c r="AA104" s="37">
        <v>41</v>
      </c>
      <c r="AB104" s="37">
        <v>86</v>
      </c>
      <c r="AC104" s="115" t="s">
        <v>190</v>
      </c>
    </row>
    <row r="105" spans="1:29">
      <c r="A105" s="113">
        <v>9</v>
      </c>
      <c r="B105" s="35" t="s">
        <v>127</v>
      </c>
      <c r="C105" s="43" t="s">
        <v>255</v>
      </c>
      <c r="D105" s="39">
        <v>86</v>
      </c>
      <c r="E105" s="36">
        <v>0</v>
      </c>
      <c r="F105" s="37">
        <v>86</v>
      </c>
      <c r="G105" s="38">
        <v>14</v>
      </c>
      <c r="H105" s="37">
        <v>4</v>
      </c>
      <c r="I105" s="37">
        <v>4</v>
      </c>
      <c r="J105" s="37">
        <v>6</v>
      </c>
      <c r="K105" s="37">
        <v>3</v>
      </c>
      <c r="L105" s="37">
        <v>6</v>
      </c>
      <c r="M105" s="37">
        <v>5</v>
      </c>
      <c r="N105" s="37">
        <v>4</v>
      </c>
      <c r="O105" s="37">
        <v>5</v>
      </c>
      <c r="P105" s="37">
        <v>6</v>
      </c>
      <c r="Q105" s="37">
        <v>6</v>
      </c>
      <c r="R105" s="37">
        <v>6</v>
      </c>
      <c r="S105" s="37">
        <v>4</v>
      </c>
      <c r="T105" s="37">
        <v>6</v>
      </c>
      <c r="U105" s="37">
        <v>4</v>
      </c>
      <c r="V105" s="37">
        <v>4</v>
      </c>
      <c r="W105" s="37">
        <v>3</v>
      </c>
      <c r="X105" s="37">
        <v>5</v>
      </c>
      <c r="Y105" s="37">
        <v>5</v>
      </c>
      <c r="Z105" s="37">
        <v>43</v>
      </c>
      <c r="AA105" s="37">
        <v>43</v>
      </c>
      <c r="AB105" s="37">
        <v>86</v>
      </c>
      <c r="AC105" s="115" t="s">
        <v>190</v>
      </c>
    </row>
    <row r="106" spans="1:29">
      <c r="A106" s="113">
        <v>10</v>
      </c>
      <c r="B106" s="35" t="s">
        <v>127</v>
      </c>
      <c r="C106" s="43" t="s">
        <v>256</v>
      </c>
      <c r="D106" s="39">
        <v>93</v>
      </c>
      <c r="E106" s="36">
        <v>0</v>
      </c>
      <c r="F106" s="37">
        <v>93</v>
      </c>
      <c r="G106" s="38">
        <v>21</v>
      </c>
      <c r="H106" s="37">
        <v>5</v>
      </c>
      <c r="I106" s="37">
        <v>3</v>
      </c>
      <c r="J106" s="37">
        <v>8</v>
      </c>
      <c r="K106" s="37">
        <v>4</v>
      </c>
      <c r="L106" s="37">
        <v>5</v>
      </c>
      <c r="M106" s="37">
        <v>6</v>
      </c>
      <c r="N106" s="37">
        <v>5</v>
      </c>
      <c r="O106" s="37">
        <v>5</v>
      </c>
      <c r="P106" s="37">
        <v>5</v>
      </c>
      <c r="Q106" s="37">
        <v>6</v>
      </c>
      <c r="R106" s="37">
        <v>4</v>
      </c>
      <c r="S106" s="37">
        <v>7</v>
      </c>
      <c r="T106" s="37">
        <v>6</v>
      </c>
      <c r="U106" s="37">
        <v>5</v>
      </c>
      <c r="V106" s="37">
        <v>5</v>
      </c>
      <c r="W106" s="37">
        <v>3</v>
      </c>
      <c r="X106" s="37">
        <v>5</v>
      </c>
      <c r="Y106" s="37">
        <v>6</v>
      </c>
      <c r="Z106" s="37">
        <v>46</v>
      </c>
      <c r="AA106" s="37">
        <v>47</v>
      </c>
      <c r="AB106" s="37">
        <v>93</v>
      </c>
      <c r="AC106" s="115" t="s">
        <v>190</v>
      </c>
    </row>
    <row r="107" spans="1:29">
      <c r="A107" s="113">
        <v>11</v>
      </c>
      <c r="B107" s="35" t="s">
        <v>127</v>
      </c>
      <c r="C107" s="43" t="s">
        <v>257</v>
      </c>
      <c r="D107" s="39">
        <v>0</v>
      </c>
      <c r="E107" s="36">
        <v>0</v>
      </c>
      <c r="F107" s="37">
        <v>0</v>
      </c>
      <c r="G107" s="38" t="s">
        <v>126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115" t="s">
        <v>212</v>
      </c>
    </row>
    <row r="108" spans="1:29">
      <c r="A108" s="113">
        <v>1</v>
      </c>
      <c r="B108" s="35" t="s">
        <v>148</v>
      </c>
      <c r="C108" s="43" t="s">
        <v>149</v>
      </c>
      <c r="D108" s="39">
        <v>76</v>
      </c>
      <c r="E108" s="36">
        <v>0</v>
      </c>
      <c r="F108" s="37">
        <v>76</v>
      </c>
      <c r="G108" s="38">
        <v>4</v>
      </c>
      <c r="H108" s="37">
        <v>5</v>
      </c>
      <c r="I108" s="37">
        <v>3</v>
      </c>
      <c r="J108" s="37">
        <v>4</v>
      </c>
      <c r="K108" s="37">
        <v>3</v>
      </c>
      <c r="L108" s="37">
        <v>5</v>
      </c>
      <c r="M108" s="37">
        <v>6</v>
      </c>
      <c r="N108" s="37">
        <v>4</v>
      </c>
      <c r="O108" s="37">
        <v>4</v>
      </c>
      <c r="P108" s="37">
        <v>6</v>
      </c>
      <c r="Q108" s="37">
        <v>5</v>
      </c>
      <c r="R108" s="37">
        <v>4</v>
      </c>
      <c r="S108" s="37">
        <v>4</v>
      </c>
      <c r="T108" s="37">
        <v>4</v>
      </c>
      <c r="U108" s="37">
        <v>4</v>
      </c>
      <c r="V108" s="37">
        <v>3</v>
      </c>
      <c r="W108" s="37">
        <v>3</v>
      </c>
      <c r="X108" s="37">
        <v>4</v>
      </c>
      <c r="Y108" s="37">
        <v>5</v>
      </c>
      <c r="Z108" s="37">
        <v>40</v>
      </c>
      <c r="AA108" s="37">
        <v>36</v>
      </c>
      <c r="AB108" s="37">
        <v>76</v>
      </c>
      <c r="AC108" s="115" t="s">
        <v>126</v>
      </c>
    </row>
    <row r="109" spans="1:29">
      <c r="A109" s="113">
        <v>2</v>
      </c>
      <c r="B109" s="35" t="s">
        <v>148</v>
      </c>
      <c r="C109" s="43" t="s">
        <v>154</v>
      </c>
      <c r="D109" s="39">
        <v>81</v>
      </c>
      <c r="E109" s="36">
        <v>0</v>
      </c>
      <c r="F109" s="37">
        <v>81</v>
      </c>
      <c r="G109" s="38">
        <v>9</v>
      </c>
      <c r="H109" s="37">
        <v>5</v>
      </c>
      <c r="I109" s="37">
        <v>4</v>
      </c>
      <c r="J109" s="37">
        <v>4</v>
      </c>
      <c r="K109" s="37">
        <v>3</v>
      </c>
      <c r="L109" s="37">
        <v>5</v>
      </c>
      <c r="M109" s="37">
        <v>6</v>
      </c>
      <c r="N109" s="37">
        <v>5</v>
      </c>
      <c r="O109" s="37">
        <v>5</v>
      </c>
      <c r="P109" s="37">
        <v>5</v>
      </c>
      <c r="Q109" s="37">
        <v>5</v>
      </c>
      <c r="R109" s="37">
        <v>3</v>
      </c>
      <c r="S109" s="37">
        <v>5</v>
      </c>
      <c r="T109" s="37">
        <v>5</v>
      </c>
      <c r="U109" s="37">
        <v>4</v>
      </c>
      <c r="V109" s="37">
        <v>4</v>
      </c>
      <c r="W109" s="37">
        <v>3</v>
      </c>
      <c r="X109" s="37">
        <v>5</v>
      </c>
      <c r="Y109" s="37">
        <v>5</v>
      </c>
      <c r="Z109" s="37">
        <v>42</v>
      </c>
      <c r="AA109" s="37">
        <v>39</v>
      </c>
      <c r="AB109" s="37">
        <v>81</v>
      </c>
      <c r="AC109" s="115" t="s">
        <v>126</v>
      </c>
    </row>
    <row r="110" spans="1:29">
      <c r="A110" s="113">
        <v>3</v>
      </c>
      <c r="B110" s="35" t="s">
        <v>148</v>
      </c>
      <c r="C110" s="43" t="s">
        <v>157</v>
      </c>
      <c r="D110" s="39">
        <v>82</v>
      </c>
      <c r="E110" s="36">
        <v>0</v>
      </c>
      <c r="F110" s="37">
        <v>82</v>
      </c>
      <c r="G110" s="38">
        <v>10</v>
      </c>
      <c r="H110" s="37">
        <v>4</v>
      </c>
      <c r="I110" s="37">
        <v>3</v>
      </c>
      <c r="J110" s="37">
        <v>5</v>
      </c>
      <c r="K110" s="37">
        <v>3</v>
      </c>
      <c r="L110" s="37">
        <v>4</v>
      </c>
      <c r="M110" s="37">
        <v>5</v>
      </c>
      <c r="N110" s="37">
        <v>4</v>
      </c>
      <c r="O110" s="37">
        <v>7</v>
      </c>
      <c r="P110" s="37">
        <v>5</v>
      </c>
      <c r="Q110" s="37">
        <v>6</v>
      </c>
      <c r="R110" s="37">
        <v>4</v>
      </c>
      <c r="S110" s="37">
        <v>4</v>
      </c>
      <c r="T110" s="37">
        <v>5</v>
      </c>
      <c r="U110" s="37">
        <v>5</v>
      </c>
      <c r="V110" s="37">
        <v>4</v>
      </c>
      <c r="W110" s="37">
        <v>3</v>
      </c>
      <c r="X110" s="37">
        <v>5</v>
      </c>
      <c r="Y110" s="37">
        <v>6</v>
      </c>
      <c r="Z110" s="37">
        <v>40</v>
      </c>
      <c r="AA110" s="37">
        <v>42</v>
      </c>
      <c r="AB110" s="37">
        <v>82</v>
      </c>
      <c r="AC110" s="115" t="s">
        <v>126</v>
      </c>
    </row>
    <row r="111" spans="1:29">
      <c r="A111" s="113">
        <v>4</v>
      </c>
      <c r="B111" s="35" t="s">
        <v>148</v>
      </c>
      <c r="C111" s="43" t="s">
        <v>160</v>
      </c>
      <c r="D111" s="39">
        <v>83</v>
      </c>
      <c r="E111" s="36">
        <v>0</v>
      </c>
      <c r="F111" s="37">
        <v>83</v>
      </c>
      <c r="G111" s="38">
        <v>11</v>
      </c>
      <c r="H111" s="37">
        <v>4</v>
      </c>
      <c r="I111" s="37">
        <v>4</v>
      </c>
      <c r="J111" s="37">
        <v>4</v>
      </c>
      <c r="K111" s="37">
        <v>3</v>
      </c>
      <c r="L111" s="37">
        <v>5</v>
      </c>
      <c r="M111" s="37">
        <v>7</v>
      </c>
      <c r="N111" s="37">
        <v>4</v>
      </c>
      <c r="O111" s="37">
        <v>5</v>
      </c>
      <c r="P111" s="37">
        <v>6</v>
      </c>
      <c r="Q111" s="37">
        <v>5</v>
      </c>
      <c r="R111" s="37">
        <v>2</v>
      </c>
      <c r="S111" s="37">
        <v>6</v>
      </c>
      <c r="T111" s="37">
        <v>5</v>
      </c>
      <c r="U111" s="37">
        <v>5</v>
      </c>
      <c r="V111" s="37">
        <v>5</v>
      </c>
      <c r="W111" s="37">
        <v>3</v>
      </c>
      <c r="X111" s="37">
        <v>4</v>
      </c>
      <c r="Y111" s="37">
        <v>6</v>
      </c>
      <c r="Z111" s="37">
        <v>42</v>
      </c>
      <c r="AA111" s="37">
        <v>41</v>
      </c>
      <c r="AB111" s="37">
        <v>83</v>
      </c>
      <c r="AC111" s="115"/>
    </row>
    <row r="112" spans="1:29">
      <c r="A112" s="113">
        <v>5</v>
      </c>
      <c r="B112" s="35" t="s">
        <v>148</v>
      </c>
      <c r="C112" s="43" t="s">
        <v>155</v>
      </c>
      <c r="D112" s="39">
        <v>83</v>
      </c>
      <c r="E112" s="36">
        <v>0</v>
      </c>
      <c r="F112" s="37">
        <v>83</v>
      </c>
      <c r="G112" s="38">
        <v>11</v>
      </c>
      <c r="H112" s="37">
        <v>6</v>
      </c>
      <c r="I112" s="37">
        <v>3</v>
      </c>
      <c r="J112" s="37">
        <v>5</v>
      </c>
      <c r="K112" s="37">
        <v>4</v>
      </c>
      <c r="L112" s="37">
        <v>4</v>
      </c>
      <c r="M112" s="37">
        <v>5</v>
      </c>
      <c r="N112" s="37">
        <v>4</v>
      </c>
      <c r="O112" s="37">
        <v>4</v>
      </c>
      <c r="P112" s="37">
        <v>5</v>
      </c>
      <c r="Q112" s="37">
        <v>5</v>
      </c>
      <c r="R112" s="37">
        <v>3</v>
      </c>
      <c r="S112" s="37">
        <v>4</v>
      </c>
      <c r="T112" s="37">
        <v>7</v>
      </c>
      <c r="U112" s="37">
        <v>5</v>
      </c>
      <c r="V112" s="37">
        <v>6</v>
      </c>
      <c r="W112" s="37">
        <v>3</v>
      </c>
      <c r="X112" s="37">
        <v>5</v>
      </c>
      <c r="Y112" s="37">
        <v>5</v>
      </c>
      <c r="Z112" s="37">
        <v>40</v>
      </c>
      <c r="AA112" s="37">
        <v>43</v>
      </c>
      <c r="AB112" s="37">
        <v>83</v>
      </c>
      <c r="AC112" s="115"/>
    </row>
    <row r="113" spans="1:29">
      <c r="A113" s="113">
        <v>6</v>
      </c>
      <c r="B113" s="35" t="s">
        <v>148</v>
      </c>
      <c r="C113" s="43" t="s">
        <v>258</v>
      </c>
      <c r="D113" s="39">
        <v>83</v>
      </c>
      <c r="E113" s="36">
        <v>0</v>
      </c>
      <c r="F113" s="37">
        <v>83</v>
      </c>
      <c r="G113" s="38">
        <v>11</v>
      </c>
      <c r="H113" s="37">
        <v>4</v>
      </c>
      <c r="I113" s="37">
        <v>3</v>
      </c>
      <c r="J113" s="37">
        <v>4</v>
      </c>
      <c r="K113" s="37">
        <v>3</v>
      </c>
      <c r="L113" s="37">
        <v>4</v>
      </c>
      <c r="M113" s="37">
        <v>5</v>
      </c>
      <c r="N113" s="37">
        <v>4</v>
      </c>
      <c r="O113" s="37">
        <v>5</v>
      </c>
      <c r="P113" s="37">
        <v>6</v>
      </c>
      <c r="Q113" s="37">
        <v>5</v>
      </c>
      <c r="R113" s="37">
        <v>3</v>
      </c>
      <c r="S113" s="37">
        <v>6</v>
      </c>
      <c r="T113" s="37">
        <v>6</v>
      </c>
      <c r="U113" s="37">
        <v>4</v>
      </c>
      <c r="V113" s="37">
        <v>4</v>
      </c>
      <c r="W113" s="37">
        <v>4</v>
      </c>
      <c r="X113" s="37">
        <v>5</v>
      </c>
      <c r="Y113" s="37">
        <v>8</v>
      </c>
      <c r="Z113" s="37">
        <v>38</v>
      </c>
      <c r="AA113" s="37">
        <v>45</v>
      </c>
      <c r="AB113" s="37">
        <v>83</v>
      </c>
      <c r="AC113" s="115" t="s">
        <v>190</v>
      </c>
    </row>
    <row r="114" spans="1:29">
      <c r="A114" s="113">
        <v>7</v>
      </c>
      <c r="B114" s="35" t="s">
        <v>148</v>
      </c>
      <c r="C114" s="43" t="s">
        <v>259</v>
      </c>
      <c r="D114" s="39">
        <v>86</v>
      </c>
      <c r="E114" s="36">
        <v>0</v>
      </c>
      <c r="F114" s="37">
        <v>86</v>
      </c>
      <c r="G114" s="38">
        <v>14</v>
      </c>
      <c r="H114" s="37">
        <v>5</v>
      </c>
      <c r="I114" s="37">
        <v>3</v>
      </c>
      <c r="J114" s="37">
        <v>5</v>
      </c>
      <c r="K114" s="37">
        <v>2</v>
      </c>
      <c r="L114" s="37">
        <v>4</v>
      </c>
      <c r="M114" s="37">
        <v>6</v>
      </c>
      <c r="N114" s="37">
        <v>4</v>
      </c>
      <c r="O114" s="37">
        <v>5</v>
      </c>
      <c r="P114" s="37">
        <v>6</v>
      </c>
      <c r="Q114" s="37">
        <v>5</v>
      </c>
      <c r="R114" s="37">
        <v>3</v>
      </c>
      <c r="S114" s="37">
        <v>5</v>
      </c>
      <c r="T114" s="37">
        <v>7</v>
      </c>
      <c r="U114" s="37">
        <v>6</v>
      </c>
      <c r="V114" s="37">
        <v>5</v>
      </c>
      <c r="W114" s="37">
        <v>4</v>
      </c>
      <c r="X114" s="37">
        <v>5</v>
      </c>
      <c r="Y114" s="37">
        <v>6</v>
      </c>
      <c r="Z114" s="37">
        <v>40</v>
      </c>
      <c r="AA114" s="37">
        <v>46</v>
      </c>
      <c r="AB114" s="37">
        <v>86</v>
      </c>
      <c r="AC114" s="115" t="s">
        <v>190</v>
      </c>
    </row>
    <row r="115" spans="1:29">
      <c r="A115" s="113">
        <v>8</v>
      </c>
      <c r="B115" s="35" t="s">
        <v>148</v>
      </c>
      <c r="C115" s="43" t="s">
        <v>260</v>
      </c>
      <c r="D115" s="39">
        <v>86</v>
      </c>
      <c r="E115" s="36">
        <v>0</v>
      </c>
      <c r="F115" s="37">
        <v>86</v>
      </c>
      <c r="G115" s="38">
        <v>14</v>
      </c>
      <c r="H115" s="37">
        <v>4</v>
      </c>
      <c r="I115" s="37">
        <v>3</v>
      </c>
      <c r="J115" s="37">
        <v>3</v>
      </c>
      <c r="K115" s="37">
        <v>3</v>
      </c>
      <c r="L115" s="37">
        <v>5</v>
      </c>
      <c r="M115" s="37">
        <v>5</v>
      </c>
      <c r="N115" s="37">
        <v>5</v>
      </c>
      <c r="O115" s="37">
        <v>5</v>
      </c>
      <c r="P115" s="37">
        <v>6</v>
      </c>
      <c r="Q115" s="37">
        <v>8</v>
      </c>
      <c r="R115" s="37">
        <v>3</v>
      </c>
      <c r="S115" s="37">
        <v>5</v>
      </c>
      <c r="T115" s="37">
        <v>6</v>
      </c>
      <c r="U115" s="37">
        <v>5</v>
      </c>
      <c r="V115" s="37">
        <v>5</v>
      </c>
      <c r="W115" s="37">
        <v>4</v>
      </c>
      <c r="X115" s="37">
        <v>5</v>
      </c>
      <c r="Y115" s="37">
        <v>6</v>
      </c>
      <c r="Z115" s="37">
        <v>39</v>
      </c>
      <c r="AA115" s="37">
        <v>47</v>
      </c>
      <c r="AB115" s="37">
        <v>86</v>
      </c>
      <c r="AC115" s="115" t="s">
        <v>190</v>
      </c>
    </row>
    <row r="116" spans="1:29">
      <c r="A116" s="113">
        <v>9</v>
      </c>
      <c r="B116" s="35" t="s">
        <v>148</v>
      </c>
      <c r="C116" s="43" t="s">
        <v>261</v>
      </c>
      <c r="D116" s="39">
        <v>92</v>
      </c>
      <c r="E116" s="36">
        <v>0</v>
      </c>
      <c r="F116" s="37">
        <v>92</v>
      </c>
      <c r="G116" s="38">
        <v>20</v>
      </c>
      <c r="H116" s="37">
        <v>5</v>
      </c>
      <c r="I116" s="37">
        <v>3</v>
      </c>
      <c r="J116" s="37">
        <v>6</v>
      </c>
      <c r="K116" s="37">
        <v>3</v>
      </c>
      <c r="L116" s="37">
        <v>6</v>
      </c>
      <c r="M116" s="37">
        <v>5</v>
      </c>
      <c r="N116" s="37">
        <v>5</v>
      </c>
      <c r="O116" s="37">
        <v>5</v>
      </c>
      <c r="P116" s="37">
        <v>7</v>
      </c>
      <c r="Q116" s="37">
        <v>5</v>
      </c>
      <c r="R116" s="37">
        <v>4</v>
      </c>
      <c r="S116" s="37">
        <v>5</v>
      </c>
      <c r="T116" s="37">
        <v>6</v>
      </c>
      <c r="U116" s="37">
        <v>5</v>
      </c>
      <c r="V116" s="37">
        <v>5</v>
      </c>
      <c r="W116" s="37">
        <v>3</v>
      </c>
      <c r="X116" s="37">
        <v>5</v>
      </c>
      <c r="Y116" s="37">
        <v>9</v>
      </c>
      <c r="Z116" s="37">
        <v>45</v>
      </c>
      <c r="AA116" s="37">
        <v>47</v>
      </c>
      <c r="AB116" s="37">
        <v>92</v>
      </c>
      <c r="AC116" s="115" t="s">
        <v>190</v>
      </c>
    </row>
    <row r="117" spans="1:29">
      <c r="A117" s="113">
        <v>10</v>
      </c>
      <c r="B117" s="35" t="s">
        <v>148</v>
      </c>
      <c r="C117" s="43" t="s">
        <v>262</v>
      </c>
      <c r="D117" s="39">
        <v>94</v>
      </c>
      <c r="E117" s="36">
        <v>0</v>
      </c>
      <c r="F117" s="37">
        <v>94</v>
      </c>
      <c r="G117" s="38">
        <v>22</v>
      </c>
      <c r="H117" s="37">
        <v>5</v>
      </c>
      <c r="I117" s="37">
        <v>5</v>
      </c>
      <c r="J117" s="37">
        <v>5</v>
      </c>
      <c r="K117" s="37">
        <v>4</v>
      </c>
      <c r="L117" s="37">
        <v>4</v>
      </c>
      <c r="M117" s="37">
        <v>6</v>
      </c>
      <c r="N117" s="37">
        <v>5</v>
      </c>
      <c r="O117" s="37">
        <v>5</v>
      </c>
      <c r="P117" s="37">
        <v>8</v>
      </c>
      <c r="Q117" s="37">
        <v>8</v>
      </c>
      <c r="R117" s="37">
        <v>3</v>
      </c>
      <c r="S117" s="37">
        <v>5</v>
      </c>
      <c r="T117" s="37">
        <v>6</v>
      </c>
      <c r="U117" s="37">
        <v>6</v>
      </c>
      <c r="V117" s="37">
        <v>5</v>
      </c>
      <c r="W117" s="37">
        <v>4</v>
      </c>
      <c r="X117" s="37">
        <v>5</v>
      </c>
      <c r="Y117" s="37">
        <v>5</v>
      </c>
      <c r="Z117" s="37">
        <v>47</v>
      </c>
      <c r="AA117" s="37">
        <v>47</v>
      </c>
      <c r="AB117" s="37">
        <v>94</v>
      </c>
      <c r="AC117" s="115" t="s">
        <v>190</v>
      </c>
    </row>
    <row r="118" spans="1:29">
      <c r="A118" s="113">
        <v>11</v>
      </c>
      <c r="B118" s="35" t="s">
        <v>148</v>
      </c>
      <c r="C118" s="43" t="s">
        <v>263</v>
      </c>
      <c r="D118" s="39">
        <v>94</v>
      </c>
      <c r="E118" s="36">
        <v>0</v>
      </c>
      <c r="F118" s="37">
        <v>94</v>
      </c>
      <c r="G118" s="38">
        <v>22</v>
      </c>
      <c r="H118" s="37">
        <v>5</v>
      </c>
      <c r="I118" s="37">
        <v>4</v>
      </c>
      <c r="J118" s="37">
        <v>6</v>
      </c>
      <c r="K118" s="37">
        <v>4</v>
      </c>
      <c r="L118" s="37">
        <v>5</v>
      </c>
      <c r="M118" s="37">
        <v>5</v>
      </c>
      <c r="N118" s="37">
        <v>5</v>
      </c>
      <c r="O118" s="37">
        <v>6</v>
      </c>
      <c r="P118" s="37">
        <v>5</v>
      </c>
      <c r="Q118" s="37">
        <v>5</v>
      </c>
      <c r="R118" s="37">
        <v>4</v>
      </c>
      <c r="S118" s="37">
        <v>8</v>
      </c>
      <c r="T118" s="37">
        <v>5</v>
      </c>
      <c r="U118" s="37">
        <v>6</v>
      </c>
      <c r="V118" s="37">
        <v>6</v>
      </c>
      <c r="W118" s="37">
        <v>5</v>
      </c>
      <c r="X118" s="37">
        <v>5</v>
      </c>
      <c r="Y118" s="37">
        <v>5</v>
      </c>
      <c r="Z118" s="37">
        <v>45</v>
      </c>
      <c r="AA118" s="37">
        <v>49</v>
      </c>
      <c r="AB118" s="37">
        <v>94</v>
      </c>
      <c r="AC118" s="115" t="s">
        <v>190</v>
      </c>
    </row>
    <row r="119" spans="1:29">
      <c r="A119" s="113">
        <v>12</v>
      </c>
      <c r="B119" s="35" t="s">
        <v>148</v>
      </c>
      <c r="C119" s="43" t="s">
        <v>264</v>
      </c>
      <c r="D119" s="39">
        <v>97</v>
      </c>
      <c r="E119" s="36">
        <v>0</v>
      </c>
      <c r="F119" s="37">
        <v>97</v>
      </c>
      <c r="G119" s="38">
        <v>25</v>
      </c>
      <c r="H119" s="37">
        <v>5</v>
      </c>
      <c r="I119" s="37">
        <v>4</v>
      </c>
      <c r="J119" s="37">
        <v>5</v>
      </c>
      <c r="K119" s="37">
        <v>3</v>
      </c>
      <c r="L119" s="37">
        <v>6</v>
      </c>
      <c r="M119" s="37">
        <v>7</v>
      </c>
      <c r="N119" s="37">
        <v>3</v>
      </c>
      <c r="O119" s="37">
        <v>7</v>
      </c>
      <c r="P119" s="37">
        <v>6</v>
      </c>
      <c r="Q119" s="37">
        <v>6</v>
      </c>
      <c r="R119" s="37">
        <v>4</v>
      </c>
      <c r="S119" s="37">
        <v>5</v>
      </c>
      <c r="T119" s="37">
        <v>7</v>
      </c>
      <c r="U119" s="37">
        <v>5</v>
      </c>
      <c r="V119" s="37">
        <v>9</v>
      </c>
      <c r="W119" s="37">
        <v>4</v>
      </c>
      <c r="X119" s="37">
        <v>5</v>
      </c>
      <c r="Y119" s="37">
        <v>6</v>
      </c>
      <c r="Z119" s="37">
        <v>46</v>
      </c>
      <c r="AA119" s="37">
        <v>51</v>
      </c>
      <c r="AB119" s="37">
        <v>97</v>
      </c>
      <c r="AC119" s="115" t="s">
        <v>190</v>
      </c>
    </row>
    <row r="120" spans="1:29" ht="16.8" thickBot="1">
      <c r="A120" s="116">
        <v>13</v>
      </c>
      <c r="B120" s="117" t="s">
        <v>148</v>
      </c>
      <c r="C120" s="118" t="s">
        <v>265</v>
      </c>
      <c r="D120" s="119">
        <v>107</v>
      </c>
      <c r="E120" s="120">
        <v>0</v>
      </c>
      <c r="F120" s="121">
        <v>107</v>
      </c>
      <c r="G120" s="122">
        <v>35</v>
      </c>
      <c r="H120" s="121">
        <v>9</v>
      </c>
      <c r="I120" s="121">
        <v>4</v>
      </c>
      <c r="J120" s="121">
        <v>5</v>
      </c>
      <c r="K120" s="121">
        <v>4</v>
      </c>
      <c r="L120" s="121">
        <v>7</v>
      </c>
      <c r="M120" s="121">
        <v>6</v>
      </c>
      <c r="N120" s="121">
        <v>5</v>
      </c>
      <c r="O120" s="121">
        <v>5</v>
      </c>
      <c r="P120" s="121">
        <v>8</v>
      </c>
      <c r="Q120" s="121">
        <v>9</v>
      </c>
      <c r="R120" s="121">
        <v>5</v>
      </c>
      <c r="S120" s="121">
        <v>7</v>
      </c>
      <c r="T120" s="121">
        <v>6</v>
      </c>
      <c r="U120" s="121">
        <v>6</v>
      </c>
      <c r="V120" s="121">
        <v>6</v>
      </c>
      <c r="W120" s="121">
        <v>5</v>
      </c>
      <c r="X120" s="121">
        <v>6</v>
      </c>
      <c r="Y120" s="121">
        <v>4</v>
      </c>
      <c r="Z120" s="121">
        <v>53</v>
      </c>
      <c r="AA120" s="121">
        <v>54</v>
      </c>
      <c r="AB120" s="121">
        <v>107</v>
      </c>
      <c r="AC120" s="123" t="s">
        <v>190</v>
      </c>
    </row>
    <row r="121" spans="1:29" ht="16.8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G83:G98 G66:G81 G5:G58">
    <cfRule type="cellIs" dxfId="625" priority="99" operator="lessThan">
      <formula>0</formula>
    </cfRule>
    <cfRule type="cellIs" dxfId="624" priority="100" operator="equal">
      <formula>0</formula>
    </cfRule>
  </conditionalFormatting>
  <conditionalFormatting sqref="F83:F98 F5:F58 F66:F81">
    <cfRule type="cellIs" dxfId="623" priority="95" operator="lessThan">
      <formula>COUNTIF(D5:E5,"&gt;0")*$AG$4</formula>
    </cfRule>
    <cfRule type="cellIs" dxfId="622" priority="96" operator="equal">
      <formula>COUNTIF(D5:E5,"&gt;0")*$AG$4</formula>
    </cfRule>
  </conditionalFormatting>
  <conditionalFormatting sqref="G5:G98">
    <cfRule type="cellIs" dxfId="621" priority="91" operator="lessThan">
      <formula>0</formula>
    </cfRule>
    <cfRule type="cellIs" dxfId="620" priority="92" operator="equal">
      <formula>0</formula>
    </cfRule>
  </conditionalFormatting>
  <conditionalFormatting sqref="F5:F98">
    <cfRule type="cellIs" dxfId="619" priority="87" operator="lessThan">
      <formula>COUNTIF(D5:E5,"&gt;0")*$AH$4</formula>
    </cfRule>
    <cfRule type="cellIs" dxfId="618" priority="88" operator="equal">
      <formula>COUNTIF(D5:E5,"&gt;0")*$AH$4</formula>
    </cfRule>
  </conditionalFormatting>
  <conditionalFormatting sqref="D5:E98">
    <cfRule type="cellIs" dxfId="617" priority="77" operator="lessThan">
      <formula>$AB$4</formula>
    </cfRule>
    <cfRule type="cellIs" dxfId="616" priority="78" operator="equal">
      <formula>$AB$4</formula>
    </cfRule>
  </conditionalFormatting>
  <conditionalFormatting sqref="H5:Y82">
    <cfRule type="cellIs" dxfId="615" priority="74" operator="equal">
      <formula>H$4-2</formula>
    </cfRule>
    <cfRule type="cellIs" dxfId="614" priority="75" operator="equal">
      <formula>H$4-1</formula>
    </cfRule>
    <cfRule type="cellIs" dxfId="613" priority="76" operator="equal">
      <formula>H$4</formula>
    </cfRule>
  </conditionalFormatting>
  <conditionalFormatting sqref="H83:Y98">
    <cfRule type="cellIs" dxfId="612" priority="27" operator="equal">
      <formula>H$4-2</formula>
    </cfRule>
    <cfRule type="cellIs" dxfId="611" priority="28" operator="equal">
      <formula>H$4-1</formula>
    </cfRule>
    <cfRule type="cellIs" dxfId="610" priority="29" operator="equal">
      <formula>H$4</formula>
    </cfRule>
  </conditionalFormatting>
  <conditionalFormatting sqref="G99:G109">
    <cfRule type="cellIs" dxfId="609" priority="25" operator="lessThan">
      <formula>0</formula>
    </cfRule>
    <cfRule type="cellIs" dxfId="608" priority="26" operator="equal">
      <formula>0</formula>
    </cfRule>
  </conditionalFormatting>
  <conditionalFormatting sqref="F99:F109">
    <cfRule type="cellIs" dxfId="607" priority="23" operator="lessThan">
      <formula>COUNTIF(D99:E99,"&gt;0")*$AG$4</formula>
    </cfRule>
    <cfRule type="cellIs" dxfId="606" priority="24" operator="equal">
      <formula>COUNTIF(D99:E99,"&gt;0")*$AG$4</formula>
    </cfRule>
  </conditionalFormatting>
  <conditionalFormatting sqref="G99:G109">
    <cfRule type="cellIs" dxfId="605" priority="21" operator="lessThan">
      <formula>0</formula>
    </cfRule>
    <cfRule type="cellIs" dxfId="604" priority="22" operator="equal">
      <formula>0</formula>
    </cfRule>
  </conditionalFormatting>
  <conditionalFormatting sqref="F99:F109">
    <cfRule type="cellIs" dxfId="603" priority="19" operator="lessThan">
      <formula>COUNTIF(D99:E99,"&gt;0")*$AH$4</formula>
    </cfRule>
    <cfRule type="cellIs" dxfId="602" priority="20" operator="equal">
      <formula>COUNTIF(D99:E99,"&gt;0")*$AH$4</formula>
    </cfRule>
  </conditionalFormatting>
  <conditionalFormatting sqref="D99:E109">
    <cfRule type="cellIs" dxfId="601" priority="17" operator="lessThan">
      <formula>$AB$4</formula>
    </cfRule>
    <cfRule type="cellIs" dxfId="600" priority="18" operator="equal">
      <formula>$AB$4</formula>
    </cfRule>
  </conditionalFormatting>
  <conditionalFormatting sqref="H99:Y109">
    <cfRule type="cellIs" dxfId="599" priority="14" operator="equal">
      <formula>H$4-2</formula>
    </cfRule>
    <cfRule type="cellIs" dxfId="598" priority="15" operator="equal">
      <formula>H$4-1</formula>
    </cfRule>
    <cfRule type="cellIs" dxfId="597" priority="16" operator="equal">
      <formula>H$4</formula>
    </cfRule>
  </conditionalFormatting>
  <conditionalFormatting sqref="G110:G120">
    <cfRule type="cellIs" dxfId="596" priority="12" operator="lessThan">
      <formula>0</formula>
    </cfRule>
    <cfRule type="cellIs" dxfId="595" priority="13" operator="equal">
      <formula>0</formula>
    </cfRule>
  </conditionalFormatting>
  <conditionalFormatting sqref="F110:F120">
    <cfRule type="cellIs" dxfId="594" priority="10" operator="lessThan">
      <formula>COUNTIF(D110:E110,"&gt;0")*$AG$4</formula>
    </cfRule>
    <cfRule type="cellIs" dxfId="593" priority="11" operator="equal">
      <formula>COUNTIF(D110:E110,"&gt;0")*$AG$4</formula>
    </cfRule>
  </conditionalFormatting>
  <conditionalFormatting sqref="G110:G120">
    <cfRule type="cellIs" dxfId="592" priority="8" operator="lessThan">
      <formula>0</formula>
    </cfRule>
    <cfRule type="cellIs" dxfId="591" priority="9" operator="equal">
      <formula>0</formula>
    </cfRule>
  </conditionalFormatting>
  <conditionalFormatting sqref="F110:F120">
    <cfRule type="cellIs" dxfId="590" priority="6" operator="lessThan">
      <formula>COUNTIF(D110:E110,"&gt;0")*$AH$4</formula>
    </cfRule>
    <cfRule type="cellIs" dxfId="589" priority="7" operator="equal">
      <formula>COUNTIF(D110:E110,"&gt;0")*$AH$4</formula>
    </cfRule>
  </conditionalFormatting>
  <conditionalFormatting sqref="D110:E120">
    <cfRule type="cellIs" dxfId="588" priority="4" operator="lessThan">
      <formula>$AB$4</formula>
    </cfRule>
    <cfRule type="cellIs" dxfId="587" priority="5" operator="equal">
      <formula>$AB$4</formula>
    </cfRule>
  </conditionalFormatting>
  <conditionalFormatting sqref="H110:Y120">
    <cfRule type="cellIs" dxfId="586" priority="1" operator="equal">
      <formula>H$4-2</formula>
    </cfRule>
    <cfRule type="cellIs" dxfId="585" priority="2" operator="equal">
      <formula>H$4-1</formula>
    </cfRule>
    <cfRule type="cellIs" dxfId="584" priority="3" operator="equal">
      <formula>H$4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102"/>
  <sheetViews>
    <sheetView tabSelected="1" workbookViewId="0">
      <pane ySplit="2" topLeftCell="A3" activePane="bottomLeft" state="frozen"/>
      <selection activeCell="M19" sqref="M19"/>
      <selection pane="bottomLeft" activeCell="F3" sqref="F3:H54"/>
    </sheetView>
  </sheetViews>
  <sheetFormatPr defaultColWidth="9" defaultRowHeight="15"/>
  <cols>
    <col min="1" max="1" width="6.6640625" style="128" customWidth="1"/>
    <col min="2" max="2" width="5.109375" style="128" customWidth="1"/>
    <col min="3" max="3" width="8.44140625" style="128" customWidth="1"/>
    <col min="4" max="4" width="7.6640625" style="128" customWidth="1"/>
    <col min="5" max="5" width="7.44140625" style="128" bestFit="1" customWidth="1"/>
    <col min="6" max="6" width="12.44140625" style="128" customWidth="1"/>
    <col min="7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271</v>
      </c>
      <c r="B1" s="134" t="s">
        <v>272</v>
      </c>
      <c r="C1" s="134" t="s">
        <v>273</v>
      </c>
      <c r="D1" s="134" t="s">
        <v>274</v>
      </c>
      <c r="E1" s="214" t="s">
        <v>277</v>
      </c>
      <c r="F1" s="214"/>
      <c r="G1" s="214"/>
      <c r="H1" s="214"/>
      <c r="I1" s="214"/>
    </row>
    <row r="2" spans="1:9" ht="16.2">
      <c r="A2" s="135">
        <f>SUM(A3:A102)</f>
        <v>52</v>
      </c>
      <c r="B2" s="135"/>
      <c r="C2" s="135">
        <f>ROUNDUP(A2/2,0)</f>
        <v>26</v>
      </c>
      <c r="D2" s="136">
        <f>SUM(D3:D102)/C2</f>
        <v>71.961538461538467</v>
      </c>
      <c r="E2" s="158" t="s">
        <v>268</v>
      </c>
      <c r="F2" s="158" t="s">
        <v>269</v>
      </c>
      <c r="G2" s="159" t="s">
        <v>267</v>
      </c>
      <c r="H2" s="159" t="s">
        <v>276</v>
      </c>
      <c r="I2" s="139" t="s">
        <v>270</v>
      </c>
    </row>
    <row r="3" spans="1:9" ht="16.2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C3*H3</f>
        <v>68</v>
      </c>
      <c r="E3" s="149"/>
      <c r="F3" s="150" t="s">
        <v>46</v>
      </c>
      <c r="G3" s="152">
        <v>85</v>
      </c>
      <c r="H3" s="152">
        <v>68</v>
      </c>
      <c r="I3" s="141">
        <f>IF($D$2-H3+10&gt;0,$D$2-H3+10,0)*A3</f>
        <v>13.961538461538467</v>
      </c>
    </row>
    <row r="4" spans="1:9" ht="16.2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C4*H4</f>
        <v>69</v>
      </c>
      <c r="E4" s="149"/>
      <c r="F4" s="150" t="s">
        <v>42</v>
      </c>
      <c r="G4" s="133">
        <v>76</v>
      </c>
      <c r="H4" s="133">
        <v>69</v>
      </c>
      <c r="I4" s="141">
        <f t="shared" ref="I4:I67" si="4">IF($D$2-H4+10&gt;0,$D$2-H4+10,0)*A4</f>
        <v>12.961538461538467</v>
      </c>
    </row>
    <row r="5" spans="1:9" ht="16.2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69</v>
      </c>
      <c r="E5" s="149"/>
      <c r="F5" s="150" t="s">
        <v>351</v>
      </c>
      <c r="G5" s="152">
        <v>72</v>
      </c>
      <c r="H5" s="152">
        <v>69</v>
      </c>
      <c r="I5" s="141">
        <f t="shared" si="4"/>
        <v>12.961538461538467</v>
      </c>
    </row>
    <row r="6" spans="1:9" ht="16.2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69</v>
      </c>
      <c r="E6" s="149"/>
      <c r="F6" s="150" t="s">
        <v>359</v>
      </c>
      <c r="G6" s="133">
        <v>83</v>
      </c>
      <c r="H6" s="133">
        <v>69</v>
      </c>
      <c r="I6" s="141">
        <f t="shared" si="4"/>
        <v>12.961538461538467</v>
      </c>
    </row>
    <row r="7" spans="1:9" ht="16.2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69</v>
      </c>
      <c r="E7" s="149"/>
      <c r="F7" s="150" t="s">
        <v>365</v>
      </c>
      <c r="G7" s="152">
        <v>79</v>
      </c>
      <c r="H7" s="152">
        <v>69</v>
      </c>
      <c r="I7" s="141">
        <f t="shared" si="4"/>
        <v>12.961538461538467</v>
      </c>
    </row>
    <row r="8" spans="1:9" ht="16.2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70</v>
      </c>
      <c r="E8" s="149"/>
      <c r="F8" s="150" t="s">
        <v>355</v>
      </c>
      <c r="G8" s="152">
        <v>76</v>
      </c>
      <c r="H8" s="152">
        <v>70</v>
      </c>
      <c r="I8" s="141">
        <f t="shared" si="4"/>
        <v>11.961538461538467</v>
      </c>
    </row>
    <row r="9" spans="1:9" ht="16.2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70</v>
      </c>
      <c r="E9" s="149"/>
      <c r="F9" s="150" t="s">
        <v>362</v>
      </c>
      <c r="G9" s="152">
        <v>78</v>
      </c>
      <c r="H9" s="152">
        <v>70</v>
      </c>
      <c r="I9" s="141">
        <f t="shared" si="4"/>
        <v>11.961538461538467</v>
      </c>
    </row>
    <row r="10" spans="1:9" ht="16.2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70</v>
      </c>
      <c r="E10" s="149"/>
      <c r="F10" s="150" t="s">
        <v>214</v>
      </c>
      <c r="G10" s="152">
        <v>84</v>
      </c>
      <c r="H10" s="152">
        <v>70</v>
      </c>
      <c r="I10" s="141">
        <f t="shared" si="4"/>
        <v>11.961538461538467</v>
      </c>
    </row>
    <row r="11" spans="1:9" ht="16.2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71</v>
      </c>
      <c r="E11" s="149"/>
      <c r="F11" s="150" t="s">
        <v>352</v>
      </c>
      <c r="G11" s="133">
        <v>72</v>
      </c>
      <c r="H11" s="133">
        <v>71</v>
      </c>
      <c r="I11" s="141">
        <f t="shared" si="4"/>
        <v>10.961538461538467</v>
      </c>
    </row>
    <row r="12" spans="1:9" ht="16.2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71</v>
      </c>
      <c r="E12" s="149"/>
      <c r="F12" s="150" t="s">
        <v>354</v>
      </c>
      <c r="G12" s="152">
        <v>73</v>
      </c>
      <c r="H12" s="152">
        <v>71</v>
      </c>
      <c r="I12" s="141">
        <f t="shared" si="4"/>
        <v>10.961538461538467</v>
      </c>
    </row>
    <row r="13" spans="1:9" ht="16.2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71</v>
      </c>
      <c r="E13" s="149"/>
      <c r="F13" s="150" t="s">
        <v>198</v>
      </c>
      <c r="G13" s="152">
        <v>77</v>
      </c>
      <c r="H13" s="152">
        <v>71</v>
      </c>
      <c r="I13" s="141">
        <f t="shared" si="4"/>
        <v>10.961538461538467</v>
      </c>
    </row>
    <row r="14" spans="1:9" ht="16.2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71</v>
      </c>
      <c r="E14" s="149"/>
      <c r="F14" s="150" t="s">
        <v>66</v>
      </c>
      <c r="G14" s="152">
        <v>81</v>
      </c>
      <c r="H14" s="152">
        <v>71</v>
      </c>
      <c r="I14" s="141">
        <f t="shared" si="4"/>
        <v>10.961538461538467</v>
      </c>
    </row>
    <row r="15" spans="1:9" ht="16.2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72</v>
      </c>
      <c r="E15" s="149"/>
      <c r="F15" s="150" t="s">
        <v>353</v>
      </c>
      <c r="G15" s="152">
        <v>71</v>
      </c>
      <c r="H15" s="152">
        <v>72</v>
      </c>
      <c r="I15" s="141">
        <f t="shared" si="4"/>
        <v>9.961538461538467</v>
      </c>
    </row>
    <row r="16" spans="1:9" ht="16.2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72</v>
      </c>
      <c r="E16" s="149"/>
      <c r="F16" s="150" t="s">
        <v>357</v>
      </c>
      <c r="G16" s="152">
        <v>78</v>
      </c>
      <c r="H16" s="152">
        <v>72</v>
      </c>
      <c r="I16" s="141">
        <f t="shared" si="4"/>
        <v>9.961538461538467</v>
      </c>
    </row>
    <row r="17" spans="1:9" ht="16.2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72</v>
      </c>
      <c r="E17" s="149"/>
      <c r="F17" s="150" t="s">
        <v>70</v>
      </c>
      <c r="G17" s="152">
        <v>79</v>
      </c>
      <c r="H17" s="152">
        <v>72</v>
      </c>
      <c r="I17" s="141">
        <f t="shared" si="4"/>
        <v>9.961538461538467</v>
      </c>
    </row>
    <row r="18" spans="1:9" ht="16.2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72</v>
      </c>
      <c r="E18" s="149"/>
      <c r="F18" s="150" t="s">
        <v>376</v>
      </c>
      <c r="G18" s="152">
        <v>78</v>
      </c>
      <c r="H18" s="152">
        <v>72</v>
      </c>
      <c r="I18" s="141">
        <f t="shared" si="4"/>
        <v>9.961538461538467</v>
      </c>
    </row>
    <row r="19" spans="1:9" ht="16.2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73</v>
      </c>
      <c r="E19" s="149"/>
      <c r="F19" s="150" t="s">
        <v>386</v>
      </c>
      <c r="G19" s="152">
        <v>86</v>
      </c>
      <c r="H19" s="152">
        <v>73</v>
      </c>
      <c r="I19" s="141">
        <f t="shared" si="4"/>
        <v>8.961538461538467</v>
      </c>
    </row>
    <row r="20" spans="1:9" ht="16.2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74</v>
      </c>
      <c r="E20" s="149"/>
      <c r="F20" s="150" t="s">
        <v>71</v>
      </c>
      <c r="G20" s="152">
        <v>81</v>
      </c>
      <c r="H20" s="152">
        <v>74</v>
      </c>
      <c r="I20" s="141">
        <f t="shared" si="4"/>
        <v>7.961538461538467</v>
      </c>
    </row>
    <row r="21" spans="1:9" ht="16.2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74</v>
      </c>
      <c r="E21" s="149"/>
      <c r="F21" s="150" t="s">
        <v>45</v>
      </c>
      <c r="G21" s="152">
        <v>79</v>
      </c>
      <c r="H21" s="152">
        <v>74</v>
      </c>
      <c r="I21" s="141">
        <f t="shared" si="4"/>
        <v>7.961538461538467</v>
      </c>
    </row>
    <row r="22" spans="1:9" ht="16.2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74</v>
      </c>
      <c r="E22" s="149"/>
      <c r="F22" s="150" t="s">
        <v>384</v>
      </c>
      <c r="G22" s="152">
        <v>83</v>
      </c>
      <c r="H22" s="152">
        <v>74</v>
      </c>
      <c r="I22" s="141">
        <f t="shared" si="4"/>
        <v>7.961538461538467</v>
      </c>
    </row>
    <row r="23" spans="1:9" ht="16.2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75</v>
      </c>
      <c r="E23" s="149"/>
      <c r="F23" s="150" t="s">
        <v>82</v>
      </c>
      <c r="G23" s="152">
        <v>80</v>
      </c>
      <c r="H23" s="152">
        <v>75</v>
      </c>
      <c r="I23" s="141">
        <f t="shared" si="4"/>
        <v>6.961538461538467</v>
      </c>
    </row>
    <row r="24" spans="1:9" ht="16.2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75</v>
      </c>
      <c r="E24" s="149"/>
      <c r="F24" s="150" t="s">
        <v>345</v>
      </c>
      <c r="G24" s="152">
        <v>80</v>
      </c>
      <c r="H24" s="152">
        <v>75</v>
      </c>
      <c r="I24" s="141">
        <f t="shared" si="4"/>
        <v>6.961538461538467</v>
      </c>
    </row>
    <row r="25" spans="1:9" ht="16.2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75</v>
      </c>
      <c r="E25" s="149"/>
      <c r="F25" s="150" t="s">
        <v>192</v>
      </c>
      <c r="G25" s="152">
        <v>80</v>
      </c>
      <c r="H25" s="152">
        <v>75</v>
      </c>
      <c r="I25" s="141">
        <f t="shared" si="4"/>
        <v>6.961538461538467</v>
      </c>
    </row>
    <row r="26" spans="1:9" ht="16.2">
      <c r="A26" s="140">
        <f t="shared" si="0"/>
        <v>1</v>
      </c>
      <c r="B26" s="140">
        <f t="shared" si="1"/>
        <v>24</v>
      </c>
      <c r="C26" s="140">
        <f t="shared" si="2"/>
        <v>1</v>
      </c>
      <c r="D26" s="140">
        <f t="shared" si="3"/>
        <v>75</v>
      </c>
      <c r="E26" s="149"/>
      <c r="F26" s="150" t="s">
        <v>372</v>
      </c>
      <c r="G26" s="152">
        <v>75</v>
      </c>
      <c r="H26" s="152">
        <v>75</v>
      </c>
      <c r="I26" s="141">
        <f t="shared" si="4"/>
        <v>6.961538461538467</v>
      </c>
    </row>
    <row r="27" spans="1:9" ht="16.2">
      <c r="A27" s="140">
        <f t="shared" si="0"/>
        <v>1</v>
      </c>
      <c r="B27" s="140">
        <f t="shared" si="1"/>
        <v>25</v>
      </c>
      <c r="C27" s="140">
        <f t="shared" si="2"/>
        <v>1</v>
      </c>
      <c r="D27" s="140">
        <f t="shared" si="3"/>
        <v>75</v>
      </c>
      <c r="E27" s="149"/>
      <c r="F27" s="150" t="s">
        <v>374</v>
      </c>
      <c r="G27" s="152">
        <v>80</v>
      </c>
      <c r="H27" s="152">
        <v>75</v>
      </c>
      <c r="I27" s="141">
        <f t="shared" si="4"/>
        <v>6.961538461538467</v>
      </c>
    </row>
    <row r="28" spans="1:9" ht="16.2">
      <c r="A28" s="140">
        <f t="shared" si="0"/>
        <v>1</v>
      </c>
      <c r="B28" s="140">
        <f t="shared" si="1"/>
        <v>26</v>
      </c>
      <c r="C28" s="140">
        <f t="shared" si="2"/>
        <v>1</v>
      </c>
      <c r="D28" s="140">
        <f t="shared" si="3"/>
        <v>75</v>
      </c>
      <c r="E28" s="149"/>
      <c r="F28" s="150" t="s">
        <v>49</v>
      </c>
      <c r="G28" s="152">
        <v>81</v>
      </c>
      <c r="H28" s="152">
        <v>75</v>
      </c>
      <c r="I28" s="141">
        <f t="shared" si="4"/>
        <v>6.961538461538467</v>
      </c>
    </row>
    <row r="29" spans="1:9" ht="16.2">
      <c r="A29" s="140">
        <f t="shared" si="0"/>
        <v>1</v>
      </c>
      <c r="B29" s="140">
        <f t="shared" si="1"/>
        <v>27</v>
      </c>
      <c r="C29" s="140">
        <f t="shared" si="2"/>
        <v>0</v>
      </c>
      <c r="D29" s="140">
        <f t="shared" si="3"/>
        <v>0</v>
      </c>
      <c r="E29" s="149"/>
      <c r="F29" s="150" t="s">
        <v>72</v>
      </c>
      <c r="G29" s="152">
        <v>83</v>
      </c>
      <c r="H29" s="152">
        <v>75</v>
      </c>
      <c r="I29" s="141">
        <f t="shared" si="4"/>
        <v>6.961538461538467</v>
      </c>
    </row>
    <row r="30" spans="1:9" ht="16.2">
      <c r="A30" s="140">
        <f t="shared" si="0"/>
        <v>1</v>
      </c>
      <c r="B30" s="140">
        <f t="shared" si="1"/>
        <v>28</v>
      </c>
      <c r="C30" s="140">
        <f t="shared" si="2"/>
        <v>0</v>
      </c>
      <c r="D30" s="140">
        <f t="shared" si="3"/>
        <v>0</v>
      </c>
      <c r="E30" s="149"/>
      <c r="F30" s="150" t="s">
        <v>385</v>
      </c>
      <c r="G30" s="152">
        <v>79</v>
      </c>
      <c r="H30" s="152">
        <v>75</v>
      </c>
      <c r="I30" s="141">
        <f t="shared" si="4"/>
        <v>6.961538461538467</v>
      </c>
    </row>
    <row r="31" spans="1:9" ht="16.2">
      <c r="A31" s="140">
        <f t="shared" si="0"/>
        <v>1</v>
      </c>
      <c r="B31" s="140">
        <f t="shared" si="1"/>
        <v>29</v>
      </c>
      <c r="C31" s="140">
        <f t="shared" si="2"/>
        <v>0</v>
      </c>
      <c r="D31" s="140">
        <f t="shared" si="3"/>
        <v>0</v>
      </c>
      <c r="E31" s="149"/>
      <c r="F31" s="150" t="s">
        <v>346</v>
      </c>
      <c r="G31" s="152">
        <v>84</v>
      </c>
      <c r="H31" s="152">
        <v>75</v>
      </c>
      <c r="I31" s="141">
        <f t="shared" si="4"/>
        <v>6.961538461538467</v>
      </c>
    </row>
    <row r="32" spans="1:9" ht="16.2">
      <c r="A32" s="140">
        <f t="shared" si="0"/>
        <v>1</v>
      </c>
      <c r="B32" s="140">
        <f t="shared" si="1"/>
        <v>30</v>
      </c>
      <c r="C32" s="140">
        <f t="shared" si="2"/>
        <v>0</v>
      </c>
      <c r="D32" s="140">
        <f t="shared" si="3"/>
        <v>0</v>
      </c>
      <c r="E32" s="149"/>
      <c r="F32" s="150" t="s">
        <v>44</v>
      </c>
      <c r="G32" s="152">
        <v>85</v>
      </c>
      <c r="H32" s="152">
        <v>75</v>
      </c>
      <c r="I32" s="141">
        <f t="shared" si="4"/>
        <v>6.961538461538467</v>
      </c>
    </row>
    <row r="33" spans="1:9" ht="16.2">
      <c r="A33" s="140">
        <f t="shared" si="0"/>
        <v>1</v>
      </c>
      <c r="B33" s="140">
        <f t="shared" si="1"/>
        <v>31</v>
      </c>
      <c r="C33" s="140">
        <f t="shared" si="2"/>
        <v>0</v>
      </c>
      <c r="D33" s="140">
        <f t="shared" si="3"/>
        <v>0</v>
      </c>
      <c r="E33" s="149"/>
      <c r="F33" s="150" t="s">
        <v>204</v>
      </c>
      <c r="G33" s="152">
        <v>88</v>
      </c>
      <c r="H33" s="152">
        <v>75</v>
      </c>
      <c r="I33" s="141">
        <f t="shared" si="4"/>
        <v>6.961538461538467</v>
      </c>
    </row>
    <row r="34" spans="1:9" ht="16.2">
      <c r="A34" s="140">
        <f t="shared" si="0"/>
        <v>1</v>
      </c>
      <c r="B34" s="140">
        <f t="shared" si="1"/>
        <v>32</v>
      </c>
      <c r="C34" s="140">
        <f t="shared" si="2"/>
        <v>0</v>
      </c>
      <c r="D34" s="140">
        <f t="shared" si="3"/>
        <v>0</v>
      </c>
      <c r="E34" s="149"/>
      <c r="F34" s="150" t="s">
        <v>89</v>
      </c>
      <c r="G34" s="152">
        <v>79</v>
      </c>
      <c r="H34" s="152">
        <v>76</v>
      </c>
      <c r="I34" s="141">
        <f t="shared" si="4"/>
        <v>5.961538461538467</v>
      </c>
    </row>
    <row r="35" spans="1:9" ht="16.2">
      <c r="A35" s="140">
        <f t="shared" si="0"/>
        <v>1</v>
      </c>
      <c r="B35" s="140">
        <f t="shared" si="1"/>
        <v>33</v>
      </c>
      <c r="C35" s="140">
        <f t="shared" si="2"/>
        <v>0</v>
      </c>
      <c r="D35" s="140">
        <f t="shared" si="3"/>
        <v>0</v>
      </c>
      <c r="E35" s="149"/>
      <c r="F35" s="150" t="s">
        <v>59</v>
      </c>
      <c r="G35" s="152">
        <v>79</v>
      </c>
      <c r="H35" s="152">
        <v>76</v>
      </c>
      <c r="I35" s="141">
        <f t="shared" si="4"/>
        <v>5.961538461538467</v>
      </c>
    </row>
    <row r="36" spans="1:9" ht="16.2">
      <c r="A36" s="140">
        <f t="shared" si="0"/>
        <v>1</v>
      </c>
      <c r="B36" s="140">
        <f t="shared" si="1"/>
        <v>34</v>
      </c>
      <c r="C36" s="140">
        <f t="shared" si="2"/>
        <v>0</v>
      </c>
      <c r="D36" s="140">
        <f t="shared" si="3"/>
        <v>0</v>
      </c>
      <c r="E36" s="149"/>
      <c r="F36" s="150" t="s">
        <v>55</v>
      </c>
      <c r="G36" s="152">
        <v>83</v>
      </c>
      <c r="H36" s="152">
        <v>76</v>
      </c>
      <c r="I36" s="141">
        <f t="shared" si="4"/>
        <v>5.961538461538467</v>
      </c>
    </row>
    <row r="37" spans="1:9" ht="16.2">
      <c r="A37" s="140">
        <f t="shared" si="0"/>
        <v>1</v>
      </c>
      <c r="B37" s="140">
        <f t="shared" si="1"/>
        <v>35</v>
      </c>
      <c r="C37" s="140">
        <f t="shared" si="2"/>
        <v>0</v>
      </c>
      <c r="D37" s="140">
        <f t="shared" si="3"/>
        <v>0</v>
      </c>
      <c r="E37" s="149"/>
      <c r="F37" s="150" t="s">
        <v>50</v>
      </c>
      <c r="G37" s="152">
        <v>84</v>
      </c>
      <c r="H37" s="152">
        <v>76</v>
      </c>
      <c r="I37" s="141">
        <f t="shared" si="4"/>
        <v>5.961538461538467</v>
      </c>
    </row>
    <row r="38" spans="1:9" ht="16.2">
      <c r="A38" s="140">
        <f t="shared" si="0"/>
        <v>1</v>
      </c>
      <c r="B38" s="140">
        <f t="shared" si="1"/>
        <v>36</v>
      </c>
      <c r="C38" s="140">
        <f t="shared" si="2"/>
        <v>0</v>
      </c>
      <c r="D38" s="140">
        <f t="shared" si="3"/>
        <v>0</v>
      </c>
      <c r="E38" s="149"/>
      <c r="F38" s="150" t="s">
        <v>53</v>
      </c>
      <c r="G38" s="152">
        <v>87</v>
      </c>
      <c r="H38" s="152">
        <v>76</v>
      </c>
      <c r="I38" s="141">
        <f t="shared" si="4"/>
        <v>5.961538461538467</v>
      </c>
    </row>
    <row r="39" spans="1:9" ht="16.2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49"/>
      <c r="F39" s="150" t="s">
        <v>79</v>
      </c>
      <c r="G39" s="152">
        <v>76</v>
      </c>
      <c r="H39" s="152">
        <v>77</v>
      </c>
      <c r="I39" s="141">
        <f t="shared" si="4"/>
        <v>4.961538461538467</v>
      </c>
    </row>
    <row r="40" spans="1:9" ht="16.2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49"/>
      <c r="F40" s="150" t="s">
        <v>63</v>
      </c>
      <c r="G40" s="152">
        <v>79</v>
      </c>
      <c r="H40" s="152">
        <v>77</v>
      </c>
      <c r="I40" s="141">
        <f t="shared" si="4"/>
        <v>4.961538461538467</v>
      </c>
    </row>
    <row r="41" spans="1:9" ht="16.2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49"/>
      <c r="F41" s="150" t="s">
        <v>381</v>
      </c>
      <c r="G41" s="152">
        <v>79</v>
      </c>
      <c r="H41" s="152">
        <v>77</v>
      </c>
      <c r="I41" s="141">
        <f t="shared" si="4"/>
        <v>4.961538461538467</v>
      </c>
    </row>
    <row r="42" spans="1:9" ht="16.2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49"/>
      <c r="F42" s="150" t="s">
        <v>191</v>
      </c>
      <c r="G42" s="152">
        <v>74</v>
      </c>
      <c r="H42" s="152">
        <v>78</v>
      </c>
      <c r="I42" s="141">
        <f t="shared" si="4"/>
        <v>3.961538461538467</v>
      </c>
    </row>
    <row r="43" spans="1:9" ht="16.2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49"/>
      <c r="F43" s="150" t="s">
        <v>397</v>
      </c>
      <c r="G43" s="152">
        <v>85</v>
      </c>
      <c r="H43" s="152">
        <v>78</v>
      </c>
      <c r="I43" s="141">
        <f t="shared" si="4"/>
        <v>3.961538461538467</v>
      </c>
    </row>
    <row r="44" spans="1:9" ht="16.2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49"/>
      <c r="F44" s="150" t="s">
        <v>54</v>
      </c>
      <c r="G44" s="152">
        <v>85</v>
      </c>
      <c r="H44" s="152">
        <v>78</v>
      </c>
      <c r="I44" s="141">
        <f t="shared" si="4"/>
        <v>3.961538461538467</v>
      </c>
    </row>
    <row r="45" spans="1:9" ht="16.2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49"/>
      <c r="F45" s="150" t="s">
        <v>68</v>
      </c>
      <c r="G45" s="152">
        <v>80</v>
      </c>
      <c r="H45" s="152">
        <v>79</v>
      </c>
      <c r="I45" s="141">
        <f t="shared" si="4"/>
        <v>2.961538461538467</v>
      </c>
    </row>
    <row r="46" spans="1:9" ht="16.2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49"/>
      <c r="F46" s="150" t="s">
        <v>90</v>
      </c>
      <c r="G46" s="152">
        <v>82</v>
      </c>
      <c r="H46" s="152">
        <v>79</v>
      </c>
      <c r="I46" s="141">
        <f t="shared" si="4"/>
        <v>2.961538461538467</v>
      </c>
    </row>
    <row r="47" spans="1:9" ht="16.2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149"/>
      <c r="F47" s="150" t="s">
        <v>393</v>
      </c>
      <c r="G47" s="152">
        <v>82</v>
      </c>
      <c r="H47" s="152">
        <v>79</v>
      </c>
      <c r="I47" s="141">
        <f t="shared" si="4"/>
        <v>2.961538461538467</v>
      </c>
    </row>
    <row r="48" spans="1:9" ht="16.2">
      <c r="A48" s="140">
        <f t="shared" si="0"/>
        <v>1</v>
      </c>
      <c r="B48" s="140">
        <f t="shared" si="1"/>
        <v>46</v>
      </c>
      <c r="C48" s="140">
        <f t="shared" si="2"/>
        <v>0</v>
      </c>
      <c r="D48" s="140">
        <f t="shared" si="3"/>
        <v>0</v>
      </c>
      <c r="E48" s="149"/>
      <c r="F48" s="150" t="s">
        <v>52</v>
      </c>
      <c r="G48" s="152">
        <v>78</v>
      </c>
      <c r="H48" s="152">
        <v>80</v>
      </c>
      <c r="I48" s="141">
        <f t="shared" si="4"/>
        <v>1.961538461538467</v>
      </c>
    </row>
    <row r="49" spans="1:9" ht="16.2">
      <c r="A49" s="140">
        <f t="shared" si="0"/>
        <v>1</v>
      </c>
      <c r="B49" s="140">
        <f t="shared" si="1"/>
        <v>47</v>
      </c>
      <c r="C49" s="140">
        <f t="shared" si="2"/>
        <v>0</v>
      </c>
      <c r="D49" s="140">
        <f t="shared" si="3"/>
        <v>0</v>
      </c>
      <c r="E49" s="149"/>
      <c r="F49" s="150" t="s">
        <v>97</v>
      </c>
      <c r="G49" s="152">
        <v>89</v>
      </c>
      <c r="H49" s="152">
        <v>80</v>
      </c>
      <c r="I49" s="141">
        <f t="shared" si="4"/>
        <v>1.961538461538467</v>
      </c>
    </row>
    <row r="50" spans="1:9" ht="16.2">
      <c r="A50" s="140">
        <f t="shared" si="0"/>
        <v>1</v>
      </c>
      <c r="B50" s="140">
        <f t="shared" si="1"/>
        <v>48</v>
      </c>
      <c r="C50" s="140">
        <f t="shared" si="2"/>
        <v>0</v>
      </c>
      <c r="D50" s="140">
        <f t="shared" si="3"/>
        <v>0</v>
      </c>
      <c r="E50" s="149"/>
      <c r="F50" s="150" t="s">
        <v>366</v>
      </c>
      <c r="G50" s="152">
        <v>75</v>
      </c>
      <c r="H50" s="152">
        <v>81</v>
      </c>
      <c r="I50" s="141">
        <f t="shared" si="4"/>
        <v>0.961538461538467</v>
      </c>
    </row>
    <row r="51" spans="1:9" ht="16.2">
      <c r="A51" s="140">
        <f t="shared" si="0"/>
        <v>1</v>
      </c>
      <c r="B51" s="140">
        <f t="shared" si="1"/>
        <v>49</v>
      </c>
      <c r="C51" s="140">
        <f t="shared" si="2"/>
        <v>0</v>
      </c>
      <c r="D51" s="140">
        <f t="shared" si="3"/>
        <v>0</v>
      </c>
      <c r="E51" s="149"/>
      <c r="F51" s="150" t="s">
        <v>78</v>
      </c>
      <c r="G51" s="152">
        <v>76</v>
      </c>
      <c r="H51" s="152">
        <v>82</v>
      </c>
      <c r="I51" s="141">
        <f t="shared" si="4"/>
        <v>0</v>
      </c>
    </row>
    <row r="52" spans="1:9" ht="16.2">
      <c r="A52" s="140">
        <f t="shared" si="0"/>
        <v>1</v>
      </c>
      <c r="B52" s="140">
        <f t="shared" si="1"/>
        <v>50</v>
      </c>
      <c r="C52" s="140">
        <f t="shared" si="2"/>
        <v>0</v>
      </c>
      <c r="D52" s="140">
        <f t="shared" si="3"/>
        <v>0</v>
      </c>
      <c r="E52" s="149"/>
      <c r="F52" s="150" t="s">
        <v>394</v>
      </c>
      <c r="G52" s="152">
        <v>79</v>
      </c>
      <c r="H52" s="152">
        <v>82</v>
      </c>
      <c r="I52" s="141">
        <f t="shared" si="4"/>
        <v>0</v>
      </c>
    </row>
    <row r="53" spans="1:9" ht="16.2">
      <c r="A53" s="140">
        <f t="shared" si="0"/>
        <v>1</v>
      </c>
      <c r="B53" s="140">
        <f t="shared" si="1"/>
        <v>51</v>
      </c>
      <c r="C53" s="140">
        <f t="shared" si="2"/>
        <v>0</v>
      </c>
      <c r="D53" s="140">
        <f t="shared" si="3"/>
        <v>0</v>
      </c>
      <c r="E53" s="149"/>
      <c r="F53" s="150" t="s">
        <v>104</v>
      </c>
      <c r="G53" s="152">
        <v>86</v>
      </c>
      <c r="H53" s="152">
        <v>82</v>
      </c>
      <c r="I53" s="141">
        <f t="shared" si="4"/>
        <v>0</v>
      </c>
    </row>
    <row r="54" spans="1:9" ht="16.2">
      <c r="A54" s="140">
        <f t="shared" si="0"/>
        <v>1</v>
      </c>
      <c r="B54" s="140">
        <f t="shared" si="1"/>
        <v>52</v>
      </c>
      <c r="C54" s="140">
        <f t="shared" si="2"/>
        <v>0</v>
      </c>
      <c r="D54" s="140">
        <f t="shared" si="3"/>
        <v>0</v>
      </c>
      <c r="E54" s="149"/>
      <c r="F54" s="150" t="s">
        <v>170</v>
      </c>
      <c r="G54" s="152">
        <v>84</v>
      </c>
      <c r="H54" s="152">
        <v>83</v>
      </c>
      <c r="I54" s="141">
        <f t="shared" si="4"/>
        <v>0</v>
      </c>
    </row>
    <row r="55" spans="1:9" ht="16.2">
      <c r="A55" s="140">
        <f t="shared" si="0"/>
        <v>0</v>
      </c>
      <c r="B55" s="140">
        <f t="shared" si="1"/>
        <v>52</v>
      </c>
      <c r="C55" s="140">
        <f t="shared" si="2"/>
        <v>0</v>
      </c>
      <c r="D55" s="140">
        <f t="shared" si="3"/>
        <v>0</v>
      </c>
      <c r="E55" s="149"/>
      <c r="F55" s="150"/>
      <c r="G55" s="152"/>
      <c r="H55" s="152"/>
      <c r="I55" s="141">
        <f t="shared" si="4"/>
        <v>0</v>
      </c>
    </row>
    <row r="56" spans="1:9" ht="16.2">
      <c r="A56" s="140">
        <f t="shared" si="0"/>
        <v>0</v>
      </c>
      <c r="B56" s="140">
        <f t="shared" si="1"/>
        <v>52</v>
      </c>
      <c r="C56" s="140">
        <f t="shared" si="2"/>
        <v>0</v>
      </c>
      <c r="D56" s="140">
        <f t="shared" si="3"/>
        <v>0</v>
      </c>
      <c r="E56" s="149"/>
      <c r="F56" s="150"/>
      <c r="G56" s="152"/>
      <c r="H56" s="152"/>
      <c r="I56" s="141">
        <f t="shared" si="4"/>
        <v>0</v>
      </c>
    </row>
    <row r="57" spans="1:9" ht="16.2">
      <c r="A57" s="140">
        <f t="shared" si="0"/>
        <v>0</v>
      </c>
      <c r="B57" s="140">
        <f t="shared" si="1"/>
        <v>52</v>
      </c>
      <c r="C57" s="140">
        <f t="shared" si="2"/>
        <v>0</v>
      </c>
      <c r="D57" s="140">
        <f t="shared" si="3"/>
        <v>0</v>
      </c>
      <c r="E57" s="149"/>
      <c r="F57" s="150"/>
      <c r="G57" s="152"/>
      <c r="H57" s="152"/>
      <c r="I57" s="141">
        <f t="shared" si="4"/>
        <v>0</v>
      </c>
    </row>
    <row r="58" spans="1:9" ht="16.2">
      <c r="A58" s="140">
        <f t="shared" si="0"/>
        <v>0</v>
      </c>
      <c r="B58" s="140">
        <f t="shared" si="1"/>
        <v>52</v>
      </c>
      <c r="C58" s="140">
        <f t="shared" si="2"/>
        <v>0</v>
      </c>
      <c r="D58" s="140">
        <f t="shared" si="3"/>
        <v>0</v>
      </c>
      <c r="E58" s="149"/>
      <c r="F58" s="150"/>
      <c r="G58" s="152"/>
      <c r="H58" s="152"/>
      <c r="I58" s="141">
        <f t="shared" si="4"/>
        <v>0</v>
      </c>
    </row>
    <row r="59" spans="1:9" ht="16.2">
      <c r="A59" s="140">
        <f t="shared" si="0"/>
        <v>0</v>
      </c>
      <c r="B59" s="140">
        <f t="shared" si="1"/>
        <v>52</v>
      </c>
      <c r="C59" s="140">
        <f t="shared" si="2"/>
        <v>0</v>
      </c>
      <c r="D59" s="140">
        <f t="shared" si="3"/>
        <v>0</v>
      </c>
      <c r="E59" s="149"/>
      <c r="F59" s="150"/>
      <c r="G59" s="152"/>
      <c r="H59" s="152"/>
      <c r="I59" s="141">
        <f t="shared" si="4"/>
        <v>0</v>
      </c>
    </row>
    <row r="60" spans="1:9" ht="16.2">
      <c r="A60" s="140">
        <f t="shared" si="0"/>
        <v>0</v>
      </c>
      <c r="B60" s="140">
        <f t="shared" si="1"/>
        <v>52</v>
      </c>
      <c r="C60" s="140">
        <f t="shared" si="2"/>
        <v>0</v>
      </c>
      <c r="D60" s="140">
        <f t="shared" si="3"/>
        <v>0</v>
      </c>
      <c r="E60" s="149"/>
      <c r="F60" s="150"/>
      <c r="G60" s="152"/>
      <c r="H60" s="152"/>
      <c r="I60" s="141">
        <f t="shared" si="4"/>
        <v>0</v>
      </c>
    </row>
    <row r="61" spans="1:9" ht="16.2">
      <c r="A61" s="140">
        <f t="shared" si="0"/>
        <v>0</v>
      </c>
      <c r="B61" s="140">
        <f t="shared" si="1"/>
        <v>52</v>
      </c>
      <c r="C61" s="140">
        <f t="shared" si="2"/>
        <v>0</v>
      </c>
      <c r="D61" s="140">
        <f t="shared" si="3"/>
        <v>0</v>
      </c>
      <c r="E61" s="149"/>
      <c r="F61" s="150"/>
      <c r="G61" s="152"/>
      <c r="H61" s="152"/>
      <c r="I61" s="141">
        <f t="shared" si="4"/>
        <v>0</v>
      </c>
    </row>
    <row r="62" spans="1:9" ht="16.2">
      <c r="A62" s="140">
        <f t="shared" si="0"/>
        <v>0</v>
      </c>
      <c r="B62" s="140">
        <f t="shared" si="1"/>
        <v>52</v>
      </c>
      <c r="C62" s="140">
        <f t="shared" si="2"/>
        <v>0</v>
      </c>
      <c r="D62" s="140">
        <f t="shared" si="3"/>
        <v>0</v>
      </c>
      <c r="E62" s="149"/>
      <c r="F62" s="150"/>
      <c r="G62" s="152"/>
      <c r="H62" s="152"/>
      <c r="I62" s="141">
        <f t="shared" si="4"/>
        <v>0</v>
      </c>
    </row>
    <row r="63" spans="1:9" ht="16.2">
      <c r="A63" s="140">
        <f t="shared" si="0"/>
        <v>0</v>
      </c>
      <c r="B63" s="140">
        <f t="shared" si="1"/>
        <v>52</v>
      </c>
      <c r="C63" s="140">
        <f t="shared" si="2"/>
        <v>0</v>
      </c>
      <c r="D63" s="140">
        <f t="shared" si="3"/>
        <v>0</v>
      </c>
      <c r="E63" s="149"/>
      <c r="F63" s="150"/>
      <c r="G63" s="152"/>
      <c r="H63" s="152"/>
      <c r="I63" s="141">
        <f t="shared" si="4"/>
        <v>0</v>
      </c>
    </row>
    <row r="64" spans="1:9" ht="16.2">
      <c r="A64" s="140">
        <f t="shared" si="0"/>
        <v>0</v>
      </c>
      <c r="B64" s="140">
        <f t="shared" si="1"/>
        <v>52</v>
      </c>
      <c r="C64" s="140">
        <f t="shared" si="2"/>
        <v>0</v>
      </c>
      <c r="D64" s="140">
        <f t="shared" si="3"/>
        <v>0</v>
      </c>
      <c r="E64" s="149"/>
      <c r="F64" s="150"/>
      <c r="G64" s="152"/>
      <c r="H64" s="152"/>
      <c r="I64" s="141">
        <f t="shared" si="4"/>
        <v>0</v>
      </c>
    </row>
    <row r="65" spans="1:9" ht="16.2">
      <c r="A65" s="140">
        <f t="shared" si="0"/>
        <v>0</v>
      </c>
      <c r="B65" s="140">
        <f t="shared" si="1"/>
        <v>52</v>
      </c>
      <c r="C65" s="140">
        <f t="shared" si="2"/>
        <v>0</v>
      </c>
      <c r="D65" s="140">
        <f t="shared" si="3"/>
        <v>0</v>
      </c>
      <c r="E65" s="149"/>
      <c r="F65" s="150"/>
      <c r="G65" s="152"/>
      <c r="H65" s="152"/>
      <c r="I65" s="141">
        <f t="shared" si="4"/>
        <v>0</v>
      </c>
    </row>
    <row r="66" spans="1:9" ht="16.2">
      <c r="A66" s="140">
        <f t="shared" si="0"/>
        <v>0</v>
      </c>
      <c r="B66" s="140">
        <f t="shared" si="1"/>
        <v>52</v>
      </c>
      <c r="C66" s="140">
        <f t="shared" si="2"/>
        <v>0</v>
      </c>
      <c r="D66" s="140">
        <f t="shared" si="3"/>
        <v>0</v>
      </c>
      <c r="E66" s="149"/>
      <c r="F66" s="150"/>
      <c r="G66" s="152"/>
      <c r="H66" s="152"/>
      <c r="I66" s="141">
        <f t="shared" si="4"/>
        <v>0</v>
      </c>
    </row>
    <row r="67" spans="1:9" ht="16.2">
      <c r="A67" s="140">
        <f t="shared" si="0"/>
        <v>0</v>
      </c>
      <c r="B67" s="140">
        <f t="shared" si="1"/>
        <v>52</v>
      </c>
      <c r="C67" s="140">
        <f t="shared" si="2"/>
        <v>0</v>
      </c>
      <c r="D67" s="140">
        <f t="shared" si="3"/>
        <v>0</v>
      </c>
      <c r="E67" s="149"/>
      <c r="F67" s="150"/>
      <c r="G67" s="152"/>
      <c r="H67" s="152"/>
      <c r="I67" s="141">
        <f t="shared" si="4"/>
        <v>0</v>
      </c>
    </row>
    <row r="68" spans="1:9" ht="16.2">
      <c r="A68" s="140">
        <f t="shared" ref="A68:A102" si="5">COUNTA(F68)</f>
        <v>0</v>
      </c>
      <c r="B68" s="140">
        <f t="shared" ref="B68:B102" si="6">B67+A68</f>
        <v>52</v>
      </c>
      <c r="C68" s="140">
        <f t="shared" ref="C68:C102" si="7">IF(B68&lt;=C$2,1,0)</f>
        <v>0</v>
      </c>
      <c r="D68" s="140">
        <f t="shared" ref="D68:D102" si="8">C68*H68</f>
        <v>0</v>
      </c>
      <c r="E68" s="149"/>
      <c r="F68" s="150"/>
      <c r="G68" s="152"/>
      <c r="H68" s="152"/>
      <c r="I68" s="141">
        <f t="shared" ref="I68:I102" si="9">IF($D$2-H68+10&gt;0,$D$2-H68+10,0)*A68</f>
        <v>0</v>
      </c>
    </row>
    <row r="69" spans="1:9" ht="16.2">
      <c r="A69" s="140">
        <f t="shared" si="5"/>
        <v>0</v>
      </c>
      <c r="B69" s="140">
        <f t="shared" si="6"/>
        <v>52</v>
      </c>
      <c r="C69" s="140">
        <f t="shared" si="7"/>
        <v>0</v>
      </c>
      <c r="D69" s="140">
        <f t="shared" si="8"/>
        <v>0</v>
      </c>
      <c r="E69" s="149"/>
      <c r="F69" s="150"/>
      <c r="G69" s="152"/>
      <c r="H69" s="152"/>
      <c r="I69" s="141">
        <f t="shared" si="9"/>
        <v>0</v>
      </c>
    </row>
    <row r="70" spans="1:9" ht="16.2">
      <c r="A70" s="140">
        <f t="shared" si="5"/>
        <v>0</v>
      </c>
      <c r="B70" s="140">
        <f t="shared" si="6"/>
        <v>52</v>
      </c>
      <c r="C70" s="140">
        <f t="shared" si="7"/>
        <v>0</v>
      </c>
      <c r="D70" s="140">
        <f t="shared" si="8"/>
        <v>0</v>
      </c>
      <c r="E70" s="149"/>
      <c r="F70" s="150"/>
      <c r="G70" s="152"/>
      <c r="H70" s="152"/>
      <c r="I70" s="141">
        <f t="shared" si="9"/>
        <v>0</v>
      </c>
    </row>
    <row r="71" spans="1:9" ht="16.2">
      <c r="A71" s="140">
        <f t="shared" si="5"/>
        <v>0</v>
      </c>
      <c r="B71" s="140">
        <f t="shared" si="6"/>
        <v>52</v>
      </c>
      <c r="C71" s="140">
        <f t="shared" si="7"/>
        <v>0</v>
      </c>
      <c r="D71" s="140">
        <f t="shared" si="8"/>
        <v>0</v>
      </c>
      <c r="E71" s="149"/>
      <c r="F71" s="150"/>
      <c r="G71" s="152"/>
      <c r="H71" s="152"/>
      <c r="I71" s="141">
        <f t="shared" si="9"/>
        <v>0</v>
      </c>
    </row>
    <row r="72" spans="1:9" ht="16.2">
      <c r="A72" s="140">
        <f t="shared" si="5"/>
        <v>0</v>
      </c>
      <c r="B72" s="140">
        <f t="shared" si="6"/>
        <v>52</v>
      </c>
      <c r="C72" s="140">
        <f t="shared" si="7"/>
        <v>0</v>
      </c>
      <c r="D72" s="140">
        <f t="shared" si="8"/>
        <v>0</v>
      </c>
      <c r="E72" s="149"/>
      <c r="F72" s="150"/>
      <c r="G72" s="152"/>
      <c r="H72" s="152"/>
      <c r="I72" s="141">
        <f t="shared" si="9"/>
        <v>0</v>
      </c>
    </row>
    <row r="73" spans="1:9">
      <c r="A73" s="140">
        <f t="shared" si="5"/>
        <v>0</v>
      </c>
      <c r="B73" s="140">
        <f t="shared" si="6"/>
        <v>52</v>
      </c>
      <c r="C73" s="140">
        <f t="shared" si="7"/>
        <v>0</v>
      </c>
      <c r="D73" s="140">
        <f t="shared" si="8"/>
        <v>0</v>
      </c>
      <c r="E73" s="166"/>
      <c r="F73" s="167"/>
      <c r="G73" s="133"/>
      <c r="H73" s="133"/>
      <c r="I73" s="141">
        <f t="shared" si="9"/>
        <v>0</v>
      </c>
    </row>
    <row r="74" spans="1:9" s="129" customFormat="1">
      <c r="A74" s="140">
        <f t="shared" si="5"/>
        <v>0</v>
      </c>
      <c r="B74" s="140">
        <f t="shared" si="6"/>
        <v>52</v>
      </c>
      <c r="C74" s="140">
        <f t="shared" si="7"/>
        <v>0</v>
      </c>
      <c r="D74" s="140">
        <f t="shared" si="8"/>
        <v>0</v>
      </c>
      <c r="E74" s="166"/>
      <c r="F74" s="167"/>
      <c r="G74" s="133"/>
      <c r="H74" s="133"/>
      <c r="I74" s="141">
        <f t="shared" si="9"/>
        <v>0</v>
      </c>
    </row>
    <row r="75" spans="1:9" s="130" customFormat="1">
      <c r="A75" s="140">
        <f t="shared" si="5"/>
        <v>0</v>
      </c>
      <c r="B75" s="140">
        <f t="shared" si="6"/>
        <v>52</v>
      </c>
      <c r="C75" s="140">
        <f t="shared" si="7"/>
        <v>0</v>
      </c>
      <c r="D75" s="140">
        <f t="shared" si="8"/>
        <v>0</v>
      </c>
      <c r="E75" s="166"/>
      <c r="F75" s="167"/>
      <c r="G75" s="133"/>
      <c r="H75" s="133"/>
      <c r="I75" s="141">
        <f t="shared" si="9"/>
        <v>0</v>
      </c>
    </row>
    <row r="76" spans="1:9">
      <c r="A76" s="140">
        <f t="shared" si="5"/>
        <v>0</v>
      </c>
      <c r="B76" s="140">
        <f t="shared" si="6"/>
        <v>52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33"/>
      <c r="I76" s="141">
        <f t="shared" si="9"/>
        <v>0</v>
      </c>
    </row>
    <row r="77" spans="1:9">
      <c r="A77" s="140">
        <f t="shared" si="5"/>
        <v>0</v>
      </c>
      <c r="B77" s="140">
        <f t="shared" si="6"/>
        <v>52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33"/>
      <c r="I77" s="141">
        <f t="shared" si="9"/>
        <v>0</v>
      </c>
    </row>
    <row r="78" spans="1:9">
      <c r="A78" s="140">
        <f t="shared" si="5"/>
        <v>0</v>
      </c>
      <c r="B78" s="140">
        <f t="shared" si="6"/>
        <v>52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33"/>
      <c r="I78" s="141">
        <f t="shared" si="9"/>
        <v>0</v>
      </c>
    </row>
    <row r="79" spans="1:9">
      <c r="A79" s="140">
        <f t="shared" si="5"/>
        <v>0</v>
      </c>
      <c r="B79" s="140">
        <f t="shared" si="6"/>
        <v>52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33"/>
      <c r="I79" s="141">
        <f t="shared" si="9"/>
        <v>0</v>
      </c>
    </row>
    <row r="80" spans="1:9">
      <c r="A80" s="140">
        <f t="shared" si="5"/>
        <v>0</v>
      </c>
      <c r="B80" s="140">
        <f t="shared" si="6"/>
        <v>52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33"/>
      <c r="I80" s="141">
        <f t="shared" si="9"/>
        <v>0</v>
      </c>
    </row>
    <row r="81" spans="1:9">
      <c r="A81" s="140">
        <f t="shared" si="5"/>
        <v>0</v>
      </c>
      <c r="B81" s="140">
        <f t="shared" si="6"/>
        <v>52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33"/>
      <c r="I81" s="141">
        <f t="shared" si="9"/>
        <v>0</v>
      </c>
    </row>
    <row r="82" spans="1:9">
      <c r="A82" s="140">
        <f t="shared" si="5"/>
        <v>0</v>
      </c>
      <c r="B82" s="140">
        <f t="shared" si="6"/>
        <v>52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33"/>
      <c r="I82" s="141">
        <f t="shared" si="9"/>
        <v>0</v>
      </c>
    </row>
    <row r="83" spans="1:9">
      <c r="A83" s="140">
        <f t="shared" si="5"/>
        <v>0</v>
      </c>
      <c r="B83" s="140">
        <f t="shared" si="6"/>
        <v>52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33"/>
      <c r="I83" s="141">
        <f t="shared" si="9"/>
        <v>0</v>
      </c>
    </row>
    <row r="84" spans="1:9">
      <c r="A84" s="140">
        <f t="shared" si="5"/>
        <v>0</v>
      </c>
      <c r="B84" s="140">
        <f t="shared" si="6"/>
        <v>52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33"/>
      <c r="I84" s="141">
        <f t="shared" si="9"/>
        <v>0</v>
      </c>
    </row>
    <row r="85" spans="1:9">
      <c r="A85" s="140">
        <f t="shared" si="5"/>
        <v>0</v>
      </c>
      <c r="B85" s="140">
        <f t="shared" si="6"/>
        <v>52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33"/>
      <c r="I85" s="141">
        <f t="shared" si="9"/>
        <v>0</v>
      </c>
    </row>
    <row r="86" spans="1:9">
      <c r="A86" s="140">
        <f t="shared" si="5"/>
        <v>0</v>
      </c>
      <c r="B86" s="140">
        <f t="shared" si="6"/>
        <v>52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33"/>
      <c r="I86" s="141">
        <f t="shared" si="9"/>
        <v>0</v>
      </c>
    </row>
    <row r="87" spans="1:9">
      <c r="A87" s="140">
        <f t="shared" si="5"/>
        <v>0</v>
      </c>
      <c r="B87" s="140">
        <f t="shared" si="6"/>
        <v>52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33"/>
      <c r="I87" s="141">
        <f t="shared" si="9"/>
        <v>0</v>
      </c>
    </row>
    <row r="88" spans="1:9">
      <c r="A88" s="140">
        <f t="shared" si="5"/>
        <v>0</v>
      </c>
      <c r="B88" s="140">
        <f t="shared" si="6"/>
        <v>52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33"/>
      <c r="I88" s="141">
        <f t="shared" si="9"/>
        <v>0</v>
      </c>
    </row>
    <row r="89" spans="1:9">
      <c r="A89" s="140">
        <f t="shared" si="5"/>
        <v>0</v>
      </c>
      <c r="B89" s="140">
        <f t="shared" si="6"/>
        <v>52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33"/>
      <c r="I89" s="141">
        <f t="shared" si="9"/>
        <v>0</v>
      </c>
    </row>
    <row r="90" spans="1:9">
      <c r="A90" s="140">
        <f t="shared" si="5"/>
        <v>0</v>
      </c>
      <c r="B90" s="140">
        <f t="shared" si="6"/>
        <v>52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33"/>
      <c r="I90" s="141">
        <f t="shared" si="9"/>
        <v>0</v>
      </c>
    </row>
    <row r="91" spans="1:9">
      <c r="A91" s="140">
        <f t="shared" si="5"/>
        <v>0</v>
      </c>
      <c r="B91" s="140">
        <f t="shared" si="6"/>
        <v>52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33"/>
      <c r="I91" s="141">
        <f t="shared" si="9"/>
        <v>0</v>
      </c>
    </row>
    <row r="92" spans="1:9">
      <c r="A92" s="140">
        <f t="shared" si="5"/>
        <v>0</v>
      </c>
      <c r="B92" s="140">
        <f t="shared" si="6"/>
        <v>52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33"/>
      <c r="I92" s="141">
        <f t="shared" si="9"/>
        <v>0</v>
      </c>
    </row>
    <row r="93" spans="1:9">
      <c r="A93" s="140">
        <f t="shared" si="5"/>
        <v>0</v>
      </c>
      <c r="B93" s="140">
        <f t="shared" si="6"/>
        <v>52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33"/>
      <c r="I93" s="141">
        <f t="shared" si="9"/>
        <v>0</v>
      </c>
    </row>
    <row r="94" spans="1:9">
      <c r="A94" s="140">
        <f t="shared" si="5"/>
        <v>0</v>
      </c>
      <c r="B94" s="140">
        <f t="shared" si="6"/>
        <v>52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33"/>
      <c r="I94" s="141">
        <f t="shared" si="9"/>
        <v>0</v>
      </c>
    </row>
    <row r="95" spans="1:9">
      <c r="A95" s="140">
        <f t="shared" si="5"/>
        <v>0</v>
      </c>
      <c r="B95" s="140">
        <f t="shared" si="6"/>
        <v>52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68"/>
      <c r="I95" s="141">
        <f t="shared" si="9"/>
        <v>0</v>
      </c>
    </row>
    <row r="96" spans="1:9">
      <c r="A96" s="140">
        <f t="shared" si="5"/>
        <v>0</v>
      </c>
      <c r="B96" s="140">
        <f t="shared" si="6"/>
        <v>52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68"/>
      <c r="I96" s="141">
        <f t="shared" si="9"/>
        <v>0</v>
      </c>
    </row>
    <row r="97" spans="1:9">
      <c r="A97" s="140">
        <f t="shared" si="5"/>
        <v>0</v>
      </c>
      <c r="B97" s="140">
        <f t="shared" si="6"/>
        <v>52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68"/>
      <c r="I97" s="141">
        <f t="shared" si="9"/>
        <v>0</v>
      </c>
    </row>
    <row r="98" spans="1:9">
      <c r="A98" s="140">
        <f t="shared" si="5"/>
        <v>0</v>
      </c>
      <c r="B98" s="140">
        <f t="shared" si="6"/>
        <v>52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68"/>
      <c r="I98" s="141">
        <f t="shared" si="9"/>
        <v>0</v>
      </c>
    </row>
    <row r="99" spans="1:9">
      <c r="A99" s="140">
        <f t="shared" si="5"/>
        <v>0</v>
      </c>
      <c r="B99" s="140">
        <f t="shared" si="6"/>
        <v>52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68"/>
      <c r="I99" s="141">
        <f t="shared" si="9"/>
        <v>0</v>
      </c>
    </row>
    <row r="100" spans="1:9">
      <c r="A100" s="140">
        <f t="shared" si="5"/>
        <v>0</v>
      </c>
      <c r="B100" s="140">
        <f t="shared" si="6"/>
        <v>52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68"/>
      <c r="I100" s="141">
        <f t="shared" si="9"/>
        <v>0</v>
      </c>
    </row>
    <row r="101" spans="1:9">
      <c r="A101" s="140">
        <f t="shared" si="5"/>
        <v>0</v>
      </c>
      <c r="B101" s="140">
        <f t="shared" si="6"/>
        <v>52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68"/>
      <c r="I101" s="141">
        <f t="shared" si="9"/>
        <v>0</v>
      </c>
    </row>
    <row r="102" spans="1:9">
      <c r="A102" s="140">
        <f t="shared" si="5"/>
        <v>0</v>
      </c>
      <c r="B102" s="140">
        <f t="shared" si="6"/>
        <v>52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68"/>
      <c r="I102" s="141">
        <f t="shared" si="9"/>
        <v>0</v>
      </c>
    </row>
  </sheetData>
  <sheetProtection sheet="1" objects="1" scenarios="1"/>
  <mergeCells count="1">
    <mergeCell ref="E1:I1"/>
  </mergeCells>
  <phoneticPr fontId="2" type="noConversion"/>
  <conditionalFormatting sqref="E3:E94">
    <cfRule type="expression" dxfId="484" priority="19">
      <formula>AND(XEG3=0,XEH3&lt;&gt;"")</formula>
    </cfRule>
  </conditionalFormatting>
  <conditionalFormatting sqref="C3:D102">
    <cfRule type="expression" dxfId="483" priority="18">
      <formula>AND(XEH3=0,XEI3&lt;&gt;"")</formula>
    </cfRule>
  </conditionalFormatting>
  <conditionalFormatting sqref="G3:I94 I4:I102">
    <cfRule type="cellIs" dxfId="482" priority="16" operator="lessThan">
      <formula>#REF!</formula>
    </cfRule>
    <cfRule type="cellIs" dxfId="481" priority="17" operator="equal">
      <formula>#REF!</formula>
    </cfRule>
  </conditionalFormatting>
  <conditionalFormatting sqref="E3:E42">
    <cfRule type="expression" dxfId="480" priority="13">
      <formula>AND(XEG3=0,XEH3&lt;&gt;"")</formula>
    </cfRule>
  </conditionalFormatting>
  <conditionalFormatting sqref="A3:B102">
    <cfRule type="expression" dxfId="479" priority="12">
      <formula>AND(XEG3=0,XEH3&lt;&gt;"")</formula>
    </cfRule>
  </conditionalFormatting>
  <conditionalFormatting sqref="G3:H72">
    <cfRule type="cellIs" dxfId="478" priority="6" operator="lessThan">
      <formula>#REF!</formula>
    </cfRule>
    <cfRule type="cellIs" dxfId="477" priority="7" operator="equal">
      <formula>#REF!</formula>
    </cfRule>
  </conditionalFormatting>
  <conditionalFormatting sqref="E3:E72">
    <cfRule type="expression" dxfId="476" priority="11">
      <formula>AND(XEF3=0,XEG3&lt;&gt;"")</formula>
    </cfRule>
  </conditionalFormatting>
  <conditionalFormatting sqref="E3:E72">
    <cfRule type="expression" dxfId="475" priority="8">
      <formula>AND(XEF3=0,XEG3&lt;&gt;"")</formula>
    </cfRule>
  </conditionalFormatting>
  <conditionalFormatting sqref="E3:E72">
    <cfRule type="expression" dxfId="474" priority="5">
      <formula>AND(XEJ3=0,XEK3&lt;&gt;"")</formula>
    </cfRule>
  </conditionalFormatting>
  <conditionalFormatting sqref="G3:H72">
    <cfRule type="cellIs" dxfId="473" priority="3" operator="lessThan">
      <formula>#REF!</formula>
    </cfRule>
    <cfRule type="cellIs" dxfId="472" priority="4" operator="equal">
      <formula>#REF!</formula>
    </cfRule>
  </conditionalFormatting>
  <conditionalFormatting sqref="G3:H34">
    <cfRule type="cellIs" dxfId="471" priority="1" operator="lessThan">
      <formula>#REF!</formula>
    </cfRule>
    <cfRule type="cellIs" dxfId="470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I101"/>
  <sheetViews>
    <sheetView workbookViewId="0">
      <pane ySplit="1" topLeftCell="A22" activePane="bottomLeft" state="frozen"/>
      <selection activeCell="E2" sqref="E2"/>
      <selection pane="bottomLeft" activeCell="C2" sqref="C2:E35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5" width="5.33203125" customWidth="1"/>
  </cols>
  <sheetData>
    <row r="1" spans="1:9">
      <c r="A1" s="124" t="s">
        <v>293</v>
      </c>
      <c r="B1" s="125" t="s">
        <v>294</v>
      </c>
      <c r="C1" s="125" t="s">
        <v>0</v>
      </c>
      <c r="D1" s="126" t="s">
        <v>296</v>
      </c>
      <c r="E1" s="147" t="s">
        <v>298</v>
      </c>
      <c r="F1" s="146" t="s">
        <v>297</v>
      </c>
      <c r="I1" t="s">
        <v>336</v>
      </c>
    </row>
    <row r="2" spans="1:9">
      <c r="A2" s="148"/>
      <c r="B2" s="149"/>
      <c r="C2" s="150" t="s">
        <v>405</v>
      </c>
      <c r="D2" s="133">
        <v>75</v>
      </c>
      <c r="E2" s="133">
        <v>70</v>
      </c>
    </row>
    <row r="3" spans="1:9">
      <c r="A3" s="148"/>
      <c r="B3" s="149"/>
      <c r="C3" s="150" t="s">
        <v>409</v>
      </c>
      <c r="D3" s="133">
        <v>79</v>
      </c>
      <c r="E3" s="133">
        <v>72</v>
      </c>
    </row>
    <row r="4" spans="1:9">
      <c r="A4" s="151"/>
      <c r="B4" s="149"/>
      <c r="C4" s="150" t="s">
        <v>406</v>
      </c>
      <c r="D4" s="152">
        <v>75</v>
      </c>
      <c r="E4" s="152">
        <v>74</v>
      </c>
    </row>
    <row r="5" spans="1:9">
      <c r="A5" s="151"/>
      <c r="B5" s="149"/>
      <c r="C5" s="150" t="s">
        <v>414</v>
      </c>
      <c r="D5" s="152">
        <v>79</v>
      </c>
      <c r="E5" s="152">
        <v>74</v>
      </c>
    </row>
    <row r="6" spans="1:9">
      <c r="A6" s="151"/>
      <c r="B6" s="149"/>
      <c r="C6" s="150" t="s">
        <v>416</v>
      </c>
      <c r="D6" s="152">
        <v>81</v>
      </c>
      <c r="E6" s="152">
        <v>74</v>
      </c>
    </row>
    <row r="7" spans="1:9">
      <c r="A7" s="151"/>
      <c r="B7" s="149"/>
      <c r="C7" s="150" t="s">
        <v>408</v>
      </c>
      <c r="D7" s="152">
        <v>82</v>
      </c>
      <c r="E7" s="152">
        <v>75</v>
      </c>
    </row>
    <row r="8" spans="1:9">
      <c r="A8" s="151"/>
      <c r="B8" s="149"/>
      <c r="C8" s="150" t="s">
        <v>347</v>
      </c>
      <c r="D8" s="152">
        <v>80</v>
      </c>
      <c r="E8" s="152">
        <v>76</v>
      </c>
    </row>
    <row r="9" spans="1:9">
      <c r="A9" s="151"/>
      <c r="B9" s="149"/>
      <c r="C9" s="150" t="s">
        <v>412</v>
      </c>
      <c r="D9" s="152">
        <v>79</v>
      </c>
      <c r="E9" s="152">
        <v>76</v>
      </c>
    </row>
    <row r="10" spans="1:9">
      <c r="A10" s="151"/>
      <c r="B10" s="149"/>
      <c r="C10" s="150" t="s">
        <v>119</v>
      </c>
      <c r="D10" s="152">
        <v>85</v>
      </c>
      <c r="E10" s="152">
        <v>76</v>
      </c>
    </row>
    <row r="11" spans="1:9">
      <c r="A11" s="151"/>
      <c r="B11" s="149"/>
      <c r="C11" s="150" t="s">
        <v>407</v>
      </c>
      <c r="D11" s="133">
        <v>76</v>
      </c>
      <c r="E11" s="133">
        <v>77</v>
      </c>
    </row>
    <row r="12" spans="1:9">
      <c r="A12" s="151"/>
      <c r="B12" s="149"/>
      <c r="C12" s="150" t="s">
        <v>434</v>
      </c>
      <c r="D12" s="152">
        <v>88</v>
      </c>
      <c r="E12" s="152">
        <v>77</v>
      </c>
    </row>
    <row r="13" spans="1:9">
      <c r="A13" s="151"/>
      <c r="B13" s="149"/>
      <c r="C13" s="150" t="s">
        <v>348</v>
      </c>
      <c r="D13" s="152">
        <v>81</v>
      </c>
      <c r="E13" s="152">
        <v>78</v>
      </c>
    </row>
    <row r="14" spans="1:9">
      <c r="A14" s="151"/>
      <c r="B14" s="149"/>
      <c r="C14" s="150" t="s">
        <v>418</v>
      </c>
      <c r="D14" s="152">
        <v>81</v>
      </c>
      <c r="E14" s="152">
        <v>78</v>
      </c>
    </row>
    <row r="15" spans="1:9">
      <c r="A15" s="151"/>
      <c r="B15" s="149"/>
      <c r="C15" s="150" t="s">
        <v>143</v>
      </c>
      <c r="D15" s="152">
        <v>83</v>
      </c>
      <c r="E15" s="152">
        <v>78</v>
      </c>
    </row>
    <row r="16" spans="1:9">
      <c r="A16" s="151"/>
      <c r="B16" s="149"/>
      <c r="C16" s="150" t="s">
        <v>116</v>
      </c>
      <c r="D16" s="152">
        <v>79</v>
      </c>
      <c r="E16" s="152">
        <v>79</v>
      </c>
    </row>
    <row r="17" spans="1:5">
      <c r="A17" s="151"/>
      <c r="B17" s="149"/>
      <c r="C17" s="150" t="s">
        <v>151</v>
      </c>
      <c r="D17" s="152">
        <v>84</v>
      </c>
      <c r="E17" s="152">
        <v>79</v>
      </c>
    </row>
    <row r="18" spans="1:5">
      <c r="A18" s="151"/>
      <c r="B18" s="149"/>
      <c r="C18" s="150" t="s">
        <v>140</v>
      </c>
      <c r="D18" s="152">
        <v>81</v>
      </c>
      <c r="E18" s="152">
        <v>79</v>
      </c>
    </row>
    <row r="19" spans="1:5">
      <c r="A19" s="151"/>
      <c r="B19" s="149"/>
      <c r="C19" s="150" t="s">
        <v>410</v>
      </c>
      <c r="D19" s="152">
        <v>82</v>
      </c>
      <c r="E19" s="152">
        <v>80</v>
      </c>
    </row>
    <row r="20" spans="1:5">
      <c r="A20" s="151"/>
      <c r="B20" s="149"/>
      <c r="C20" s="150" t="s">
        <v>139</v>
      </c>
      <c r="D20" s="152">
        <v>80</v>
      </c>
      <c r="E20" s="152">
        <v>80</v>
      </c>
    </row>
    <row r="21" spans="1:5">
      <c r="A21" s="151"/>
      <c r="B21" s="149"/>
      <c r="C21" s="150" t="s">
        <v>251</v>
      </c>
      <c r="D21" s="152">
        <v>78</v>
      </c>
      <c r="E21" s="152">
        <v>80</v>
      </c>
    </row>
    <row r="22" spans="1:5">
      <c r="A22" s="151"/>
      <c r="B22" s="149"/>
      <c r="C22" s="150" t="s">
        <v>437</v>
      </c>
      <c r="D22" s="152">
        <v>88</v>
      </c>
      <c r="E22" s="152">
        <v>80</v>
      </c>
    </row>
    <row r="23" spans="1:5">
      <c r="A23" s="151"/>
      <c r="B23" s="149"/>
      <c r="C23" s="150" t="s">
        <v>144</v>
      </c>
      <c r="D23" s="152">
        <v>82</v>
      </c>
      <c r="E23" s="152">
        <v>81</v>
      </c>
    </row>
    <row r="24" spans="1:5">
      <c r="A24" s="151"/>
      <c r="B24" s="149"/>
      <c r="C24" s="150" t="s">
        <v>128</v>
      </c>
      <c r="D24" s="152">
        <v>83</v>
      </c>
      <c r="E24" s="152">
        <v>81</v>
      </c>
    </row>
    <row r="25" spans="1:5">
      <c r="A25" s="151"/>
      <c r="B25" s="149"/>
      <c r="C25" s="150" t="s">
        <v>141</v>
      </c>
      <c r="D25" s="152">
        <v>81</v>
      </c>
      <c r="E25" s="152">
        <v>81</v>
      </c>
    </row>
    <row r="26" spans="1:5">
      <c r="A26" s="151"/>
      <c r="B26" s="149"/>
      <c r="C26" s="150" t="s">
        <v>118</v>
      </c>
      <c r="D26" s="152">
        <v>87</v>
      </c>
      <c r="E26" s="152">
        <v>81</v>
      </c>
    </row>
    <row r="27" spans="1:5">
      <c r="A27" s="151"/>
      <c r="B27" s="149"/>
      <c r="C27" s="150" t="s">
        <v>427</v>
      </c>
      <c r="D27" s="152">
        <v>83</v>
      </c>
      <c r="E27" s="152">
        <v>82</v>
      </c>
    </row>
    <row r="28" spans="1:5">
      <c r="A28" s="151"/>
      <c r="B28" s="149"/>
      <c r="C28" s="150" t="s">
        <v>159</v>
      </c>
      <c r="D28" s="152">
        <v>78</v>
      </c>
      <c r="E28" s="152">
        <v>82</v>
      </c>
    </row>
    <row r="29" spans="1:5">
      <c r="A29" s="151"/>
      <c r="B29" s="149"/>
      <c r="C29" s="150" t="s">
        <v>253</v>
      </c>
      <c r="D29" s="152">
        <v>84</v>
      </c>
      <c r="E29" s="152">
        <v>83</v>
      </c>
    </row>
    <row r="30" spans="1:5">
      <c r="A30" s="151"/>
      <c r="B30" s="149"/>
      <c r="C30" s="150" t="s">
        <v>440</v>
      </c>
      <c r="D30" s="152">
        <v>89</v>
      </c>
      <c r="E30" s="152">
        <v>83</v>
      </c>
    </row>
    <row r="31" spans="1:5">
      <c r="A31" s="151"/>
      <c r="B31" s="149"/>
      <c r="C31" s="150" t="s">
        <v>136</v>
      </c>
      <c r="D31" s="152">
        <v>81</v>
      </c>
      <c r="E31" s="152">
        <v>84</v>
      </c>
    </row>
    <row r="32" spans="1:5">
      <c r="A32" s="151"/>
      <c r="B32" s="149"/>
      <c r="C32" s="150" t="s">
        <v>443</v>
      </c>
      <c r="D32" s="152">
        <v>91</v>
      </c>
      <c r="E32" s="152">
        <v>86</v>
      </c>
    </row>
    <row r="33" spans="1:5">
      <c r="A33" s="151"/>
      <c r="B33" s="149"/>
      <c r="C33" s="150" t="s">
        <v>160</v>
      </c>
      <c r="D33" s="152">
        <v>89</v>
      </c>
      <c r="E33" s="152">
        <v>87</v>
      </c>
    </row>
    <row r="34" spans="1:5">
      <c r="A34" s="151"/>
      <c r="B34" s="149"/>
      <c r="C34" s="150" t="s">
        <v>444</v>
      </c>
      <c r="D34" s="152">
        <v>88</v>
      </c>
      <c r="E34" s="152">
        <v>91</v>
      </c>
    </row>
    <row r="35" spans="1:5">
      <c r="A35" s="151"/>
      <c r="B35" s="149"/>
      <c r="C35" s="150" t="s">
        <v>445</v>
      </c>
      <c r="D35" s="152">
        <v>88</v>
      </c>
      <c r="E35" s="152">
        <v>93</v>
      </c>
    </row>
    <row r="36" spans="1:5">
      <c r="A36" s="151"/>
      <c r="B36" s="149"/>
      <c r="C36" s="150"/>
      <c r="D36" s="152"/>
      <c r="E36" s="152"/>
    </row>
    <row r="37" spans="1:5">
      <c r="A37" s="151"/>
      <c r="B37" s="149"/>
      <c r="C37" s="150"/>
      <c r="D37" s="152"/>
      <c r="E37" s="152"/>
    </row>
    <row r="38" spans="1:5">
      <c r="A38" s="151"/>
      <c r="B38" s="149"/>
      <c r="C38" s="150"/>
      <c r="D38" s="152"/>
      <c r="E38" s="152"/>
    </row>
    <row r="39" spans="1:5">
      <c r="A39" s="151"/>
      <c r="B39" s="149"/>
      <c r="C39" s="150"/>
      <c r="D39" s="152"/>
      <c r="E39" s="152"/>
    </row>
    <row r="40" spans="1:5">
      <c r="A40" s="151"/>
      <c r="B40" s="149"/>
      <c r="C40" s="150"/>
      <c r="D40" s="152"/>
      <c r="E40" s="152"/>
    </row>
    <row r="41" spans="1:5">
      <c r="A41" s="151"/>
      <c r="B41" s="149"/>
      <c r="C41" s="150"/>
      <c r="D41" s="152"/>
      <c r="E41" s="152"/>
    </row>
    <row r="42" spans="1:5">
      <c r="A42" s="151"/>
      <c r="B42" s="149"/>
      <c r="C42" s="150"/>
      <c r="D42" s="152"/>
      <c r="E42" s="152"/>
    </row>
    <row r="43" spans="1:5">
      <c r="A43" s="151"/>
      <c r="B43" s="149"/>
      <c r="C43" s="150"/>
      <c r="D43" s="152"/>
      <c r="E43" s="152"/>
    </row>
    <row r="44" spans="1:5">
      <c r="A44" s="151"/>
      <c r="B44" s="149"/>
      <c r="C44" s="150"/>
      <c r="D44" s="152"/>
      <c r="E44" s="152"/>
    </row>
    <row r="45" spans="1:5">
      <c r="A45" s="151"/>
      <c r="B45" s="149"/>
      <c r="C45" s="150"/>
      <c r="D45" s="152"/>
      <c r="E45" s="152"/>
    </row>
    <row r="46" spans="1:5">
      <c r="A46" s="151"/>
      <c r="B46" s="149"/>
      <c r="C46" s="150"/>
      <c r="D46" s="152"/>
      <c r="E46" s="152"/>
    </row>
    <row r="47" spans="1:5">
      <c r="A47" s="151"/>
      <c r="B47" s="149"/>
      <c r="C47" s="150"/>
      <c r="D47" s="152"/>
      <c r="E47" s="152"/>
    </row>
    <row r="48" spans="1:5">
      <c r="A48" s="151"/>
      <c r="B48" s="149"/>
      <c r="C48" s="150"/>
      <c r="D48" s="152"/>
      <c r="E48" s="152"/>
    </row>
    <row r="49" spans="1:5">
      <c r="A49" s="151"/>
      <c r="B49" s="149"/>
      <c r="C49" s="150"/>
      <c r="D49" s="152"/>
      <c r="E49" s="152"/>
    </row>
    <row r="50" spans="1:5">
      <c r="A50" s="151"/>
      <c r="B50" s="149"/>
      <c r="C50" s="150"/>
      <c r="D50" s="152"/>
      <c r="E50" s="152"/>
    </row>
    <row r="51" spans="1:5">
      <c r="A51" s="151"/>
      <c r="B51" s="149"/>
      <c r="C51" s="150"/>
      <c r="D51" s="152"/>
      <c r="E51" s="152"/>
    </row>
    <row r="52" spans="1:5">
      <c r="A52" s="151"/>
      <c r="B52" s="149"/>
      <c r="C52" s="150"/>
      <c r="D52" s="152"/>
      <c r="E52" s="152"/>
    </row>
    <row r="53" spans="1:5">
      <c r="A53" s="151"/>
      <c r="B53" s="149"/>
      <c r="C53" s="150"/>
      <c r="D53" s="152"/>
      <c r="E53" s="152"/>
    </row>
    <row r="54" spans="1:5">
      <c r="A54" s="151"/>
      <c r="B54" s="149"/>
      <c r="C54" s="150"/>
      <c r="D54" s="152"/>
      <c r="E54" s="152"/>
    </row>
    <row r="55" spans="1:5">
      <c r="A55" s="151"/>
      <c r="B55" s="149"/>
      <c r="C55" s="150"/>
      <c r="D55" s="152"/>
      <c r="E55" s="152"/>
    </row>
    <row r="56" spans="1:5">
      <c r="A56" s="151"/>
      <c r="B56" s="149"/>
      <c r="C56" s="150"/>
      <c r="D56" s="152"/>
      <c r="E56" s="152"/>
    </row>
    <row r="57" spans="1:5">
      <c r="A57" s="151"/>
      <c r="B57" s="149"/>
      <c r="C57" s="150"/>
      <c r="D57" s="152"/>
      <c r="E57" s="152"/>
    </row>
    <row r="58" spans="1:5">
      <c r="A58" s="151"/>
      <c r="B58" s="149"/>
      <c r="C58" s="150"/>
      <c r="D58" s="152"/>
      <c r="E58" s="152"/>
    </row>
    <row r="59" spans="1:5">
      <c r="A59" s="151"/>
      <c r="B59" s="149"/>
      <c r="C59" s="150"/>
      <c r="D59" s="152"/>
      <c r="E59" s="152"/>
    </row>
    <row r="60" spans="1:5">
      <c r="A60" s="151"/>
      <c r="B60" s="149"/>
      <c r="C60" s="150"/>
      <c r="D60" s="152"/>
      <c r="E60" s="152"/>
    </row>
    <row r="61" spans="1:5">
      <c r="A61" s="151"/>
      <c r="B61" s="149"/>
      <c r="C61" s="150"/>
      <c r="D61" s="152"/>
      <c r="E61" s="152"/>
    </row>
    <row r="62" spans="1:5">
      <c r="A62" s="151"/>
      <c r="B62" s="149"/>
      <c r="C62" s="150"/>
      <c r="D62" s="152"/>
      <c r="E62" s="152"/>
    </row>
    <row r="63" spans="1:5">
      <c r="A63" s="151"/>
      <c r="B63" s="149"/>
      <c r="C63" s="150"/>
      <c r="D63" s="152"/>
      <c r="E63" s="152"/>
    </row>
    <row r="64" spans="1:5">
      <c r="A64" s="151"/>
      <c r="B64" s="149"/>
      <c r="C64" s="150"/>
      <c r="D64" s="152"/>
      <c r="E64" s="152"/>
    </row>
    <row r="65" spans="1:5">
      <c r="A65" s="151"/>
      <c r="B65" s="149"/>
      <c r="C65" s="150"/>
      <c r="D65" s="152"/>
      <c r="E65" s="152"/>
    </row>
    <row r="66" spans="1:5">
      <c r="A66" s="151"/>
      <c r="B66" s="149"/>
      <c r="C66" s="150"/>
      <c r="D66" s="152"/>
      <c r="E66" s="152"/>
    </row>
    <row r="67" spans="1:5">
      <c r="A67" s="151"/>
      <c r="B67" s="149"/>
      <c r="C67" s="150"/>
      <c r="D67" s="152"/>
      <c r="E67" s="152"/>
    </row>
    <row r="68" spans="1:5">
      <c r="A68" s="151"/>
      <c r="B68" s="149"/>
      <c r="C68" s="150"/>
      <c r="D68" s="152"/>
      <c r="E68" s="152"/>
    </row>
    <row r="69" spans="1:5">
      <c r="A69" s="151"/>
      <c r="B69" s="149"/>
      <c r="C69" s="150"/>
      <c r="D69" s="152"/>
      <c r="E69" s="152"/>
    </row>
    <row r="70" spans="1:5">
      <c r="A70" s="151"/>
      <c r="B70" s="149"/>
      <c r="C70" s="150"/>
      <c r="D70" s="152"/>
      <c r="E70" s="152"/>
    </row>
    <row r="71" spans="1:5">
      <c r="A71" s="151"/>
      <c r="B71" s="149"/>
      <c r="C71" s="150"/>
      <c r="D71" s="152"/>
      <c r="E71" s="152"/>
    </row>
    <row r="72" spans="1:5">
      <c r="A72" s="151"/>
      <c r="B72" s="149"/>
      <c r="C72" s="150"/>
      <c r="D72" s="152"/>
      <c r="E72" s="152"/>
    </row>
    <row r="73" spans="1:5">
      <c r="A73" s="151"/>
      <c r="B73" s="149"/>
      <c r="C73" s="150"/>
      <c r="D73" s="152"/>
      <c r="E73" s="152"/>
    </row>
    <row r="74" spans="1:5">
      <c r="A74" s="151"/>
      <c r="B74" s="149"/>
      <c r="C74" s="150"/>
      <c r="D74" s="152"/>
      <c r="E74" s="152"/>
    </row>
    <row r="75" spans="1:5">
      <c r="A75" s="151"/>
      <c r="B75" s="149"/>
      <c r="C75" s="150"/>
      <c r="D75" s="152"/>
      <c r="E75" s="152"/>
    </row>
    <row r="76" spans="1:5">
      <c r="A76" s="151"/>
      <c r="B76" s="149"/>
      <c r="C76" s="150"/>
      <c r="D76" s="152"/>
      <c r="E76" s="152"/>
    </row>
    <row r="77" spans="1:5">
      <c r="A77" s="151"/>
      <c r="B77" s="149"/>
      <c r="C77" s="150"/>
      <c r="D77" s="152"/>
      <c r="E77" s="152"/>
    </row>
    <row r="78" spans="1:5">
      <c r="A78" s="151"/>
      <c r="B78" s="149"/>
      <c r="C78" s="150"/>
      <c r="D78" s="152"/>
      <c r="E78" s="152"/>
    </row>
    <row r="79" spans="1:5">
      <c r="A79" s="151"/>
      <c r="B79" s="149"/>
      <c r="C79" s="150"/>
      <c r="D79" s="152"/>
      <c r="E79" s="152"/>
    </row>
    <row r="80" spans="1:5">
      <c r="A80" s="151"/>
      <c r="B80" s="149"/>
      <c r="C80" s="150"/>
      <c r="D80" s="152"/>
      <c r="E80" s="152"/>
    </row>
    <row r="81" spans="1:5">
      <c r="A81" s="151"/>
      <c r="B81" s="149"/>
      <c r="C81" s="150"/>
      <c r="D81" s="152"/>
      <c r="E81" s="152"/>
    </row>
    <row r="82" spans="1:5">
      <c r="A82" s="151"/>
      <c r="B82" s="149"/>
      <c r="C82" s="150"/>
      <c r="D82" s="152"/>
      <c r="E82" s="152"/>
    </row>
    <row r="83" spans="1:5">
      <c r="A83" s="151"/>
      <c r="B83" s="149"/>
      <c r="C83" s="150"/>
      <c r="D83" s="152"/>
      <c r="E83" s="152"/>
    </row>
    <row r="84" spans="1:5">
      <c r="A84" s="151"/>
      <c r="B84" s="149"/>
      <c r="C84" s="150"/>
      <c r="D84" s="152"/>
      <c r="E84" s="152"/>
    </row>
    <row r="85" spans="1:5">
      <c r="A85" s="151"/>
      <c r="B85" s="149"/>
      <c r="C85" s="150"/>
      <c r="D85" s="152"/>
      <c r="E85" s="152"/>
    </row>
    <row r="86" spans="1:5">
      <c r="A86" s="151"/>
      <c r="B86" s="149"/>
      <c r="C86" s="150"/>
      <c r="D86" s="152"/>
      <c r="E86" s="152"/>
    </row>
    <row r="87" spans="1:5">
      <c r="A87" s="151"/>
      <c r="B87" s="149"/>
      <c r="C87" s="150"/>
      <c r="D87" s="152"/>
      <c r="E87" s="152"/>
    </row>
    <row r="88" spans="1:5">
      <c r="A88" s="151"/>
      <c r="B88" s="149"/>
      <c r="C88" s="150"/>
      <c r="D88" s="152"/>
      <c r="E88" s="152"/>
    </row>
    <row r="89" spans="1:5">
      <c r="A89" s="151"/>
      <c r="B89" s="149"/>
      <c r="C89" s="150"/>
      <c r="D89" s="152"/>
      <c r="E89" s="152"/>
    </row>
    <row r="90" spans="1:5">
      <c r="A90" s="151"/>
      <c r="B90" s="149"/>
      <c r="C90" s="150"/>
      <c r="D90" s="152"/>
      <c r="E90" s="152"/>
    </row>
    <row r="91" spans="1:5">
      <c r="A91" s="151"/>
      <c r="B91" s="149"/>
      <c r="C91" s="150"/>
      <c r="D91" s="152"/>
      <c r="E91" s="152"/>
    </row>
    <row r="92" spans="1:5">
      <c r="A92" s="151"/>
      <c r="B92" s="149"/>
      <c r="C92" s="150"/>
      <c r="D92" s="152"/>
      <c r="E92" s="152"/>
    </row>
    <row r="93" spans="1:5">
      <c r="A93" s="151"/>
      <c r="B93" s="149"/>
      <c r="C93" s="150"/>
      <c r="D93" s="152"/>
      <c r="E93" s="152"/>
    </row>
    <row r="94" spans="1:5">
      <c r="A94" s="151"/>
      <c r="B94" s="149"/>
      <c r="C94" s="150"/>
      <c r="D94" s="152"/>
      <c r="E94" s="152"/>
    </row>
    <row r="95" spans="1:5">
      <c r="A95" s="151"/>
      <c r="B95" s="149"/>
      <c r="C95" s="150"/>
      <c r="D95" s="152"/>
      <c r="E95" s="152"/>
    </row>
    <row r="96" spans="1:5">
      <c r="A96" s="151"/>
      <c r="B96" s="149"/>
      <c r="C96" s="150"/>
      <c r="D96" s="152"/>
      <c r="E96" s="152"/>
    </row>
    <row r="97" spans="1:5">
      <c r="A97" s="151"/>
      <c r="B97" s="149"/>
      <c r="C97" s="150"/>
      <c r="D97" s="152"/>
      <c r="E97" s="152"/>
    </row>
    <row r="98" spans="1:5">
      <c r="A98" s="151"/>
      <c r="B98" s="149"/>
      <c r="C98" s="150"/>
      <c r="D98" s="152"/>
      <c r="E98" s="152"/>
    </row>
    <row r="99" spans="1:5">
      <c r="A99" s="151"/>
      <c r="B99" s="149"/>
      <c r="C99" s="150"/>
      <c r="D99" s="152"/>
      <c r="E99" s="152"/>
    </row>
    <row r="100" spans="1:5">
      <c r="A100" s="151"/>
      <c r="B100" s="149"/>
      <c r="C100" s="150"/>
      <c r="D100" s="152"/>
      <c r="E100" s="152"/>
    </row>
    <row r="101" spans="1:5">
      <c r="A101" s="151"/>
      <c r="B101" s="149"/>
      <c r="C101" s="150"/>
      <c r="D101" s="152"/>
      <c r="E101" s="152"/>
    </row>
  </sheetData>
  <sortState ref="A2:F101">
    <sortCondition ref="E1"/>
  </sortState>
  <phoneticPr fontId="2" type="noConversion"/>
  <conditionalFormatting sqref="B2:B101">
    <cfRule type="expression" dxfId="469" priority="4">
      <formula>AND(XDZ2=0,XEA2&lt;&gt;"")</formula>
    </cfRule>
  </conditionalFormatting>
  <conditionalFormatting sqref="A2:A101">
    <cfRule type="expression" dxfId="468" priority="3">
      <formula>AND(XDZ2=0,XEA2&lt;&gt;"")</formula>
    </cfRule>
  </conditionalFormatting>
  <conditionalFormatting sqref="D2:E101">
    <cfRule type="cellIs" dxfId="467" priority="1" operator="lessThan">
      <formula>#REF!</formula>
    </cfRule>
    <cfRule type="cellIs" dxfId="466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I102"/>
  <sheetViews>
    <sheetView workbookViewId="0">
      <pane ySplit="2" topLeftCell="A3" activePane="bottomLeft" state="frozen"/>
      <selection activeCell="E3" sqref="E3:G102"/>
      <selection pane="bottomLeft" activeCell="F3" sqref="F3:H36"/>
    </sheetView>
  </sheetViews>
  <sheetFormatPr defaultColWidth="9" defaultRowHeight="15"/>
  <cols>
    <col min="1" max="1" width="6.6640625" style="128" customWidth="1"/>
    <col min="2" max="2" width="5.109375" style="128" customWidth="1"/>
    <col min="3" max="3" width="8.44140625" style="128" customWidth="1"/>
    <col min="4" max="4" width="7.6640625" style="128" customWidth="1"/>
    <col min="5" max="5" width="7.44140625" style="128" bestFit="1" customWidth="1"/>
    <col min="6" max="6" width="12.44140625" style="128" customWidth="1"/>
    <col min="7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308</v>
      </c>
      <c r="B1" s="134" t="s">
        <v>309</v>
      </c>
      <c r="C1" s="134" t="s">
        <v>310</v>
      </c>
      <c r="D1" s="134" t="s">
        <v>311</v>
      </c>
      <c r="E1" s="214" t="s">
        <v>312</v>
      </c>
      <c r="F1" s="214"/>
      <c r="G1" s="214"/>
      <c r="H1" s="214"/>
      <c r="I1" s="214"/>
    </row>
    <row r="2" spans="1:9" ht="16.2">
      <c r="A2" s="135">
        <f>SUM(A3:A102)</f>
        <v>34</v>
      </c>
      <c r="B2" s="135"/>
      <c r="C2" s="135">
        <f>ROUNDUP(A2/2,0)</f>
        <v>17</v>
      </c>
      <c r="D2" s="136">
        <f>SUM(D3:D102)/C2</f>
        <v>76</v>
      </c>
      <c r="E2" s="158" t="s">
        <v>313</v>
      </c>
      <c r="F2" s="158" t="s">
        <v>269</v>
      </c>
      <c r="G2" s="159" t="s">
        <v>295</v>
      </c>
      <c r="H2" s="159" t="s">
        <v>314</v>
      </c>
      <c r="I2" s="139" t="s">
        <v>315</v>
      </c>
    </row>
    <row r="3" spans="1:9" ht="16.2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C3*H3</f>
        <v>70</v>
      </c>
      <c r="E3" s="149"/>
      <c r="F3" s="150" t="s">
        <v>405</v>
      </c>
      <c r="G3" s="133">
        <v>75</v>
      </c>
      <c r="H3" s="133">
        <v>70</v>
      </c>
      <c r="I3" s="141">
        <f>IF($D$2-H3+10&gt;0,$D$2-H3+10,0)*A3</f>
        <v>16</v>
      </c>
    </row>
    <row r="4" spans="1:9" ht="16.2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C4*H4</f>
        <v>72</v>
      </c>
      <c r="E4" s="149"/>
      <c r="F4" s="150" t="s">
        <v>409</v>
      </c>
      <c r="G4" s="152">
        <v>79</v>
      </c>
      <c r="H4" s="152">
        <v>72</v>
      </c>
      <c r="I4" s="141">
        <f t="shared" ref="I4:I67" si="4">IF($D$2-H4+10&gt;0,$D$2-H4+10,0)*A4</f>
        <v>14</v>
      </c>
    </row>
    <row r="5" spans="1:9" ht="16.2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74</v>
      </c>
      <c r="E5" s="149"/>
      <c r="F5" s="150" t="s">
        <v>406</v>
      </c>
      <c r="G5" s="133">
        <v>75</v>
      </c>
      <c r="H5" s="133">
        <v>74</v>
      </c>
      <c r="I5" s="141">
        <f t="shared" si="4"/>
        <v>12</v>
      </c>
    </row>
    <row r="6" spans="1:9" ht="16.2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74</v>
      </c>
      <c r="E6" s="149"/>
      <c r="F6" s="150" t="s">
        <v>414</v>
      </c>
      <c r="G6" s="152">
        <v>79</v>
      </c>
      <c r="H6" s="152">
        <v>74</v>
      </c>
      <c r="I6" s="141">
        <f t="shared" si="4"/>
        <v>12</v>
      </c>
    </row>
    <row r="7" spans="1:9" ht="16.2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74</v>
      </c>
      <c r="E7" s="149"/>
      <c r="F7" s="150" t="s">
        <v>416</v>
      </c>
      <c r="G7" s="133">
        <v>81</v>
      </c>
      <c r="H7" s="133">
        <v>74</v>
      </c>
      <c r="I7" s="141">
        <f t="shared" si="4"/>
        <v>12</v>
      </c>
    </row>
    <row r="8" spans="1:9" ht="16.2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75</v>
      </c>
      <c r="E8" s="149"/>
      <c r="F8" s="150" t="s">
        <v>408</v>
      </c>
      <c r="G8" s="152">
        <v>82</v>
      </c>
      <c r="H8" s="152">
        <v>75</v>
      </c>
      <c r="I8" s="141">
        <f t="shared" si="4"/>
        <v>11</v>
      </c>
    </row>
    <row r="9" spans="1:9" ht="16.2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76</v>
      </c>
      <c r="E9" s="149"/>
      <c r="F9" s="150" t="s">
        <v>347</v>
      </c>
      <c r="G9" s="152">
        <v>80</v>
      </c>
      <c r="H9" s="152">
        <v>76</v>
      </c>
      <c r="I9" s="141">
        <f t="shared" si="4"/>
        <v>10</v>
      </c>
    </row>
    <row r="10" spans="1:9" ht="16.2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76</v>
      </c>
      <c r="E10" s="149"/>
      <c r="F10" s="150" t="s">
        <v>412</v>
      </c>
      <c r="G10" s="152">
        <v>79</v>
      </c>
      <c r="H10" s="152">
        <v>76</v>
      </c>
      <c r="I10" s="141">
        <f t="shared" si="4"/>
        <v>10</v>
      </c>
    </row>
    <row r="11" spans="1:9" ht="16.2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76</v>
      </c>
      <c r="E11" s="149"/>
      <c r="F11" s="150" t="s">
        <v>119</v>
      </c>
      <c r="G11" s="152">
        <v>85</v>
      </c>
      <c r="H11" s="152">
        <v>76</v>
      </c>
      <c r="I11" s="141">
        <f t="shared" si="4"/>
        <v>10</v>
      </c>
    </row>
    <row r="12" spans="1:9" ht="16.2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77</v>
      </c>
      <c r="E12" s="149"/>
      <c r="F12" s="150" t="s">
        <v>407</v>
      </c>
      <c r="G12" s="152">
        <v>76</v>
      </c>
      <c r="H12" s="152">
        <v>77</v>
      </c>
      <c r="I12" s="141">
        <f t="shared" si="4"/>
        <v>9</v>
      </c>
    </row>
    <row r="13" spans="1:9" ht="16.2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77</v>
      </c>
      <c r="E13" s="149"/>
      <c r="F13" s="150" t="s">
        <v>434</v>
      </c>
      <c r="G13" s="152">
        <v>88</v>
      </c>
      <c r="H13" s="152">
        <v>77</v>
      </c>
      <c r="I13" s="141">
        <f t="shared" si="4"/>
        <v>9</v>
      </c>
    </row>
    <row r="14" spans="1:9" ht="16.2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78</v>
      </c>
      <c r="E14" s="149"/>
      <c r="F14" s="150" t="s">
        <v>348</v>
      </c>
      <c r="G14" s="152">
        <v>81</v>
      </c>
      <c r="H14" s="152">
        <v>78</v>
      </c>
      <c r="I14" s="141">
        <f t="shared" si="4"/>
        <v>8</v>
      </c>
    </row>
    <row r="15" spans="1:9" ht="16.2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78</v>
      </c>
      <c r="E15" s="149"/>
      <c r="F15" s="150" t="s">
        <v>418</v>
      </c>
      <c r="G15" s="152">
        <v>81</v>
      </c>
      <c r="H15" s="152">
        <v>78</v>
      </c>
      <c r="I15" s="141">
        <f t="shared" si="4"/>
        <v>8</v>
      </c>
    </row>
    <row r="16" spans="1:9" ht="16.2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78</v>
      </c>
      <c r="E16" s="149"/>
      <c r="F16" s="150" t="s">
        <v>143</v>
      </c>
      <c r="G16" s="152">
        <v>83</v>
      </c>
      <c r="H16" s="152">
        <v>78</v>
      </c>
      <c r="I16" s="141">
        <f t="shared" si="4"/>
        <v>8</v>
      </c>
    </row>
    <row r="17" spans="1:9" ht="16.2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79</v>
      </c>
      <c r="E17" s="149"/>
      <c r="F17" s="150" t="s">
        <v>116</v>
      </c>
      <c r="G17" s="152">
        <v>79</v>
      </c>
      <c r="H17" s="152">
        <v>79</v>
      </c>
      <c r="I17" s="141">
        <f t="shared" si="4"/>
        <v>7</v>
      </c>
    </row>
    <row r="18" spans="1:9" ht="16.2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79</v>
      </c>
      <c r="E18" s="149"/>
      <c r="F18" s="150" t="s">
        <v>151</v>
      </c>
      <c r="G18" s="152">
        <v>84</v>
      </c>
      <c r="H18" s="152">
        <v>79</v>
      </c>
      <c r="I18" s="141">
        <f t="shared" si="4"/>
        <v>7</v>
      </c>
    </row>
    <row r="19" spans="1:9" ht="16.2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79</v>
      </c>
      <c r="E19" s="149"/>
      <c r="F19" s="150" t="s">
        <v>140</v>
      </c>
      <c r="G19" s="152">
        <v>81</v>
      </c>
      <c r="H19" s="152">
        <v>79</v>
      </c>
      <c r="I19" s="141">
        <f t="shared" si="4"/>
        <v>7</v>
      </c>
    </row>
    <row r="20" spans="1:9" ht="16.2">
      <c r="A20" s="140">
        <f t="shared" si="0"/>
        <v>1</v>
      </c>
      <c r="B20" s="140">
        <f t="shared" si="1"/>
        <v>18</v>
      </c>
      <c r="C20" s="140">
        <f t="shared" si="2"/>
        <v>0</v>
      </c>
      <c r="D20" s="140">
        <f t="shared" si="3"/>
        <v>0</v>
      </c>
      <c r="E20" s="149"/>
      <c r="F20" s="150" t="s">
        <v>410</v>
      </c>
      <c r="G20" s="152">
        <v>82</v>
      </c>
      <c r="H20" s="152">
        <v>80</v>
      </c>
      <c r="I20" s="141">
        <f t="shared" si="4"/>
        <v>6</v>
      </c>
    </row>
    <row r="21" spans="1:9" ht="16.2">
      <c r="A21" s="140">
        <f t="shared" si="0"/>
        <v>1</v>
      </c>
      <c r="B21" s="140">
        <f t="shared" si="1"/>
        <v>19</v>
      </c>
      <c r="C21" s="140">
        <f t="shared" si="2"/>
        <v>0</v>
      </c>
      <c r="D21" s="140">
        <f t="shared" si="3"/>
        <v>0</v>
      </c>
      <c r="E21" s="149"/>
      <c r="F21" s="150" t="s">
        <v>139</v>
      </c>
      <c r="G21" s="152">
        <v>80</v>
      </c>
      <c r="H21" s="152">
        <v>80</v>
      </c>
      <c r="I21" s="141">
        <f t="shared" si="4"/>
        <v>6</v>
      </c>
    </row>
    <row r="22" spans="1:9" ht="16.2">
      <c r="A22" s="140">
        <f t="shared" si="0"/>
        <v>1</v>
      </c>
      <c r="B22" s="140">
        <f t="shared" si="1"/>
        <v>20</v>
      </c>
      <c r="C22" s="140">
        <f t="shared" si="2"/>
        <v>0</v>
      </c>
      <c r="D22" s="140">
        <f t="shared" si="3"/>
        <v>0</v>
      </c>
      <c r="E22" s="149"/>
      <c r="F22" s="150" t="s">
        <v>251</v>
      </c>
      <c r="G22" s="152">
        <v>78</v>
      </c>
      <c r="H22" s="152">
        <v>80</v>
      </c>
      <c r="I22" s="141">
        <f t="shared" si="4"/>
        <v>6</v>
      </c>
    </row>
    <row r="23" spans="1:9" ht="16.2">
      <c r="A23" s="140">
        <f t="shared" si="0"/>
        <v>1</v>
      </c>
      <c r="B23" s="140">
        <f t="shared" si="1"/>
        <v>21</v>
      </c>
      <c r="C23" s="140">
        <f t="shared" si="2"/>
        <v>0</v>
      </c>
      <c r="D23" s="140">
        <f t="shared" si="3"/>
        <v>0</v>
      </c>
      <c r="E23" s="149"/>
      <c r="F23" s="150" t="s">
        <v>437</v>
      </c>
      <c r="G23" s="152">
        <v>88</v>
      </c>
      <c r="H23" s="152">
        <v>80</v>
      </c>
      <c r="I23" s="141">
        <f t="shared" si="4"/>
        <v>6</v>
      </c>
    </row>
    <row r="24" spans="1:9" ht="16.2">
      <c r="A24" s="140">
        <f t="shared" si="0"/>
        <v>1</v>
      </c>
      <c r="B24" s="140">
        <f t="shared" si="1"/>
        <v>22</v>
      </c>
      <c r="C24" s="140">
        <f t="shared" si="2"/>
        <v>0</v>
      </c>
      <c r="D24" s="140">
        <f t="shared" si="3"/>
        <v>0</v>
      </c>
      <c r="E24" s="149"/>
      <c r="F24" s="150" t="s">
        <v>144</v>
      </c>
      <c r="G24" s="152">
        <v>82</v>
      </c>
      <c r="H24" s="152">
        <v>81</v>
      </c>
      <c r="I24" s="141">
        <f t="shared" si="4"/>
        <v>5</v>
      </c>
    </row>
    <row r="25" spans="1:9" ht="16.2">
      <c r="A25" s="140">
        <f t="shared" si="0"/>
        <v>1</v>
      </c>
      <c r="B25" s="140">
        <f t="shared" si="1"/>
        <v>23</v>
      </c>
      <c r="C25" s="140">
        <f t="shared" si="2"/>
        <v>0</v>
      </c>
      <c r="D25" s="140">
        <f t="shared" si="3"/>
        <v>0</v>
      </c>
      <c r="E25" s="149"/>
      <c r="F25" s="150" t="s">
        <v>128</v>
      </c>
      <c r="G25" s="152">
        <v>83</v>
      </c>
      <c r="H25" s="152">
        <v>81</v>
      </c>
      <c r="I25" s="141">
        <f t="shared" si="4"/>
        <v>5</v>
      </c>
    </row>
    <row r="26" spans="1:9" ht="16.2">
      <c r="A26" s="140">
        <f t="shared" si="0"/>
        <v>1</v>
      </c>
      <c r="B26" s="140">
        <f t="shared" si="1"/>
        <v>24</v>
      </c>
      <c r="C26" s="140">
        <f t="shared" si="2"/>
        <v>0</v>
      </c>
      <c r="D26" s="140">
        <f t="shared" si="3"/>
        <v>0</v>
      </c>
      <c r="E26" s="149"/>
      <c r="F26" s="150" t="s">
        <v>141</v>
      </c>
      <c r="G26" s="152">
        <v>81</v>
      </c>
      <c r="H26" s="152">
        <v>81</v>
      </c>
      <c r="I26" s="141">
        <f t="shared" si="4"/>
        <v>5</v>
      </c>
    </row>
    <row r="27" spans="1:9" ht="16.2">
      <c r="A27" s="140">
        <f t="shared" si="0"/>
        <v>1</v>
      </c>
      <c r="B27" s="140">
        <f t="shared" si="1"/>
        <v>25</v>
      </c>
      <c r="C27" s="140">
        <f t="shared" si="2"/>
        <v>0</v>
      </c>
      <c r="D27" s="140">
        <f t="shared" si="3"/>
        <v>0</v>
      </c>
      <c r="E27" s="149"/>
      <c r="F27" s="150" t="s">
        <v>118</v>
      </c>
      <c r="G27" s="152">
        <v>87</v>
      </c>
      <c r="H27" s="152">
        <v>81</v>
      </c>
      <c r="I27" s="141">
        <f t="shared" si="4"/>
        <v>5</v>
      </c>
    </row>
    <row r="28" spans="1:9" ht="16.2">
      <c r="A28" s="140">
        <f t="shared" si="0"/>
        <v>1</v>
      </c>
      <c r="B28" s="140">
        <f t="shared" si="1"/>
        <v>26</v>
      </c>
      <c r="C28" s="140">
        <f t="shared" si="2"/>
        <v>0</v>
      </c>
      <c r="D28" s="140">
        <f t="shared" si="3"/>
        <v>0</v>
      </c>
      <c r="E28" s="149"/>
      <c r="F28" s="150" t="s">
        <v>427</v>
      </c>
      <c r="G28" s="152">
        <v>83</v>
      </c>
      <c r="H28" s="152">
        <v>82</v>
      </c>
      <c r="I28" s="141">
        <f t="shared" si="4"/>
        <v>4</v>
      </c>
    </row>
    <row r="29" spans="1:9" ht="16.2">
      <c r="A29" s="140">
        <f t="shared" si="0"/>
        <v>1</v>
      </c>
      <c r="B29" s="140">
        <f t="shared" si="1"/>
        <v>27</v>
      </c>
      <c r="C29" s="140">
        <f t="shared" si="2"/>
        <v>0</v>
      </c>
      <c r="D29" s="140">
        <f t="shared" si="3"/>
        <v>0</v>
      </c>
      <c r="E29" s="149"/>
      <c r="F29" s="150" t="s">
        <v>159</v>
      </c>
      <c r="G29" s="152">
        <v>78</v>
      </c>
      <c r="H29" s="152">
        <v>82</v>
      </c>
      <c r="I29" s="141">
        <f t="shared" si="4"/>
        <v>4</v>
      </c>
    </row>
    <row r="30" spans="1:9" ht="16.2">
      <c r="A30" s="140">
        <f t="shared" si="0"/>
        <v>1</v>
      </c>
      <c r="B30" s="140">
        <f t="shared" si="1"/>
        <v>28</v>
      </c>
      <c r="C30" s="140">
        <f t="shared" si="2"/>
        <v>0</v>
      </c>
      <c r="D30" s="140">
        <f t="shared" si="3"/>
        <v>0</v>
      </c>
      <c r="E30" s="149"/>
      <c r="F30" s="150" t="s">
        <v>253</v>
      </c>
      <c r="G30" s="152">
        <v>84</v>
      </c>
      <c r="H30" s="152">
        <v>83</v>
      </c>
      <c r="I30" s="141">
        <f t="shared" si="4"/>
        <v>3</v>
      </c>
    </row>
    <row r="31" spans="1:9" ht="16.2">
      <c r="A31" s="140">
        <f t="shared" si="0"/>
        <v>1</v>
      </c>
      <c r="B31" s="140">
        <f t="shared" si="1"/>
        <v>29</v>
      </c>
      <c r="C31" s="140">
        <f t="shared" si="2"/>
        <v>0</v>
      </c>
      <c r="D31" s="140">
        <f t="shared" si="3"/>
        <v>0</v>
      </c>
      <c r="E31" s="149"/>
      <c r="F31" s="150" t="s">
        <v>440</v>
      </c>
      <c r="G31" s="152">
        <v>89</v>
      </c>
      <c r="H31" s="152">
        <v>83</v>
      </c>
      <c r="I31" s="141">
        <f t="shared" si="4"/>
        <v>3</v>
      </c>
    </row>
    <row r="32" spans="1:9" ht="16.2">
      <c r="A32" s="140">
        <f t="shared" si="0"/>
        <v>1</v>
      </c>
      <c r="B32" s="140">
        <f t="shared" si="1"/>
        <v>30</v>
      </c>
      <c r="C32" s="140">
        <f t="shared" si="2"/>
        <v>0</v>
      </c>
      <c r="D32" s="140">
        <f t="shared" si="3"/>
        <v>0</v>
      </c>
      <c r="E32" s="149"/>
      <c r="F32" s="150" t="s">
        <v>136</v>
      </c>
      <c r="G32" s="152">
        <v>81</v>
      </c>
      <c r="H32" s="152">
        <v>84</v>
      </c>
      <c r="I32" s="141">
        <f t="shared" si="4"/>
        <v>2</v>
      </c>
    </row>
    <row r="33" spans="1:9" ht="16.2">
      <c r="A33" s="140">
        <f t="shared" si="0"/>
        <v>1</v>
      </c>
      <c r="B33" s="140">
        <f t="shared" si="1"/>
        <v>31</v>
      </c>
      <c r="C33" s="140">
        <f t="shared" si="2"/>
        <v>0</v>
      </c>
      <c r="D33" s="140">
        <f t="shared" si="3"/>
        <v>0</v>
      </c>
      <c r="E33" s="149"/>
      <c r="F33" s="150" t="s">
        <v>443</v>
      </c>
      <c r="G33" s="152">
        <v>91</v>
      </c>
      <c r="H33" s="152">
        <v>86</v>
      </c>
      <c r="I33" s="141">
        <f t="shared" si="4"/>
        <v>0</v>
      </c>
    </row>
    <row r="34" spans="1:9" ht="16.2">
      <c r="A34" s="140">
        <f t="shared" si="0"/>
        <v>1</v>
      </c>
      <c r="B34" s="140">
        <f t="shared" si="1"/>
        <v>32</v>
      </c>
      <c r="C34" s="140">
        <f t="shared" si="2"/>
        <v>0</v>
      </c>
      <c r="D34" s="140">
        <f t="shared" si="3"/>
        <v>0</v>
      </c>
      <c r="E34" s="149"/>
      <c r="F34" s="150" t="s">
        <v>160</v>
      </c>
      <c r="G34" s="152">
        <v>89</v>
      </c>
      <c r="H34" s="152">
        <v>87</v>
      </c>
      <c r="I34" s="141">
        <f t="shared" si="4"/>
        <v>0</v>
      </c>
    </row>
    <row r="35" spans="1:9" ht="16.2">
      <c r="A35" s="140">
        <f t="shared" si="0"/>
        <v>1</v>
      </c>
      <c r="B35" s="140">
        <f t="shared" si="1"/>
        <v>33</v>
      </c>
      <c r="C35" s="140">
        <f t="shared" si="2"/>
        <v>0</v>
      </c>
      <c r="D35" s="140">
        <f t="shared" si="3"/>
        <v>0</v>
      </c>
      <c r="E35" s="149"/>
      <c r="F35" s="150" t="s">
        <v>444</v>
      </c>
      <c r="G35" s="152">
        <v>88</v>
      </c>
      <c r="H35" s="152">
        <v>91</v>
      </c>
      <c r="I35" s="141">
        <f t="shared" si="4"/>
        <v>0</v>
      </c>
    </row>
    <row r="36" spans="1:9" ht="16.2">
      <c r="A36" s="140">
        <f t="shared" si="0"/>
        <v>1</v>
      </c>
      <c r="B36" s="140">
        <f t="shared" si="1"/>
        <v>34</v>
      </c>
      <c r="C36" s="140">
        <f t="shared" si="2"/>
        <v>0</v>
      </c>
      <c r="D36" s="140">
        <f t="shared" si="3"/>
        <v>0</v>
      </c>
      <c r="E36" s="149"/>
      <c r="F36" s="150" t="s">
        <v>445</v>
      </c>
      <c r="G36" s="152">
        <v>88</v>
      </c>
      <c r="H36" s="152">
        <v>93</v>
      </c>
      <c r="I36" s="141">
        <f t="shared" si="4"/>
        <v>0</v>
      </c>
    </row>
    <row r="37" spans="1:9" ht="16.2">
      <c r="A37" s="140">
        <f t="shared" si="0"/>
        <v>0</v>
      </c>
      <c r="B37" s="140">
        <f t="shared" si="1"/>
        <v>34</v>
      </c>
      <c r="C37" s="140">
        <f t="shared" si="2"/>
        <v>0</v>
      </c>
      <c r="D37" s="140">
        <f t="shared" si="3"/>
        <v>0</v>
      </c>
      <c r="E37" s="149"/>
      <c r="F37" s="150"/>
      <c r="G37" s="152"/>
      <c r="H37" s="152"/>
      <c r="I37" s="141">
        <f t="shared" si="4"/>
        <v>0</v>
      </c>
    </row>
    <row r="38" spans="1:9" ht="16.2">
      <c r="A38" s="140">
        <f t="shared" si="0"/>
        <v>0</v>
      </c>
      <c r="B38" s="140">
        <f t="shared" si="1"/>
        <v>34</v>
      </c>
      <c r="C38" s="140">
        <f t="shared" si="2"/>
        <v>0</v>
      </c>
      <c r="D38" s="140">
        <f t="shared" si="3"/>
        <v>0</v>
      </c>
      <c r="E38" s="149"/>
      <c r="F38" s="150"/>
      <c r="G38" s="152"/>
      <c r="H38" s="152"/>
      <c r="I38" s="141">
        <f t="shared" si="4"/>
        <v>0</v>
      </c>
    </row>
    <row r="39" spans="1:9" ht="16.2">
      <c r="A39" s="140">
        <f t="shared" si="0"/>
        <v>0</v>
      </c>
      <c r="B39" s="140">
        <f t="shared" si="1"/>
        <v>34</v>
      </c>
      <c r="C39" s="140">
        <f t="shared" si="2"/>
        <v>0</v>
      </c>
      <c r="D39" s="140">
        <f t="shared" si="3"/>
        <v>0</v>
      </c>
      <c r="E39" s="149"/>
      <c r="F39" s="150"/>
      <c r="G39" s="152"/>
      <c r="H39" s="152"/>
      <c r="I39" s="141">
        <f t="shared" si="4"/>
        <v>0</v>
      </c>
    </row>
    <row r="40" spans="1:9" ht="16.2">
      <c r="A40" s="140">
        <f t="shared" si="0"/>
        <v>0</v>
      </c>
      <c r="B40" s="140">
        <f t="shared" si="1"/>
        <v>34</v>
      </c>
      <c r="C40" s="140">
        <f t="shared" si="2"/>
        <v>0</v>
      </c>
      <c r="D40" s="140">
        <f t="shared" si="3"/>
        <v>0</v>
      </c>
      <c r="E40" s="149"/>
      <c r="F40" s="150"/>
      <c r="G40" s="152"/>
      <c r="H40" s="152"/>
      <c r="I40" s="141">
        <f t="shared" si="4"/>
        <v>0</v>
      </c>
    </row>
    <row r="41" spans="1:9" ht="16.2">
      <c r="A41" s="140">
        <f t="shared" si="0"/>
        <v>0</v>
      </c>
      <c r="B41" s="140">
        <f t="shared" si="1"/>
        <v>34</v>
      </c>
      <c r="C41" s="140">
        <f t="shared" si="2"/>
        <v>0</v>
      </c>
      <c r="D41" s="140">
        <f t="shared" si="3"/>
        <v>0</v>
      </c>
      <c r="E41" s="149"/>
      <c r="F41" s="150"/>
      <c r="G41" s="152"/>
      <c r="H41" s="152"/>
      <c r="I41" s="141">
        <f t="shared" si="4"/>
        <v>0</v>
      </c>
    </row>
    <row r="42" spans="1:9" ht="16.2">
      <c r="A42" s="140">
        <f t="shared" si="0"/>
        <v>0</v>
      </c>
      <c r="B42" s="140">
        <f t="shared" si="1"/>
        <v>34</v>
      </c>
      <c r="C42" s="140">
        <f t="shared" si="2"/>
        <v>0</v>
      </c>
      <c r="D42" s="140">
        <f t="shared" si="3"/>
        <v>0</v>
      </c>
      <c r="E42" s="149"/>
      <c r="F42" s="150"/>
      <c r="G42" s="152"/>
      <c r="H42" s="152"/>
      <c r="I42" s="141">
        <f t="shared" si="4"/>
        <v>0</v>
      </c>
    </row>
    <row r="43" spans="1:9" ht="16.2">
      <c r="A43" s="140">
        <f t="shared" si="0"/>
        <v>0</v>
      </c>
      <c r="B43" s="140">
        <f t="shared" si="1"/>
        <v>34</v>
      </c>
      <c r="C43" s="140">
        <f t="shared" si="2"/>
        <v>0</v>
      </c>
      <c r="D43" s="140">
        <f t="shared" si="3"/>
        <v>0</v>
      </c>
      <c r="E43" s="149"/>
      <c r="F43" s="150"/>
      <c r="G43" s="152"/>
      <c r="H43" s="152"/>
      <c r="I43" s="141">
        <f t="shared" si="4"/>
        <v>0</v>
      </c>
    </row>
    <row r="44" spans="1:9" ht="16.2">
      <c r="A44" s="140">
        <f t="shared" si="0"/>
        <v>0</v>
      </c>
      <c r="B44" s="140">
        <f t="shared" si="1"/>
        <v>34</v>
      </c>
      <c r="C44" s="140">
        <f t="shared" si="2"/>
        <v>0</v>
      </c>
      <c r="D44" s="140">
        <f t="shared" si="3"/>
        <v>0</v>
      </c>
      <c r="E44" s="149"/>
      <c r="F44" s="150"/>
      <c r="G44" s="152"/>
      <c r="H44" s="152"/>
      <c r="I44" s="141">
        <f t="shared" si="4"/>
        <v>0</v>
      </c>
    </row>
    <row r="45" spans="1:9" ht="16.2">
      <c r="A45" s="140">
        <f t="shared" si="0"/>
        <v>0</v>
      </c>
      <c r="B45" s="140">
        <f t="shared" si="1"/>
        <v>34</v>
      </c>
      <c r="C45" s="140">
        <f t="shared" si="2"/>
        <v>0</v>
      </c>
      <c r="D45" s="140">
        <f t="shared" si="3"/>
        <v>0</v>
      </c>
      <c r="E45" s="149"/>
      <c r="F45" s="150"/>
      <c r="G45" s="152"/>
      <c r="H45" s="152"/>
      <c r="I45" s="141">
        <f t="shared" si="4"/>
        <v>0</v>
      </c>
    </row>
    <row r="46" spans="1:9" ht="16.2">
      <c r="A46" s="140">
        <f t="shared" si="0"/>
        <v>0</v>
      </c>
      <c r="B46" s="140">
        <f t="shared" si="1"/>
        <v>34</v>
      </c>
      <c r="C46" s="140">
        <f t="shared" si="2"/>
        <v>0</v>
      </c>
      <c r="D46" s="140">
        <f t="shared" si="3"/>
        <v>0</v>
      </c>
      <c r="E46" s="149"/>
      <c r="F46" s="150"/>
      <c r="G46" s="152"/>
      <c r="H46" s="152"/>
      <c r="I46" s="141">
        <f t="shared" si="4"/>
        <v>0</v>
      </c>
    </row>
    <row r="47" spans="1:9" ht="16.2">
      <c r="A47" s="140">
        <f t="shared" si="0"/>
        <v>0</v>
      </c>
      <c r="B47" s="140">
        <f t="shared" si="1"/>
        <v>34</v>
      </c>
      <c r="C47" s="140">
        <f t="shared" si="2"/>
        <v>0</v>
      </c>
      <c r="D47" s="140">
        <f t="shared" si="3"/>
        <v>0</v>
      </c>
      <c r="E47" s="149"/>
      <c r="F47" s="150"/>
      <c r="G47" s="152"/>
      <c r="H47" s="152"/>
      <c r="I47" s="141">
        <f t="shared" si="4"/>
        <v>0</v>
      </c>
    </row>
    <row r="48" spans="1:9" ht="16.2">
      <c r="A48" s="140">
        <f t="shared" si="0"/>
        <v>0</v>
      </c>
      <c r="B48" s="140">
        <f t="shared" si="1"/>
        <v>34</v>
      </c>
      <c r="C48" s="140">
        <f t="shared" si="2"/>
        <v>0</v>
      </c>
      <c r="D48" s="140">
        <f t="shared" si="3"/>
        <v>0</v>
      </c>
      <c r="E48" s="149"/>
      <c r="F48" s="150"/>
      <c r="G48" s="152"/>
      <c r="H48" s="152"/>
      <c r="I48" s="141">
        <f t="shared" si="4"/>
        <v>0</v>
      </c>
    </row>
    <row r="49" spans="1:9" ht="16.2">
      <c r="A49" s="140">
        <f t="shared" si="0"/>
        <v>0</v>
      </c>
      <c r="B49" s="140">
        <f t="shared" si="1"/>
        <v>34</v>
      </c>
      <c r="C49" s="140">
        <f t="shared" si="2"/>
        <v>0</v>
      </c>
      <c r="D49" s="140">
        <f t="shared" si="3"/>
        <v>0</v>
      </c>
      <c r="E49" s="149"/>
      <c r="F49" s="150"/>
      <c r="G49" s="152"/>
      <c r="H49" s="152"/>
      <c r="I49" s="141">
        <f t="shared" si="4"/>
        <v>0</v>
      </c>
    </row>
    <row r="50" spans="1:9" ht="16.2">
      <c r="A50" s="140">
        <f t="shared" si="0"/>
        <v>0</v>
      </c>
      <c r="B50" s="140">
        <f t="shared" si="1"/>
        <v>34</v>
      </c>
      <c r="C50" s="140">
        <f t="shared" si="2"/>
        <v>0</v>
      </c>
      <c r="D50" s="140">
        <f t="shared" si="3"/>
        <v>0</v>
      </c>
      <c r="E50" s="149"/>
      <c r="F50" s="150"/>
      <c r="G50" s="152"/>
      <c r="H50" s="152"/>
      <c r="I50" s="141">
        <f t="shared" si="4"/>
        <v>0</v>
      </c>
    </row>
    <row r="51" spans="1:9" ht="16.2">
      <c r="A51" s="140">
        <f t="shared" si="0"/>
        <v>0</v>
      </c>
      <c r="B51" s="140">
        <f t="shared" si="1"/>
        <v>34</v>
      </c>
      <c r="C51" s="140">
        <f t="shared" si="2"/>
        <v>0</v>
      </c>
      <c r="D51" s="140">
        <f t="shared" si="3"/>
        <v>0</v>
      </c>
      <c r="E51" s="149"/>
      <c r="F51" s="150"/>
      <c r="G51" s="152"/>
      <c r="H51" s="152"/>
      <c r="I51" s="141">
        <f t="shared" si="4"/>
        <v>0</v>
      </c>
    </row>
    <row r="52" spans="1:9" ht="16.2">
      <c r="A52" s="140">
        <f t="shared" si="0"/>
        <v>0</v>
      </c>
      <c r="B52" s="140">
        <f t="shared" si="1"/>
        <v>34</v>
      </c>
      <c r="C52" s="140">
        <f t="shared" si="2"/>
        <v>0</v>
      </c>
      <c r="D52" s="140">
        <f t="shared" si="3"/>
        <v>0</v>
      </c>
      <c r="E52" s="149"/>
      <c r="F52" s="150"/>
      <c r="G52" s="152"/>
      <c r="H52" s="152"/>
      <c r="I52" s="141">
        <f t="shared" si="4"/>
        <v>0</v>
      </c>
    </row>
    <row r="53" spans="1:9" ht="16.2">
      <c r="A53" s="140">
        <f t="shared" si="0"/>
        <v>0</v>
      </c>
      <c r="B53" s="140">
        <f t="shared" si="1"/>
        <v>34</v>
      </c>
      <c r="C53" s="140">
        <f t="shared" si="2"/>
        <v>0</v>
      </c>
      <c r="D53" s="140">
        <f t="shared" si="3"/>
        <v>0</v>
      </c>
      <c r="E53" s="149"/>
      <c r="F53" s="150"/>
      <c r="G53" s="152"/>
      <c r="H53" s="152"/>
      <c r="I53" s="141">
        <f t="shared" si="4"/>
        <v>0</v>
      </c>
    </row>
    <row r="54" spans="1:9" ht="16.2">
      <c r="A54" s="140">
        <f t="shared" si="0"/>
        <v>0</v>
      </c>
      <c r="B54" s="140">
        <f t="shared" si="1"/>
        <v>34</v>
      </c>
      <c r="C54" s="140">
        <f t="shared" si="2"/>
        <v>0</v>
      </c>
      <c r="D54" s="140">
        <f t="shared" si="3"/>
        <v>0</v>
      </c>
      <c r="E54" s="149"/>
      <c r="F54" s="150"/>
      <c r="G54" s="152"/>
      <c r="H54" s="152"/>
      <c r="I54" s="141">
        <f t="shared" si="4"/>
        <v>0</v>
      </c>
    </row>
    <row r="55" spans="1:9" ht="16.2">
      <c r="A55" s="140">
        <f t="shared" si="0"/>
        <v>0</v>
      </c>
      <c r="B55" s="140">
        <f t="shared" si="1"/>
        <v>34</v>
      </c>
      <c r="C55" s="140">
        <f t="shared" si="2"/>
        <v>0</v>
      </c>
      <c r="D55" s="140">
        <f t="shared" si="3"/>
        <v>0</v>
      </c>
      <c r="E55" s="149"/>
      <c r="F55" s="150"/>
      <c r="G55" s="152"/>
      <c r="H55" s="152"/>
      <c r="I55" s="141">
        <f t="shared" si="4"/>
        <v>0</v>
      </c>
    </row>
    <row r="56" spans="1:9" ht="16.2">
      <c r="A56" s="140">
        <f t="shared" si="0"/>
        <v>0</v>
      </c>
      <c r="B56" s="140">
        <f t="shared" si="1"/>
        <v>34</v>
      </c>
      <c r="C56" s="140">
        <f t="shared" si="2"/>
        <v>0</v>
      </c>
      <c r="D56" s="140">
        <f t="shared" si="3"/>
        <v>0</v>
      </c>
      <c r="E56" s="149"/>
      <c r="F56" s="150"/>
      <c r="G56" s="152"/>
      <c r="H56" s="152"/>
      <c r="I56" s="141">
        <f t="shared" si="4"/>
        <v>0</v>
      </c>
    </row>
    <row r="57" spans="1:9" ht="16.2">
      <c r="A57" s="140">
        <f t="shared" si="0"/>
        <v>0</v>
      </c>
      <c r="B57" s="140">
        <f t="shared" si="1"/>
        <v>34</v>
      </c>
      <c r="C57" s="140">
        <f t="shared" si="2"/>
        <v>0</v>
      </c>
      <c r="D57" s="140">
        <f t="shared" si="3"/>
        <v>0</v>
      </c>
      <c r="E57" s="149"/>
      <c r="F57" s="150"/>
      <c r="G57" s="152"/>
      <c r="H57" s="152"/>
      <c r="I57" s="141">
        <f t="shared" si="4"/>
        <v>0</v>
      </c>
    </row>
    <row r="58" spans="1:9" ht="16.2">
      <c r="A58" s="140">
        <f t="shared" si="0"/>
        <v>0</v>
      </c>
      <c r="B58" s="140">
        <f t="shared" si="1"/>
        <v>34</v>
      </c>
      <c r="C58" s="140">
        <f t="shared" si="2"/>
        <v>0</v>
      </c>
      <c r="D58" s="140">
        <f t="shared" si="3"/>
        <v>0</v>
      </c>
      <c r="E58" s="149"/>
      <c r="F58" s="150"/>
      <c r="G58" s="152"/>
      <c r="H58" s="152"/>
      <c r="I58" s="141">
        <f t="shared" si="4"/>
        <v>0</v>
      </c>
    </row>
    <row r="59" spans="1:9" ht="16.2">
      <c r="A59" s="140">
        <f t="shared" si="0"/>
        <v>0</v>
      </c>
      <c r="B59" s="140">
        <f t="shared" si="1"/>
        <v>34</v>
      </c>
      <c r="C59" s="140">
        <f t="shared" si="2"/>
        <v>0</v>
      </c>
      <c r="D59" s="140">
        <f t="shared" si="3"/>
        <v>0</v>
      </c>
      <c r="E59" s="149"/>
      <c r="F59" s="150"/>
      <c r="G59" s="152"/>
      <c r="H59" s="152"/>
      <c r="I59" s="141">
        <f t="shared" si="4"/>
        <v>0</v>
      </c>
    </row>
    <row r="60" spans="1:9" ht="16.2">
      <c r="A60" s="140">
        <f t="shared" si="0"/>
        <v>0</v>
      </c>
      <c r="B60" s="140">
        <f t="shared" si="1"/>
        <v>34</v>
      </c>
      <c r="C60" s="140">
        <f t="shared" si="2"/>
        <v>0</v>
      </c>
      <c r="D60" s="140">
        <f t="shared" si="3"/>
        <v>0</v>
      </c>
      <c r="E60" s="149"/>
      <c r="F60" s="150"/>
      <c r="G60" s="152"/>
      <c r="H60" s="152"/>
      <c r="I60" s="141">
        <f t="shared" si="4"/>
        <v>0</v>
      </c>
    </row>
    <row r="61" spans="1:9" ht="16.2">
      <c r="A61" s="140">
        <f t="shared" si="0"/>
        <v>0</v>
      </c>
      <c r="B61" s="140">
        <f t="shared" si="1"/>
        <v>34</v>
      </c>
      <c r="C61" s="140">
        <f t="shared" si="2"/>
        <v>0</v>
      </c>
      <c r="D61" s="140">
        <f t="shared" si="3"/>
        <v>0</v>
      </c>
      <c r="E61" s="149"/>
      <c r="F61" s="150"/>
      <c r="G61" s="152"/>
      <c r="H61" s="152"/>
      <c r="I61" s="141">
        <f t="shared" si="4"/>
        <v>0</v>
      </c>
    </row>
    <row r="62" spans="1:9" ht="16.2">
      <c r="A62" s="140">
        <f t="shared" si="0"/>
        <v>0</v>
      </c>
      <c r="B62" s="140">
        <f t="shared" si="1"/>
        <v>34</v>
      </c>
      <c r="C62" s="140">
        <f t="shared" si="2"/>
        <v>0</v>
      </c>
      <c r="D62" s="140">
        <f t="shared" si="3"/>
        <v>0</v>
      </c>
      <c r="E62" s="149"/>
      <c r="F62" s="150"/>
      <c r="G62" s="152"/>
      <c r="H62" s="152"/>
      <c r="I62" s="141">
        <f t="shared" si="4"/>
        <v>0</v>
      </c>
    </row>
    <row r="63" spans="1:9" ht="16.2">
      <c r="A63" s="140">
        <f t="shared" si="0"/>
        <v>0</v>
      </c>
      <c r="B63" s="140">
        <f t="shared" si="1"/>
        <v>34</v>
      </c>
      <c r="C63" s="140">
        <f t="shared" si="2"/>
        <v>0</v>
      </c>
      <c r="D63" s="140">
        <f t="shared" si="3"/>
        <v>0</v>
      </c>
      <c r="E63" s="149"/>
      <c r="F63" s="150"/>
      <c r="G63" s="152"/>
      <c r="H63" s="152"/>
      <c r="I63" s="141">
        <f t="shared" si="4"/>
        <v>0</v>
      </c>
    </row>
    <row r="64" spans="1:9" ht="16.2">
      <c r="A64" s="140">
        <f t="shared" si="0"/>
        <v>0</v>
      </c>
      <c r="B64" s="140">
        <f t="shared" si="1"/>
        <v>34</v>
      </c>
      <c r="C64" s="140">
        <f t="shared" si="2"/>
        <v>0</v>
      </c>
      <c r="D64" s="140">
        <f t="shared" si="3"/>
        <v>0</v>
      </c>
      <c r="E64" s="149"/>
      <c r="F64" s="150"/>
      <c r="G64" s="152"/>
      <c r="H64" s="152"/>
      <c r="I64" s="141">
        <f t="shared" si="4"/>
        <v>0</v>
      </c>
    </row>
    <row r="65" spans="1:9" ht="16.2">
      <c r="A65" s="140">
        <f t="shared" si="0"/>
        <v>0</v>
      </c>
      <c r="B65" s="140">
        <f t="shared" si="1"/>
        <v>34</v>
      </c>
      <c r="C65" s="140">
        <f t="shared" si="2"/>
        <v>0</v>
      </c>
      <c r="D65" s="140">
        <f t="shared" si="3"/>
        <v>0</v>
      </c>
      <c r="E65" s="149"/>
      <c r="F65" s="150"/>
      <c r="G65" s="152"/>
      <c r="H65" s="152"/>
      <c r="I65" s="141">
        <f t="shared" si="4"/>
        <v>0</v>
      </c>
    </row>
    <row r="66" spans="1:9" ht="16.2">
      <c r="A66" s="140">
        <f t="shared" si="0"/>
        <v>0</v>
      </c>
      <c r="B66" s="140">
        <f t="shared" si="1"/>
        <v>34</v>
      </c>
      <c r="C66" s="140">
        <f t="shared" si="2"/>
        <v>0</v>
      </c>
      <c r="D66" s="140">
        <f t="shared" si="3"/>
        <v>0</v>
      </c>
      <c r="E66" s="149"/>
      <c r="F66" s="150"/>
      <c r="G66" s="152"/>
      <c r="H66" s="152"/>
      <c r="I66" s="141">
        <f t="shared" si="4"/>
        <v>0</v>
      </c>
    </row>
    <row r="67" spans="1:9" ht="16.2">
      <c r="A67" s="140">
        <f t="shared" si="0"/>
        <v>0</v>
      </c>
      <c r="B67" s="140">
        <f t="shared" si="1"/>
        <v>34</v>
      </c>
      <c r="C67" s="140">
        <f t="shared" si="2"/>
        <v>0</v>
      </c>
      <c r="D67" s="140">
        <f t="shared" si="3"/>
        <v>0</v>
      </c>
      <c r="E67" s="149"/>
      <c r="F67" s="150"/>
      <c r="G67" s="152"/>
      <c r="H67" s="152"/>
      <c r="I67" s="141">
        <f t="shared" si="4"/>
        <v>0</v>
      </c>
    </row>
    <row r="68" spans="1:9" ht="16.2">
      <c r="A68" s="140">
        <f t="shared" ref="A68:A102" si="5">COUNTA(F68)</f>
        <v>0</v>
      </c>
      <c r="B68" s="140">
        <f t="shared" ref="B68:B102" si="6">B67+A68</f>
        <v>34</v>
      </c>
      <c r="C68" s="140">
        <f t="shared" ref="C68:C102" si="7">IF(B68&lt;=C$2,1,0)</f>
        <v>0</v>
      </c>
      <c r="D68" s="140">
        <f t="shared" ref="D68:D102" si="8">C68*H68</f>
        <v>0</v>
      </c>
      <c r="E68" s="149"/>
      <c r="F68" s="150"/>
      <c r="G68" s="152"/>
      <c r="H68" s="152"/>
      <c r="I68" s="141">
        <f t="shared" ref="I68:I102" si="9">IF($D$2-H68+10&gt;0,$D$2-H68+10,0)*A68</f>
        <v>0</v>
      </c>
    </row>
    <row r="69" spans="1:9" ht="16.2">
      <c r="A69" s="140">
        <f t="shared" si="5"/>
        <v>0</v>
      </c>
      <c r="B69" s="140">
        <f t="shared" si="6"/>
        <v>34</v>
      </c>
      <c r="C69" s="140">
        <f t="shared" si="7"/>
        <v>0</v>
      </c>
      <c r="D69" s="140">
        <f t="shared" si="8"/>
        <v>0</v>
      </c>
      <c r="E69" s="149"/>
      <c r="F69" s="150"/>
      <c r="G69" s="152"/>
      <c r="H69" s="152"/>
      <c r="I69" s="141">
        <f t="shared" si="9"/>
        <v>0</v>
      </c>
    </row>
    <row r="70" spans="1:9" ht="16.2">
      <c r="A70" s="140">
        <f t="shared" si="5"/>
        <v>0</v>
      </c>
      <c r="B70" s="140">
        <f t="shared" si="6"/>
        <v>34</v>
      </c>
      <c r="C70" s="140">
        <f t="shared" si="7"/>
        <v>0</v>
      </c>
      <c r="D70" s="140">
        <f t="shared" si="8"/>
        <v>0</v>
      </c>
      <c r="E70" s="149"/>
      <c r="F70" s="150"/>
      <c r="G70" s="152"/>
      <c r="H70" s="152"/>
      <c r="I70" s="141">
        <f t="shared" si="9"/>
        <v>0</v>
      </c>
    </row>
    <row r="71" spans="1:9" ht="16.2">
      <c r="A71" s="140">
        <f t="shared" si="5"/>
        <v>0</v>
      </c>
      <c r="B71" s="140">
        <f t="shared" si="6"/>
        <v>34</v>
      </c>
      <c r="C71" s="140">
        <f t="shared" si="7"/>
        <v>0</v>
      </c>
      <c r="D71" s="140">
        <f t="shared" si="8"/>
        <v>0</v>
      </c>
      <c r="E71" s="149"/>
      <c r="F71" s="150"/>
      <c r="G71" s="152"/>
      <c r="H71" s="152"/>
      <c r="I71" s="141">
        <f t="shared" si="9"/>
        <v>0</v>
      </c>
    </row>
    <row r="72" spans="1:9" ht="16.2">
      <c r="A72" s="140">
        <f t="shared" si="5"/>
        <v>0</v>
      </c>
      <c r="B72" s="140">
        <f t="shared" si="6"/>
        <v>34</v>
      </c>
      <c r="C72" s="140">
        <f t="shared" si="7"/>
        <v>0</v>
      </c>
      <c r="D72" s="140">
        <f t="shared" si="8"/>
        <v>0</v>
      </c>
      <c r="E72" s="149"/>
      <c r="F72" s="150"/>
      <c r="G72" s="152"/>
      <c r="H72" s="152"/>
      <c r="I72" s="141">
        <f t="shared" si="9"/>
        <v>0</v>
      </c>
    </row>
    <row r="73" spans="1:9">
      <c r="A73" s="140">
        <f t="shared" si="5"/>
        <v>0</v>
      </c>
      <c r="B73" s="140">
        <f t="shared" si="6"/>
        <v>34</v>
      </c>
      <c r="C73" s="140">
        <f t="shared" si="7"/>
        <v>0</v>
      </c>
      <c r="D73" s="140">
        <f t="shared" si="8"/>
        <v>0</v>
      </c>
      <c r="E73" s="166"/>
      <c r="F73" s="167"/>
      <c r="G73" s="133"/>
      <c r="H73" s="133"/>
      <c r="I73" s="141">
        <f t="shared" si="9"/>
        <v>0</v>
      </c>
    </row>
    <row r="74" spans="1:9" s="129" customFormat="1">
      <c r="A74" s="140">
        <f t="shared" si="5"/>
        <v>0</v>
      </c>
      <c r="B74" s="140">
        <f t="shared" si="6"/>
        <v>34</v>
      </c>
      <c r="C74" s="140">
        <f t="shared" si="7"/>
        <v>0</v>
      </c>
      <c r="D74" s="140">
        <f t="shared" si="8"/>
        <v>0</v>
      </c>
      <c r="E74" s="166"/>
      <c r="F74" s="167"/>
      <c r="G74" s="133"/>
      <c r="H74" s="133"/>
      <c r="I74" s="141">
        <f t="shared" si="9"/>
        <v>0</v>
      </c>
    </row>
    <row r="75" spans="1:9" s="130" customFormat="1">
      <c r="A75" s="140">
        <f t="shared" si="5"/>
        <v>0</v>
      </c>
      <c r="B75" s="140">
        <f t="shared" si="6"/>
        <v>34</v>
      </c>
      <c r="C75" s="140">
        <f t="shared" si="7"/>
        <v>0</v>
      </c>
      <c r="D75" s="140">
        <f t="shared" si="8"/>
        <v>0</v>
      </c>
      <c r="E75" s="166"/>
      <c r="F75" s="167"/>
      <c r="G75" s="133"/>
      <c r="H75" s="133"/>
      <c r="I75" s="141">
        <f t="shared" si="9"/>
        <v>0</v>
      </c>
    </row>
    <row r="76" spans="1:9">
      <c r="A76" s="140">
        <f t="shared" si="5"/>
        <v>0</v>
      </c>
      <c r="B76" s="140">
        <f t="shared" si="6"/>
        <v>34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33"/>
      <c r="I76" s="141">
        <f t="shared" si="9"/>
        <v>0</v>
      </c>
    </row>
    <row r="77" spans="1:9">
      <c r="A77" s="140">
        <f t="shared" si="5"/>
        <v>0</v>
      </c>
      <c r="B77" s="140">
        <f t="shared" si="6"/>
        <v>34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33"/>
      <c r="I77" s="141">
        <f t="shared" si="9"/>
        <v>0</v>
      </c>
    </row>
    <row r="78" spans="1:9">
      <c r="A78" s="140">
        <f t="shared" si="5"/>
        <v>0</v>
      </c>
      <c r="B78" s="140">
        <f t="shared" si="6"/>
        <v>34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33"/>
      <c r="I78" s="141">
        <f t="shared" si="9"/>
        <v>0</v>
      </c>
    </row>
    <row r="79" spans="1:9">
      <c r="A79" s="140">
        <f t="shared" si="5"/>
        <v>0</v>
      </c>
      <c r="B79" s="140">
        <f t="shared" si="6"/>
        <v>34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33"/>
      <c r="I79" s="141">
        <f t="shared" si="9"/>
        <v>0</v>
      </c>
    </row>
    <row r="80" spans="1:9">
      <c r="A80" s="140">
        <f t="shared" si="5"/>
        <v>0</v>
      </c>
      <c r="B80" s="140">
        <f t="shared" si="6"/>
        <v>34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33"/>
      <c r="I80" s="141">
        <f t="shared" si="9"/>
        <v>0</v>
      </c>
    </row>
    <row r="81" spans="1:9">
      <c r="A81" s="140">
        <f t="shared" si="5"/>
        <v>0</v>
      </c>
      <c r="B81" s="140">
        <f t="shared" si="6"/>
        <v>34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33"/>
      <c r="I81" s="141">
        <f t="shared" si="9"/>
        <v>0</v>
      </c>
    </row>
    <row r="82" spans="1:9">
      <c r="A82" s="140">
        <f t="shared" si="5"/>
        <v>0</v>
      </c>
      <c r="B82" s="140">
        <f t="shared" si="6"/>
        <v>34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33"/>
      <c r="I82" s="141">
        <f t="shared" si="9"/>
        <v>0</v>
      </c>
    </row>
    <row r="83" spans="1:9">
      <c r="A83" s="140">
        <f t="shared" si="5"/>
        <v>0</v>
      </c>
      <c r="B83" s="140">
        <f t="shared" si="6"/>
        <v>34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33"/>
      <c r="I83" s="141">
        <f t="shared" si="9"/>
        <v>0</v>
      </c>
    </row>
    <row r="84" spans="1:9">
      <c r="A84" s="140">
        <f t="shared" si="5"/>
        <v>0</v>
      </c>
      <c r="B84" s="140">
        <f t="shared" si="6"/>
        <v>34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33"/>
      <c r="I84" s="141">
        <f t="shared" si="9"/>
        <v>0</v>
      </c>
    </row>
    <row r="85" spans="1:9">
      <c r="A85" s="140">
        <f t="shared" si="5"/>
        <v>0</v>
      </c>
      <c r="B85" s="140">
        <f t="shared" si="6"/>
        <v>34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33"/>
      <c r="I85" s="141">
        <f t="shared" si="9"/>
        <v>0</v>
      </c>
    </row>
    <row r="86" spans="1:9">
      <c r="A86" s="140">
        <f t="shared" si="5"/>
        <v>0</v>
      </c>
      <c r="B86" s="140">
        <f t="shared" si="6"/>
        <v>34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33"/>
      <c r="I86" s="141">
        <f t="shared" si="9"/>
        <v>0</v>
      </c>
    </row>
    <row r="87" spans="1:9">
      <c r="A87" s="140">
        <f t="shared" si="5"/>
        <v>0</v>
      </c>
      <c r="B87" s="140">
        <f t="shared" si="6"/>
        <v>34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33"/>
      <c r="I87" s="141">
        <f t="shared" si="9"/>
        <v>0</v>
      </c>
    </row>
    <row r="88" spans="1:9">
      <c r="A88" s="140">
        <f t="shared" si="5"/>
        <v>0</v>
      </c>
      <c r="B88" s="140">
        <f t="shared" si="6"/>
        <v>34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33"/>
      <c r="I88" s="141">
        <f t="shared" si="9"/>
        <v>0</v>
      </c>
    </row>
    <row r="89" spans="1:9">
      <c r="A89" s="140">
        <f t="shared" si="5"/>
        <v>0</v>
      </c>
      <c r="B89" s="140">
        <f t="shared" si="6"/>
        <v>34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33"/>
      <c r="I89" s="141">
        <f t="shared" si="9"/>
        <v>0</v>
      </c>
    </row>
    <row r="90" spans="1:9">
      <c r="A90" s="140">
        <f t="shared" si="5"/>
        <v>0</v>
      </c>
      <c r="B90" s="140">
        <f t="shared" si="6"/>
        <v>34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33"/>
      <c r="I90" s="141">
        <f t="shared" si="9"/>
        <v>0</v>
      </c>
    </row>
    <row r="91" spans="1:9">
      <c r="A91" s="140">
        <f t="shared" si="5"/>
        <v>0</v>
      </c>
      <c r="B91" s="140">
        <f t="shared" si="6"/>
        <v>34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33"/>
      <c r="I91" s="141">
        <f t="shared" si="9"/>
        <v>0</v>
      </c>
    </row>
    <row r="92" spans="1:9">
      <c r="A92" s="140">
        <f t="shared" si="5"/>
        <v>0</v>
      </c>
      <c r="B92" s="140">
        <f t="shared" si="6"/>
        <v>34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33"/>
      <c r="I92" s="141">
        <f t="shared" si="9"/>
        <v>0</v>
      </c>
    </row>
    <row r="93" spans="1:9">
      <c r="A93" s="140">
        <f t="shared" si="5"/>
        <v>0</v>
      </c>
      <c r="B93" s="140">
        <f t="shared" si="6"/>
        <v>34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33"/>
      <c r="I93" s="141">
        <f t="shared" si="9"/>
        <v>0</v>
      </c>
    </row>
    <row r="94" spans="1:9">
      <c r="A94" s="140">
        <f t="shared" si="5"/>
        <v>0</v>
      </c>
      <c r="B94" s="140">
        <f t="shared" si="6"/>
        <v>34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33"/>
      <c r="I94" s="141">
        <f t="shared" si="9"/>
        <v>0</v>
      </c>
    </row>
    <row r="95" spans="1:9">
      <c r="A95" s="140">
        <f t="shared" si="5"/>
        <v>0</v>
      </c>
      <c r="B95" s="140">
        <f t="shared" si="6"/>
        <v>34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68"/>
      <c r="I95" s="141">
        <f t="shared" si="9"/>
        <v>0</v>
      </c>
    </row>
    <row r="96" spans="1:9">
      <c r="A96" s="140">
        <f t="shared" si="5"/>
        <v>0</v>
      </c>
      <c r="B96" s="140">
        <f t="shared" si="6"/>
        <v>34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68"/>
      <c r="I96" s="141">
        <f t="shared" si="9"/>
        <v>0</v>
      </c>
    </row>
    <row r="97" spans="1:9">
      <c r="A97" s="140">
        <f t="shared" si="5"/>
        <v>0</v>
      </c>
      <c r="B97" s="140">
        <f t="shared" si="6"/>
        <v>34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68"/>
      <c r="I97" s="141">
        <f t="shared" si="9"/>
        <v>0</v>
      </c>
    </row>
    <row r="98" spans="1:9">
      <c r="A98" s="140">
        <f t="shared" si="5"/>
        <v>0</v>
      </c>
      <c r="B98" s="140">
        <f t="shared" si="6"/>
        <v>34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68"/>
      <c r="I98" s="141">
        <f t="shared" si="9"/>
        <v>0</v>
      </c>
    </row>
    <row r="99" spans="1:9">
      <c r="A99" s="140">
        <f t="shared" si="5"/>
        <v>0</v>
      </c>
      <c r="B99" s="140">
        <f t="shared" si="6"/>
        <v>34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68"/>
      <c r="I99" s="141">
        <f t="shared" si="9"/>
        <v>0</v>
      </c>
    </row>
    <row r="100" spans="1:9">
      <c r="A100" s="140">
        <f t="shared" si="5"/>
        <v>0</v>
      </c>
      <c r="B100" s="140">
        <f t="shared" si="6"/>
        <v>34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68"/>
      <c r="I100" s="141">
        <f t="shared" si="9"/>
        <v>0</v>
      </c>
    </row>
    <row r="101" spans="1:9">
      <c r="A101" s="140">
        <f t="shared" si="5"/>
        <v>0</v>
      </c>
      <c r="B101" s="140">
        <f t="shared" si="6"/>
        <v>34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68"/>
      <c r="I101" s="141">
        <f t="shared" si="9"/>
        <v>0</v>
      </c>
    </row>
    <row r="102" spans="1:9">
      <c r="A102" s="140">
        <f t="shared" si="5"/>
        <v>0</v>
      </c>
      <c r="B102" s="140">
        <f t="shared" si="6"/>
        <v>34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68"/>
      <c r="I102" s="141">
        <f t="shared" si="9"/>
        <v>0</v>
      </c>
    </row>
  </sheetData>
  <sheetProtection sheet="1" objects="1" scenarios="1"/>
  <mergeCells count="1">
    <mergeCell ref="E1:I1"/>
  </mergeCells>
  <phoneticPr fontId="2" type="noConversion"/>
  <conditionalFormatting sqref="E3:E94">
    <cfRule type="expression" dxfId="465" priority="15">
      <formula>AND(XEG3=0,XEH3&lt;&gt;"")</formula>
    </cfRule>
  </conditionalFormatting>
  <conditionalFormatting sqref="C3:D102">
    <cfRule type="expression" dxfId="464" priority="14">
      <formula>AND(XEH3=0,XEI3&lt;&gt;"")</formula>
    </cfRule>
  </conditionalFormatting>
  <conditionalFormatting sqref="G3:I94 I95:I102">
    <cfRule type="cellIs" dxfId="463" priority="12" operator="lessThan">
      <formula>#REF!</formula>
    </cfRule>
    <cfRule type="cellIs" dxfId="462" priority="13" operator="equal">
      <formula>#REF!</formula>
    </cfRule>
  </conditionalFormatting>
  <conditionalFormatting sqref="E3:E42">
    <cfRule type="expression" dxfId="461" priority="11">
      <formula>AND(XEG3=0,XEH3&lt;&gt;"")</formula>
    </cfRule>
  </conditionalFormatting>
  <conditionalFormatting sqref="A3:B102">
    <cfRule type="expression" dxfId="460" priority="10">
      <formula>AND(XEG3=0,XEH3&lt;&gt;"")</formula>
    </cfRule>
  </conditionalFormatting>
  <conditionalFormatting sqref="G3:H72">
    <cfRule type="cellIs" dxfId="459" priority="8" operator="lessThan">
      <formula>#REF!</formula>
    </cfRule>
    <cfRule type="cellIs" dxfId="458" priority="9" operator="equal">
      <formula>#REF!</formula>
    </cfRule>
  </conditionalFormatting>
  <conditionalFormatting sqref="E3:E72">
    <cfRule type="expression" dxfId="457" priority="7">
      <formula>AND(XEF3=0,XEG3&lt;&gt;"")</formula>
    </cfRule>
  </conditionalFormatting>
  <conditionalFormatting sqref="E3:E72">
    <cfRule type="expression" dxfId="456" priority="6">
      <formula>AND(XEF3=0,XEG3&lt;&gt;"")</formula>
    </cfRule>
  </conditionalFormatting>
  <conditionalFormatting sqref="E3:E72">
    <cfRule type="expression" dxfId="455" priority="5">
      <formula>AND(XEJ3=0,XEK3&lt;&gt;"")</formula>
    </cfRule>
  </conditionalFormatting>
  <conditionalFormatting sqref="G3:H72">
    <cfRule type="cellIs" dxfId="454" priority="3" operator="lessThan">
      <formula>#REF!</formula>
    </cfRule>
    <cfRule type="cellIs" dxfId="453" priority="4" operator="equal">
      <formula>#REF!</formula>
    </cfRule>
  </conditionalFormatting>
  <conditionalFormatting sqref="G3:H19">
    <cfRule type="cellIs" dxfId="452" priority="1" operator="lessThan">
      <formula>#REF!</formula>
    </cfRule>
    <cfRule type="cellIs" dxfId="451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101"/>
  <sheetViews>
    <sheetView workbookViewId="0">
      <pane ySplit="1" topLeftCell="A24" activePane="bottomLeft" state="frozen"/>
      <selection pane="bottomLeft" activeCell="C2" sqref="C2:F37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6" width="5.33203125" customWidth="1"/>
  </cols>
  <sheetData>
    <row r="1" spans="1:10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333</v>
      </c>
    </row>
    <row r="2" spans="1:10">
      <c r="A2" s="148"/>
      <c r="B2" s="149"/>
      <c r="C2" s="150" t="s">
        <v>42</v>
      </c>
      <c r="D2" s="133">
        <v>76</v>
      </c>
      <c r="E2" s="133">
        <v>69</v>
      </c>
      <c r="F2" s="133">
        <v>66</v>
      </c>
    </row>
    <row r="3" spans="1:10">
      <c r="A3" s="151"/>
      <c r="B3" s="149"/>
      <c r="C3" s="150" t="s">
        <v>352</v>
      </c>
      <c r="D3" s="152">
        <v>72</v>
      </c>
      <c r="E3" s="152">
        <v>71</v>
      </c>
      <c r="F3" s="152">
        <v>69</v>
      </c>
    </row>
    <row r="4" spans="1:10">
      <c r="A4" s="151"/>
      <c r="B4" s="149"/>
      <c r="C4" s="150" t="s">
        <v>82</v>
      </c>
      <c r="D4" s="152">
        <v>80</v>
      </c>
      <c r="E4" s="152">
        <v>75</v>
      </c>
      <c r="F4" s="152">
        <v>71</v>
      </c>
    </row>
    <row r="5" spans="1:10">
      <c r="A5" s="148"/>
      <c r="B5" s="149"/>
      <c r="C5" s="150" t="s">
        <v>351</v>
      </c>
      <c r="D5" s="133">
        <v>72</v>
      </c>
      <c r="E5" s="133">
        <v>69</v>
      </c>
      <c r="F5" s="133">
        <v>72</v>
      </c>
    </row>
    <row r="6" spans="1:10">
      <c r="A6" s="151"/>
      <c r="B6" s="149"/>
      <c r="C6" s="150" t="s">
        <v>357</v>
      </c>
      <c r="D6" s="152">
        <v>78</v>
      </c>
      <c r="E6" s="152">
        <v>72</v>
      </c>
      <c r="F6" s="152">
        <v>72</v>
      </c>
    </row>
    <row r="7" spans="1:10">
      <c r="A7" s="151"/>
      <c r="B7" s="149"/>
      <c r="C7" s="150" t="s">
        <v>353</v>
      </c>
      <c r="D7" s="152">
        <v>71</v>
      </c>
      <c r="E7" s="152">
        <v>72</v>
      </c>
      <c r="F7" s="152">
        <v>73</v>
      </c>
    </row>
    <row r="8" spans="1:10">
      <c r="A8" s="151"/>
      <c r="B8" s="149"/>
      <c r="C8" s="150" t="s">
        <v>355</v>
      </c>
      <c r="D8" s="152">
        <v>76</v>
      </c>
      <c r="E8" s="152">
        <v>70</v>
      </c>
      <c r="F8" s="152">
        <v>73</v>
      </c>
    </row>
    <row r="9" spans="1:10">
      <c r="A9" s="151"/>
      <c r="B9" s="149"/>
      <c r="C9" s="150" t="s">
        <v>359</v>
      </c>
      <c r="D9" s="152">
        <v>83</v>
      </c>
      <c r="E9" s="152">
        <v>69</v>
      </c>
      <c r="F9" s="152">
        <v>73</v>
      </c>
    </row>
    <row r="10" spans="1:10">
      <c r="A10" s="151"/>
      <c r="B10" s="149"/>
      <c r="C10" s="150" t="s">
        <v>192</v>
      </c>
      <c r="D10" s="152">
        <v>80</v>
      </c>
      <c r="E10" s="152">
        <v>75</v>
      </c>
      <c r="F10" s="152">
        <v>73</v>
      </c>
    </row>
    <row r="11" spans="1:10">
      <c r="A11" s="151"/>
      <c r="B11" s="149"/>
      <c r="C11" s="150" t="s">
        <v>72</v>
      </c>
      <c r="D11" s="152">
        <v>83</v>
      </c>
      <c r="E11" s="152">
        <v>75</v>
      </c>
      <c r="F11" s="152">
        <v>73</v>
      </c>
    </row>
    <row r="12" spans="1:10">
      <c r="A12" s="151"/>
      <c r="B12" s="149"/>
      <c r="C12" s="150" t="s">
        <v>354</v>
      </c>
      <c r="D12" s="133">
        <v>73</v>
      </c>
      <c r="E12" s="133">
        <v>71</v>
      </c>
      <c r="F12" s="133">
        <v>74</v>
      </c>
    </row>
    <row r="13" spans="1:10">
      <c r="A13" s="151"/>
      <c r="B13" s="149"/>
      <c r="C13" s="150" t="s">
        <v>198</v>
      </c>
      <c r="D13" s="152">
        <v>77</v>
      </c>
      <c r="E13" s="152">
        <v>71</v>
      </c>
      <c r="F13" s="152">
        <v>74</v>
      </c>
    </row>
    <row r="14" spans="1:10">
      <c r="A14" s="151"/>
      <c r="B14" s="149"/>
      <c r="C14" s="150" t="s">
        <v>89</v>
      </c>
      <c r="D14" s="152">
        <v>79</v>
      </c>
      <c r="E14" s="152">
        <v>76</v>
      </c>
      <c r="F14" s="152">
        <v>74</v>
      </c>
    </row>
    <row r="15" spans="1:10">
      <c r="A15" s="151"/>
      <c r="B15" s="149"/>
      <c r="C15" s="150" t="s">
        <v>366</v>
      </c>
      <c r="D15" s="152">
        <v>75</v>
      </c>
      <c r="E15" s="152">
        <v>81</v>
      </c>
      <c r="F15" s="152">
        <v>74</v>
      </c>
    </row>
    <row r="16" spans="1:10">
      <c r="A16" s="151"/>
      <c r="B16" s="149"/>
      <c r="C16" s="150" t="s">
        <v>214</v>
      </c>
      <c r="D16" s="152">
        <v>84</v>
      </c>
      <c r="E16" s="152">
        <v>70</v>
      </c>
      <c r="F16" s="152">
        <v>74</v>
      </c>
    </row>
    <row r="17" spans="1:6">
      <c r="A17" s="151"/>
      <c r="B17" s="149"/>
      <c r="C17" s="150" t="s">
        <v>52</v>
      </c>
      <c r="D17" s="152">
        <v>78</v>
      </c>
      <c r="E17" s="152">
        <v>80</v>
      </c>
      <c r="F17" s="152">
        <v>74</v>
      </c>
    </row>
    <row r="18" spans="1:6">
      <c r="A18" s="151"/>
      <c r="B18" s="149"/>
      <c r="C18" s="150" t="s">
        <v>78</v>
      </c>
      <c r="D18" s="152">
        <v>76</v>
      </c>
      <c r="E18" s="152">
        <v>82</v>
      </c>
      <c r="F18" s="152">
        <v>74</v>
      </c>
    </row>
    <row r="19" spans="1:6">
      <c r="A19" s="151"/>
      <c r="B19" s="149"/>
      <c r="C19" s="150" t="s">
        <v>365</v>
      </c>
      <c r="D19" s="152">
        <v>79</v>
      </c>
      <c r="E19" s="152">
        <v>69</v>
      </c>
      <c r="F19" s="152">
        <v>75</v>
      </c>
    </row>
    <row r="20" spans="1:6">
      <c r="A20" s="151"/>
      <c r="B20" s="149"/>
      <c r="C20" s="150" t="s">
        <v>345</v>
      </c>
      <c r="D20" s="152">
        <v>80</v>
      </c>
      <c r="E20" s="152">
        <v>75</v>
      </c>
      <c r="F20" s="152">
        <v>75</v>
      </c>
    </row>
    <row r="21" spans="1:6">
      <c r="A21" s="151"/>
      <c r="B21" s="149"/>
      <c r="C21" s="150" t="s">
        <v>66</v>
      </c>
      <c r="D21" s="152">
        <v>81</v>
      </c>
      <c r="E21" s="152">
        <v>71</v>
      </c>
      <c r="F21" s="152">
        <v>75</v>
      </c>
    </row>
    <row r="22" spans="1:6">
      <c r="A22" s="151"/>
      <c r="B22" s="149"/>
      <c r="C22" s="150" t="s">
        <v>59</v>
      </c>
      <c r="D22" s="152">
        <v>79</v>
      </c>
      <c r="E22" s="152">
        <v>76</v>
      </c>
      <c r="F22" s="152">
        <v>75</v>
      </c>
    </row>
    <row r="23" spans="1:6">
      <c r="A23" s="151"/>
      <c r="B23" s="149"/>
      <c r="C23" s="150" t="s">
        <v>49</v>
      </c>
      <c r="D23" s="152">
        <v>81</v>
      </c>
      <c r="E23" s="152">
        <v>75</v>
      </c>
      <c r="F23" s="152">
        <v>75</v>
      </c>
    </row>
    <row r="24" spans="1:6">
      <c r="A24" s="151"/>
      <c r="B24" s="149"/>
      <c r="C24" s="150" t="s">
        <v>381</v>
      </c>
      <c r="D24" s="152">
        <v>79</v>
      </c>
      <c r="E24" s="152">
        <v>77</v>
      </c>
      <c r="F24" s="152">
        <v>75</v>
      </c>
    </row>
    <row r="25" spans="1:6">
      <c r="A25" s="151"/>
      <c r="B25" s="149"/>
      <c r="C25" s="150" t="s">
        <v>191</v>
      </c>
      <c r="D25" s="152">
        <v>74</v>
      </c>
      <c r="E25" s="152">
        <v>78</v>
      </c>
      <c r="F25" s="152">
        <v>76</v>
      </c>
    </row>
    <row r="26" spans="1:6">
      <c r="A26" s="151"/>
      <c r="B26" s="149"/>
      <c r="C26" s="150" t="s">
        <v>362</v>
      </c>
      <c r="D26" s="152">
        <v>78</v>
      </c>
      <c r="E26" s="152">
        <v>70</v>
      </c>
      <c r="F26" s="152">
        <v>76</v>
      </c>
    </row>
    <row r="27" spans="1:6">
      <c r="A27" s="151"/>
      <c r="B27" s="149"/>
      <c r="C27" s="150" t="s">
        <v>372</v>
      </c>
      <c r="D27" s="152">
        <v>75</v>
      </c>
      <c r="E27" s="152">
        <v>75</v>
      </c>
      <c r="F27" s="152">
        <v>77</v>
      </c>
    </row>
    <row r="28" spans="1:6">
      <c r="A28" s="151"/>
      <c r="B28" s="149"/>
      <c r="C28" s="150" t="s">
        <v>63</v>
      </c>
      <c r="D28" s="152">
        <v>79</v>
      </c>
      <c r="E28" s="152">
        <v>77</v>
      </c>
      <c r="F28" s="152">
        <v>77</v>
      </c>
    </row>
    <row r="29" spans="1:6">
      <c r="A29" s="151"/>
      <c r="B29" s="149"/>
      <c r="C29" s="150" t="s">
        <v>374</v>
      </c>
      <c r="D29" s="152">
        <v>80</v>
      </c>
      <c r="E29" s="152">
        <v>75</v>
      </c>
      <c r="F29" s="152">
        <v>77</v>
      </c>
    </row>
    <row r="30" spans="1:6">
      <c r="A30" s="151"/>
      <c r="B30" s="149"/>
      <c r="C30" s="150" t="s">
        <v>45</v>
      </c>
      <c r="D30" s="152">
        <v>79</v>
      </c>
      <c r="E30" s="152">
        <v>74</v>
      </c>
      <c r="F30" s="152">
        <v>77</v>
      </c>
    </row>
    <row r="31" spans="1:6">
      <c r="A31" s="151"/>
      <c r="B31" s="149"/>
      <c r="C31" s="150" t="s">
        <v>70</v>
      </c>
      <c r="D31" s="152">
        <v>79</v>
      </c>
      <c r="E31" s="152">
        <v>72</v>
      </c>
      <c r="F31" s="152">
        <v>78</v>
      </c>
    </row>
    <row r="32" spans="1:6">
      <c r="A32" s="151"/>
      <c r="B32" s="149"/>
      <c r="C32" s="150" t="s">
        <v>46</v>
      </c>
      <c r="D32" s="152">
        <v>85</v>
      </c>
      <c r="E32" s="152">
        <v>68</v>
      </c>
      <c r="F32" s="152">
        <v>78</v>
      </c>
    </row>
    <row r="33" spans="1:6">
      <c r="A33" s="151"/>
      <c r="B33" s="149"/>
      <c r="C33" s="150" t="s">
        <v>71</v>
      </c>
      <c r="D33" s="152">
        <v>81</v>
      </c>
      <c r="E33" s="152">
        <v>74</v>
      </c>
      <c r="F33" s="152">
        <v>80</v>
      </c>
    </row>
    <row r="34" spans="1:6">
      <c r="A34" s="151"/>
      <c r="B34" s="149"/>
      <c r="C34" s="150" t="s">
        <v>79</v>
      </c>
      <c r="D34" s="152">
        <v>76</v>
      </c>
      <c r="E34" s="152">
        <v>77</v>
      </c>
      <c r="F34" s="152">
        <v>81</v>
      </c>
    </row>
    <row r="35" spans="1:6">
      <c r="A35" s="151"/>
      <c r="B35" s="149"/>
      <c r="C35" s="150" t="s">
        <v>376</v>
      </c>
      <c r="D35" s="152">
        <v>78</v>
      </c>
      <c r="E35" s="152">
        <v>72</v>
      </c>
      <c r="F35" s="152">
        <v>82</v>
      </c>
    </row>
    <row r="36" spans="1:6">
      <c r="A36" s="151"/>
      <c r="B36" s="149"/>
      <c r="C36" s="150" t="s">
        <v>385</v>
      </c>
      <c r="D36" s="152">
        <v>79</v>
      </c>
      <c r="E36" s="152">
        <v>75</v>
      </c>
      <c r="F36" s="152">
        <v>83</v>
      </c>
    </row>
    <row r="37" spans="1:6">
      <c r="A37" s="151"/>
      <c r="B37" s="149"/>
      <c r="C37" s="150" t="s">
        <v>384</v>
      </c>
      <c r="D37" s="152">
        <v>83</v>
      </c>
      <c r="E37" s="152">
        <v>74</v>
      </c>
      <c r="F37" s="152">
        <v>84</v>
      </c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sortState ref="A2:G101">
    <sortCondition ref="F1"/>
  </sortState>
  <phoneticPr fontId="2" type="noConversion"/>
  <conditionalFormatting sqref="B2:B101">
    <cfRule type="expression" dxfId="450" priority="10">
      <formula>AND(XEA2=0,XEB2&lt;&gt;"")</formula>
    </cfRule>
  </conditionalFormatting>
  <conditionalFormatting sqref="A2:A101">
    <cfRule type="expression" dxfId="449" priority="9">
      <formula>AND(XEA2=0,XEB2&lt;&gt;"")</formula>
    </cfRule>
  </conditionalFormatting>
  <conditionalFormatting sqref="D2:F101">
    <cfRule type="cellIs" dxfId="448" priority="7" operator="lessThan">
      <formula>#REF!</formula>
    </cfRule>
    <cfRule type="cellIs" dxfId="447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102"/>
  <sheetViews>
    <sheetView workbookViewId="0">
      <pane ySplit="2" topLeftCell="A27" activePane="bottomLeft" state="frozen"/>
      <selection activeCell="M19" sqref="M19"/>
      <selection pane="bottomLeft" activeCell="D3" sqref="D3:G38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7" width="5.33203125" style="128" customWidth="1"/>
    <col min="8" max="8" width="7.33203125" style="131" customWidth="1"/>
    <col min="9" max="16384" width="9" style="128"/>
  </cols>
  <sheetData>
    <row r="1" spans="1:8" ht="16.2">
      <c r="A1" s="134" t="s">
        <v>271</v>
      </c>
      <c r="B1" s="134" t="s">
        <v>274</v>
      </c>
      <c r="C1" s="214" t="s">
        <v>278</v>
      </c>
      <c r="D1" s="214"/>
      <c r="E1" s="214"/>
      <c r="F1" s="214"/>
      <c r="G1" s="214"/>
      <c r="H1" s="214"/>
    </row>
    <row r="2" spans="1:8" ht="16.2">
      <c r="A2" s="135">
        <f>SUM(A3:A102)</f>
        <v>36</v>
      </c>
      <c r="B2" s="136">
        <f>SUM(B3:B102)/A2</f>
        <v>75.25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9" t="s">
        <v>270</v>
      </c>
    </row>
    <row r="3" spans="1:8" ht="16.2">
      <c r="A3" s="140">
        <f>COUNTA(D3)</f>
        <v>1</v>
      </c>
      <c r="B3" s="140">
        <f>G3</f>
        <v>66</v>
      </c>
      <c r="C3" s="149"/>
      <c r="D3" s="150" t="s">
        <v>42</v>
      </c>
      <c r="E3" s="133">
        <v>76</v>
      </c>
      <c r="F3" s="133">
        <v>69</v>
      </c>
      <c r="G3" s="133">
        <v>66</v>
      </c>
      <c r="H3" s="141">
        <f>IF($B$2-G3+10&gt;0,$B$2-G3+10,0)*A3</f>
        <v>19.25</v>
      </c>
    </row>
    <row r="4" spans="1:8" ht="16.2">
      <c r="A4" s="140">
        <f t="shared" ref="A4:A67" si="0">COUNTA(D4)</f>
        <v>1</v>
      </c>
      <c r="B4" s="140">
        <f t="shared" ref="B4:B67" si="1">G4</f>
        <v>69</v>
      </c>
      <c r="C4" s="149"/>
      <c r="D4" s="150" t="s">
        <v>352</v>
      </c>
      <c r="E4" s="133">
        <v>72</v>
      </c>
      <c r="F4" s="133">
        <v>71</v>
      </c>
      <c r="G4" s="133">
        <v>69</v>
      </c>
      <c r="H4" s="141">
        <f t="shared" ref="H4:H67" si="2">IF($B$2-G4+10&gt;0,$B$2-G4+10,0)*A4</f>
        <v>16.25</v>
      </c>
    </row>
    <row r="5" spans="1:8" ht="16.2">
      <c r="A5" s="140">
        <f t="shared" si="0"/>
        <v>1</v>
      </c>
      <c r="B5" s="140">
        <f t="shared" si="1"/>
        <v>71</v>
      </c>
      <c r="C5" s="149"/>
      <c r="D5" s="150" t="s">
        <v>82</v>
      </c>
      <c r="E5" s="152">
        <v>80</v>
      </c>
      <c r="F5" s="152">
        <v>75</v>
      </c>
      <c r="G5" s="152">
        <v>71</v>
      </c>
      <c r="H5" s="141">
        <f t="shared" si="2"/>
        <v>14.25</v>
      </c>
    </row>
    <row r="6" spans="1:8" ht="16.2">
      <c r="A6" s="140">
        <f t="shared" si="0"/>
        <v>1</v>
      </c>
      <c r="B6" s="140">
        <f t="shared" si="1"/>
        <v>72</v>
      </c>
      <c r="C6" s="149"/>
      <c r="D6" s="150" t="s">
        <v>351</v>
      </c>
      <c r="E6" s="152">
        <v>72</v>
      </c>
      <c r="F6" s="152">
        <v>69</v>
      </c>
      <c r="G6" s="152">
        <v>72</v>
      </c>
      <c r="H6" s="141">
        <f t="shared" si="2"/>
        <v>13.25</v>
      </c>
    </row>
    <row r="7" spans="1:8" ht="16.2">
      <c r="A7" s="140">
        <f t="shared" si="0"/>
        <v>1</v>
      </c>
      <c r="B7" s="140">
        <f t="shared" si="1"/>
        <v>72</v>
      </c>
      <c r="C7" s="149"/>
      <c r="D7" s="150" t="s">
        <v>357</v>
      </c>
      <c r="E7" s="133">
        <v>78</v>
      </c>
      <c r="F7" s="133">
        <v>72</v>
      </c>
      <c r="G7" s="133">
        <v>72</v>
      </c>
      <c r="H7" s="141">
        <f t="shared" si="2"/>
        <v>13.25</v>
      </c>
    </row>
    <row r="8" spans="1:8" ht="16.2">
      <c r="A8" s="140">
        <f t="shared" si="0"/>
        <v>1</v>
      </c>
      <c r="B8" s="140">
        <f t="shared" si="1"/>
        <v>73</v>
      </c>
      <c r="C8" s="149"/>
      <c r="D8" s="150" t="s">
        <v>353</v>
      </c>
      <c r="E8" s="152">
        <v>71</v>
      </c>
      <c r="F8" s="152">
        <v>72</v>
      </c>
      <c r="G8" s="152">
        <v>73</v>
      </c>
      <c r="H8" s="141">
        <f t="shared" si="2"/>
        <v>12.25</v>
      </c>
    </row>
    <row r="9" spans="1:8" ht="16.2">
      <c r="A9" s="140">
        <f t="shared" si="0"/>
        <v>1</v>
      </c>
      <c r="B9" s="140">
        <f t="shared" si="1"/>
        <v>73</v>
      </c>
      <c r="C9" s="149"/>
      <c r="D9" s="150" t="s">
        <v>355</v>
      </c>
      <c r="E9" s="152">
        <v>76</v>
      </c>
      <c r="F9" s="152">
        <v>70</v>
      </c>
      <c r="G9" s="152">
        <v>73</v>
      </c>
      <c r="H9" s="141">
        <f t="shared" si="2"/>
        <v>12.25</v>
      </c>
    </row>
    <row r="10" spans="1:8" ht="16.2">
      <c r="A10" s="140">
        <f t="shared" si="0"/>
        <v>1</v>
      </c>
      <c r="B10" s="140">
        <f t="shared" si="1"/>
        <v>73</v>
      </c>
      <c r="C10" s="149"/>
      <c r="D10" s="150" t="s">
        <v>359</v>
      </c>
      <c r="E10" s="152">
        <v>83</v>
      </c>
      <c r="F10" s="152">
        <v>69</v>
      </c>
      <c r="G10" s="152">
        <v>73</v>
      </c>
      <c r="H10" s="141">
        <f t="shared" si="2"/>
        <v>12.25</v>
      </c>
    </row>
    <row r="11" spans="1:8" ht="16.2">
      <c r="A11" s="140">
        <f t="shared" si="0"/>
        <v>1</v>
      </c>
      <c r="B11" s="140">
        <f t="shared" si="1"/>
        <v>73</v>
      </c>
      <c r="C11" s="149"/>
      <c r="D11" s="150" t="s">
        <v>192</v>
      </c>
      <c r="E11" s="152">
        <v>80</v>
      </c>
      <c r="F11" s="152">
        <v>75</v>
      </c>
      <c r="G11" s="152">
        <v>73</v>
      </c>
      <c r="H11" s="141">
        <f t="shared" si="2"/>
        <v>12.25</v>
      </c>
    </row>
    <row r="12" spans="1:8" ht="16.2">
      <c r="A12" s="140">
        <f t="shared" si="0"/>
        <v>1</v>
      </c>
      <c r="B12" s="140">
        <f t="shared" si="1"/>
        <v>73</v>
      </c>
      <c r="C12" s="149"/>
      <c r="D12" s="150" t="s">
        <v>72</v>
      </c>
      <c r="E12" s="152">
        <v>83</v>
      </c>
      <c r="F12" s="152">
        <v>75</v>
      </c>
      <c r="G12" s="152">
        <v>73</v>
      </c>
      <c r="H12" s="141">
        <f t="shared" si="2"/>
        <v>12.25</v>
      </c>
    </row>
    <row r="13" spans="1:8" ht="16.2">
      <c r="A13" s="140">
        <f t="shared" si="0"/>
        <v>1</v>
      </c>
      <c r="B13" s="140">
        <f t="shared" si="1"/>
        <v>74</v>
      </c>
      <c r="C13" s="149"/>
      <c r="D13" s="150" t="s">
        <v>354</v>
      </c>
      <c r="E13" s="152">
        <v>73</v>
      </c>
      <c r="F13" s="152">
        <v>71</v>
      </c>
      <c r="G13" s="152">
        <v>74</v>
      </c>
      <c r="H13" s="141">
        <f t="shared" si="2"/>
        <v>11.25</v>
      </c>
    </row>
    <row r="14" spans="1:8" ht="16.2">
      <c r="A14" s="140">
        <f t="shared" si="0"/>
        <v>1</v>
      </c>
      <c r="B14" s="140">
        <f t="shared" si="1"/>
        <v>74</v>
      </c>
      <c r="C14" s="149"/>
      <c r="D14" s="150" t="s">
        <v>198</v>
      </c>
      <c r="E14" s="152">
        <v>77</v>
      </c>
      <c r="F14" s="152">
        <v>71</v>
      </c>
      <c r="G14" s="152">
        <v>74</v>
      </c>
      <c r="H14" s="141">
        <f t="shared" si="2"/>
        <v>11.25</v>
      </c>
    </row>
    <row r="15" spans="1:8" ht="16.2">
      <c r="A15" s="140">
        <f t="shared" si="0"/>
        <v>1</v>
      </c>
      <c r="B15" s="140">
        <f t="shared" si="1"/>
        <v>74</v>
      </c>
      <c r="C15" s="149"/>
      <c r="D15" s="150" t="s">
        <v>89</v>
      </c>
      <c r="E15" s="152">
        <v>79</v>
      </c>
      <c r="F15" s="152">
        <v>76</v>
      </c>
      <c r="G15" s="152">
        <v>74</v>
      </c>
      <c r="H15" s="141">
        <f t="shared" si="2"/>
        <v>11.25</v>
      </c>
    </row>
    <row r="16" spans="1:8" ht="16.2">
      <c r="A16" s="140">
        <f t="shared" si="0"/>
        <v>1</v>
      </c>
      <c r="B16" s="140">
        <f t="shared" si="1"/>
        <v>74</v>
      </c>
      <c r="C16" s="149"/>
      <c r="D16" s="150" t="s">
        <v>366</v>
      </c>
      <c r="E16" s="152">
        <v>75</v>
      </c>
      <c r="F16" s="152">
        <v>81</v>
      </c>
      <c r="G16" s="152">
        <v>74</v>
      </c>
      <c r="H16" s="141">
        <f t="shared" si="2"/>
        <v>11.25</v>
      </c>
    </row>
    <row r="17" spans="1:8" ht="16.2">
      <c r="A17" s="140">
        <f t="shared" si="0"/>
        <v>1</v>
      </c>
      <c r="B17" s="140">
        <f t="shared" si="1"/>
        <v>74</v>
      </c>
      <c r="C17" s="149"/>
      <c r="D17" s="150" t="s">
        <v>214</v>
      </c>
      <c r="E17" s="152">
        <v>84</v>
      </c>
      <c r="F17" s="152">
        <v>70</v>
      </c>
      <c r="G17" s="152">
        <v>74</v>
      </c>
      <c r="H17" s="141">
        <f t="shared" si="2"/>
        <v>11.25</v>
      </c>
    </row>
    <row r="18" spans="1:8" ht="16.2">
      <c r="A18" s="140">
        <f t="shared" si="0"/>
        <v>1</v>
      </c>
      <c r="B18" s="140">
        <f t="shared" si="1"/>
        <v>74</v>
      </c>
      <c r="C18" s="149"/>
      <c r="D18" s="150" t="s">
        <v>52</v>
      </c>
      <c r="E18" s="152">
        <v>78</v>
      </c>
      <c r="F18" s="152">
        <v>80</v>
      </c>
      <c r="G18" s="152">
        <v>74</v>
      </c>
      <c r="H18" s="141">
        <f t="shared" si="2"/>
        <v>11.25</v>
      </c>
    </row>
    <row r="19" spans="1:8" ht="16.2">
      <c r="A19" s="140">
        <f t="shared" si="0"/>
        <v>1</v>
      </c>
      <c r="B19" s="140">
        <f t="shared" si="1"/>
        <v>74</v>
      </c>
      <c r="C19" s="149"/>
      <c r="D19" s="150" t="s">
        <v>78</v>
      </c>
      <c r="E19" s="152">
        <v>76</v>
      </c>
      <c r="F19" s="152">
        <v>82</v>
      </c>
      <c r="G19" s="152">
        <v>74</v>
      </c>
      <c r="H19" s="141">
        <f t="shared" si="2"/>
        <v>11.25</v>
      </c>
    </row>
    <row r="20" spans="1:8" ht="16.2">
      <c r="A20" s="140">
        <f t="shared" si="0"/>
        <v>1</v>
      </c>
      <c r="B20" s="140">
        <f t="shared" si="1"/>
        <v>75</v>
      </c>
      <c r="C20" s="149"/>
      <c r="D20" s="150" t="s">
        <v>365</v>
      </c>
      <c r="E20" s="152">
        <v>79</v>
      </c>
      <c r="F20" s="152">
        <v>69</v>
      </c>
      <c r="G20" s="152">
        <v>75</v>
      </c>
      <c r="H20" s="141">
        <f t="shared" si="2"/>
        <v>10.25</v>
      </c>
    </row>
    <row r="21" spans="1:8" ht="16.2">
      <c r="A21" s="140">
        <f t="shared" si="0"/>
        <v>1</v>
      </c>
      <c r="B21" s="140">
        <f t="shared" si="1"/>
        <v>75</v>
      </c>
      <c r="C21" s="149"/>
      <c r="D21" s="150" t="s">
        <v>345</v>
      </c>
      <c r="E21" s="152">
        <v>80</v>
      </c>
      <c r="F21" s="152">
        <v>75</v>
      </c>
      <c r="G21" s="152">
        <v>75</v>
      </c>
      <c r="H21" s="141">
        <f t="shared" si="2"/>
        <v>10.25</v>
      </c>
    </row>
    <row r="22" spans="1:8" ht="16.2">
      <c r="A22" s="140">
        <f t="shared" si="0"/>
        <v>1</v>
      </c>
      <c r="B22" s="140">
        <f t="shared" si="1"/>
        <v>75</v>
      </c>
      <c r="C22" s="149"/>
      <c r="D22" s="150" t="s">
        <v>66</v>
      </c>
      <c r="E22" s="152">
        <v>81</v>
      </c>
      <c r="F22" s="152">
        <v>71</v>
      </c>
      <c r="G22" s="152">
        <v>75</v>
      </c>
      <c r="H22" s="141">
        <f t="shared" si="2"/>
        <v>10.25</v>
      </c>
    </row>
    <row r="23" spans="1:8" ht="16.2">
      <c r="A23" s="140">
        <f t="shared" si="0"/>
        <v>1</v>
      </c>
      <c r="B23" s="140">
        <f t="shared" si="1"/>
        <v>75</v>
      </c>
      <c r="C23" s="149"/>
      <c r="D23" s="150" t="s">
        <v>59</v>
      </c>
      <c r="E23" s="152">
        <v>79</v>
      </c>
      <c r="F23" s="152">
        <v>76</v>
      </c>
      <c r="G23" s="152">
        <v>75</v>
      </c>
      <c r="H23" s="141">
        <f t="shared" si="2"/>
        <v>10.25</v>
      </c>
    </row>
    <row r="24" spans="1:8" ht="16.2">
      <c r="A24" s="140">
        <f t="shared" si="0"/>
        <v>1</v>
      </c>
      <c r="B24" s="140">
        <f t="shared" si="1"/>
        <v>75</v>
      </c>
      <c r="C24" s="149"/>
      <c r="D24" s="150" t="s">
        <v>49</v>
      </c>
      <c r="E24" s="152">
        <v>81</v>
      </c>
      <c r="F24" s="152">
        <v>75</v>
      </c>
      <c r="G24" s="152">
        <v>75</v>
      </c>
      <c r="H24" s="141">
        <f t="shared" si="2"/>
        <v>10.25</v>
      </c>
    </row>
    <row r="25" spans="1:8" ht="16.2">
      <c r="A25" s="140">
        <f t="shared" si="0"/>
        <v>1</v>
      </c>
      <c r="B25" s="140">
        <f t="shared" si="1"/>
        <v>75</v>
      </c>
      <c r="C25" s="149"/>
      <c r="D25" s="150" t="s">
        <v>381</v>
      </c>
      <c r="E25" s="152">
        <v>79</v>
      </c>
      <c r="F25" s="152">
        <v>77</v>
      </c>
      <c r="G25" s="152">
        <v>75</v>
      </c>
      <c r="H25" s="141">
        <f t="shared" si="2"/>
        <v>10.25</v>
      </c>
    </row>
    <row r="26" spans="1:8" ht="16.2">
      <c r="A26" s="140">
        <f t="shared" si="0"/>
        <v>1</v>
      </c>
      <c r="B26" s="140">
        <f t="shared" si="1"/>
        <v>76</v>
      </c>
      <c r="C26" s="149"/>
      <c r="D26" s="150" t="s">
        <v>191</v>
      </c>
      <c r="E26" s="152">
        <v>74</v>
      </c>
      <c r="F26" s="152">
        <v>78</v>
      </c>
      <c r="G26" s="152">
        <v>76</v>
      </c>
      <c r="H26" s="141">
        <f t="shared" si="2"/>
        <v>9.25</v>
      </c>
    </row>
    <row r="27" spans="1:8" ht="16.2">
      <c r="A27" s="140">
        <f t="shared" si="0"/>
        <v>1</v>
      </c>
      <c r="B27" s="140">
        <f t="shared" si="1"/>
        <v>76</v>
      </c>
      <c r="C27" s="149"/>
      <c r="D27" s="150" t="s">
        <v>362</v>
      </c>
      <c r="E27" s="133">
        <v>78</v>
      </c>
      <c r="F27" s="133">
        <v>70</v>
      </c>
      <c r="G27" s="133">
        <v>76</v>
      </c>
      <c r="H27" s="141">
        <f t="shared" si="2"/>
        <v>9.25</v>
      </c>
    </row>
    <row r="28" spans="1:8" ht="16.2">
      <c r="A28" s="140">
        <f t="shared" si="0"/>
        <v>1</v>
      </c>
      <c r="B28" s="140">
        <f t="shared" si="1"/>
        <v>77</v>
      </c>
      <c r="C28" s="149"/>
      <c r="D28" s="150" t="s">
        <v>372</v>
      </c>
      <c r="E28" s="152">
        <v>75</v>
      </c>
      <c r="F28" s="152">
        <v>75</v>
      </c>
      <c r="G28" s="152">
        <v>77</v>
      </c>
      <c r="H28" s="141">
        <f t="shared" si="2"/>
        <v>8.25</v>
      </c>
    </row>
    <row r="29" spans="1:8" ht="16.2">
      <c r="A29" s="140">
        <f t="shared" si="0"/>
        <v>1</v>
      </c>
      <c r="B29" s="140">
        <f t="shared" si="1"/>
        <v>77</v>
      </c>
      <c r="C29" s="149"/>
      <c r="D29" s="150" t="s">
        <v>63</v>
      </c>
      <c r="E29" s="152">
        <v>79</v>
      </c>
      <c r="F29" s="152">
        <v>77</v>
      </c>
      <c r="G29" s="152">
        <v>77</v>
      </c>
      <c r="H29" s="141">
        <f t="shared" si="2"/>
        <v>8.25</v>
      </c>
    </row>
    <row r="30" spans="1:8" ht="16.2">
      <c r="A30" s="140">
        <f t="shared" si="0"/>
        <v>1</v>
      </c>
      <c r="B30" s="140">
        <f t="shared" si="1"/>
        <v>77</v>
      </c>
      <c r="C30" s="149"/>
      <c r="D30" s="150" t="s">
        <v>374</v>
      </c>
      <c r="E30" s="152">
        <v>80</v>
      </c>
      <c r="F30" s="152">
        <v>75</v>
      </c>
      <c r="G30" s="152">
        <v>77</v>
      </c>
      <c r="H30" s="141">
        <f t="shared" si="2"/>
        <v>8.25</v>
      </c>
    </row>
    <row r="31" spans="1:8" ht="16.2">
      <c r="A31" s="140">
        <f t="shared" si="0"/>
        <v>1</v>
      </c>
      <c r="B31" s="140">
        <f t="shared" si="1"/>
        <v>77</v>
      </c>
      <c r="C31" s="149"/>
      <c r="D31" s="150" t="s">
        <v>45</v>
      </c>
      <c r="E31" s="152">
        <v>79</v>
      </c>
      <c r="F31" s="152">
        <v>74</v>
      </c>
      <c r="G31" s="152">
        <v>77</v>
      </c>
      <c r="H31" s="141">
        <f t="shared" si="2"/>
        <v>8.25</v>
      </c>
    </row>
    <row r="32" spans="1:8" ht="16.2">
      <c r="A32" s="140">
        <f t="shared" si="0"/>
        <v>1</v>
      </c>
      <c r="B32" s="140">
        <f t="shared" si="1"/>
        <v>78</v>
      </c>
      <c r="C32" s="149"/>
      <c r="D32" s="150" t="s">
        <v>70</v>
      </c>
      <c r="E32" s="152">
        <v>79</v>
      </c>
      <c r="F32" s="152">
        <v>72</v>
      </c>
      <c r="G32" s="152">
        <v>78</v>
      </c>
      <c r="H32" s="141">
        <f t="shared" si="2"/>
        <v>7.25</v>
      </c>
    </row>
    <row r="33" spans="1:8" ht="16.2">
      <c r="A33" s="140">
        <f t="shared" si="0"/>
        <v>1</v>
      </c>
      <c r="B33" s="140">
        <f t="shared" si="1"/>
        <v>78</v>
      </c>
      <c r="C33" s="149"/>
      <c r="D33" s="150" t="s">
        <v>46</v>
      </c>
      <c r="E33" s="152">
        <v>85</v>
      </c>
      <c r="F33" s="152">
        <v>68</v>
      </c>
      <c r="G33" s="152">
        <v>78</v>
      </c>
      <c r="H33" s="141">
        <f t="shared" si="2"/>
        <v>7.25</v>
      </c>
    </row>
    <row r="34" spans="1:8" ht="16.2">
      <c r="A34" s="140">
        <f t="shared" si="0"/>
        <v>1</v>
      </c>
      <c r="B34" s="140">
        <f t="shared" si="1"/>
        <v>80</v>
      </c>
      <c r="C34" s="149"/>
      <c r="D34" s="150" t="s">
        <v>71</v>
      </c>
      <c r="E34" s="152">
        <v>81</v>
      </c>
      <c r="F34" s="152">
        <v>74</v>
      </c>
      <c r="G34" s="152">
        <v>80</v>
      </c>
      <c r="H34" s="141">
        <f t="shared" si="2"/>
        <v>5.25</v>
      </c>
    </row>
    <row r="35" spans="1:8" ht="16.2">
      <c r="A35" s="140">
        <f t="shared" si="0"/>
        <v>1</v>
      </c>
      <c r="B35" s="140">
        <f t="shared" si="1"/>
        <v>81</v>
      </c>
      <c r="C35" s="149"/>
      <c r="D35" s="150" t="s">
        <v>79</v>
      </c>
      <c r="E35" s="152">
        <v>76</v>
      </c>
      <c r="F35" s="152">
        <v>77</v>
      </c>
      <c r="G35" s="152">
        <v>81</v>
      </c>
      <c r="H35" s="141">
        <f t="shared" si="2"/>
        <v>4.25</v>
      </c>
    </row>
    <row r="36" spans="1:8" ht="16.2">
      <c r="A36" s="140">
        <f t="shared" si="0"/>
        <v>1</v>
      </c>
      <c r="B36" s="140">
        <f t="shared" si="1"/>
        <v>82</v>
      </c>
      <c r="C36" s="149"/>
      <c r="D36" s="150" t="s">
        <v>376</v>
      </c>
      <c r="E36" s="152">
        <v>78</v>
      </c>
      <c r="F36" s="152">
        <v>72</v>
      </c>
      <c r="G36" s="152">
        <v>82</v>
      </c>
      <c r="H36" s="141">
        <f t="shared" si="2"/>
        <v>3.25</v>
      </c>
    </row>
    <row r="37" spans="1:8" ht="16.2">
      <c r="A37" s="140">
        <f t="shared" si="0"/>
        <v>1</v>
      </c>
      <c r="B37" s="140">
        <f t="shared" si="1"/>
        <v>83</v>
      </c>
      <c r="C37" s="149"/>
      <c r="D37" s="150" t="s">
        <v>385</v>
      </c>
      <c r="E37" s="152">
        <v>79</v>
      </c>
      <c r="F37" s="152">
        <v>75</v>
      </c>
      <c r="G37" s="152">
        <v>83</v>
      </c>
      <c r="H37" s="141">
        <f t="shared" si="2"/>
        <v>2.25</v>
      </c>
    </row>
    <row r="38" spans="1:8" ht="16.2">
      <c r="A38" s="140">
        <f t="shared" si="0"/>
        <v>1</v>
      </c>
      <c r="B38" s="140">
        <f t="shared" si="1"/>
        <v>84</v>
      </c>
      <c r="C38" s="149"/>
      <c r="D38" s="150" t="s">
        <v>384</v>
      </c>
      <c r="E38" s="152">
        <v>83</v>
      </c>
      <c r="F38" s="152">
        <v>74</v>
      </c>
      <c r="G38" s="152">
        <v>84</v>
      </c>
      <c r="H38" s="141">
        <f t="shared" si="2"/>
        <v>1.25</v>
      </c>
    </row>
    <row r="39" spans="1:8" ht="16.2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52"/>
      <c r="H39" s="141">
        <f t="shared" si="2"/>
        <v>0</v>
      </c>
    </row>
    <row r="40" spans="1:8" ht="16.2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52"/>
      <c r="H40" s="141">
        <f t="shared" si="2"/>
        <v>0</v>
      </c>
    </row>
    <row r="41" spans="1:8" ht="16.2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52"/>
      <c r="H41" s="141">
        <f t="shared" si="2"/>
        <v>0</v>
      </c>
    </row>
    <row r="42" spans="1:8" ht="16.2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33"/>
      <c r="H42" s="141">
        <f t="shared" si="2"/>
        <v>0</v>
      </c>
    </row>
    <row r="43" spans="1:8" ht="16.2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33"/>
      <c r="H43" s="141">
        <f t="shared" si="2"/>
        <v>0</v>
      </c>
    </row>
    <row r="44" spans="1:8" ht="16.2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33"/>
      <c r="H44" s="141">
        <f t="shared" si="2"/>
        <v>0</v>
      </c>
    </row>
    <row r="45" spans="1:8" ht="16.2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33"/>
      <c r="H45" s="141">
        <f t="shared" si="2"/>
        <v>0</v>
      </c>
    </row>
    <row r="46" spans="1:8" ht="16.2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33"/>
      <c r="H46" s="141">
        <f t="shared" si="2"/>
        <v>0</v>
      </c>
    </row>
    <row r="47" spans="1:8" ht="16.2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33"/>
      <c r="H47" s="141">
        <f t="shared" si="2"/>
        <v>0</v>
      </c>
    </row>
    <row r="48" spans="1:8" ht="16.2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33"/>
      <c r="H48" s="141">
        <f t="shared" si="2"/>
        <v>0</v>
      </c>
    </row>
    <row r="49" spans="1:8" ht="16.2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33"/>
      <c r="H49" s="141">
        <f t="shared" si="2"/>
        <v>0</v>
      </c>
    </row>
    <row r="50" spans="1:8" ht="16.2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33"/>
      <c r="H50" s="141">
        <f t="shared" si="2"/>
        <v>0</v>
      </c>
    </row>
    <row r="51" spans="1:8" ht="16.2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33"/>
      <c r="H51" s="141">
        <f t="shared" si="2"/>
        <v>0</v>
      </c>
    </row>
    <row r="52" spans="1:8" ht="16.2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33"/>
      <c r="H52" s="141">
        <f t="shared" si="2"/>
        <v>0</v>
      </c>
    </row>
    <row r="53" spans="1:8" ht="16.2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33"/>
      <c r="H53" s="141">
        <f t="shared" si="2"/>
        <v>0</v>
      </c>
    </row>
    <row r="54" spans="1:8" ht="16.2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33"/>
      <c r="H54" s="141">
        <f t="shared" si="2"/>
        <v>0</v>
      </c>
    </row>
    <row r="55" spans="1:8" ht="16.2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33"/>
      <c r="H55" s="141">
        <f t="shared" si="2"/>
        <v>0</v>
      </c>
    </row>
    <row r="56" spans="1:8" ht="16.2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33"/>
      <c r="H56" s="141">
        <f t="shared" si="2"/>
        <v>0</v>
      </c>
    </row>
    <row r="57" spans="1:8" ht="16.2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33"/>
      <c r="H57" s="141">
        <f t="shared" si="2"/>
        <v>0</v>
      </c>
    </row>
    <row r="58" spans="1:8" ht="16.2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33"/>
      <c r="H58" s="141">
        <f t="shared" si="2"/>
        <v>0</v>
      </c>
    </row>
    <row r="59" spans="1:8" ht="16.2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33"/>
      <c r="H59" s="141">
        <f t="shared" si="2"/>
        <v>0</v>
      </c>
    </row>
    <row r="60" spans="1:8" ht="16.2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33"/>
      <c r="H60" s="141">
        <f t="shared" si="2"/>
        <v>0</v>
      </c>
    </row>
    <row r="61" spans="1:8" ht="16.2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33"/>
      <c r="H61" s="141">
        <f t="shared" si="2"/>
        <v>0</v>
      </c>
    </row>
    <row r="62" spans="1:8" ht="16.2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33"/>
      <c r="H62" s="141">
        <f t="shared" si="2"/>
        <v>0</v>
      </c>
    </row>
    <row r="63" spans="1:8" ht="16.2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33"/>
      <c r="H63" s="141">
        <f t="shared" si="2"/>
        <v>0</v>
      </c>
    </row>
    <row r="64" spans="1:8" ht="16.2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>
        <f t="shared" si="2"/>
        <v>0</v>
      </c>
    </row>
    <row r="65" spans="1:8" ht="16.2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>
        <f t="shared" si="2"/>
        <v>0</v>
      </c>
    </row>
    <row r="66" spans="1:8" ht="16.2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>
        <f t="shared" si="2"/>
        <v>0</v>
      </c>
    </row>
    <row r="67" spans="1:8" ht="16.2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>
        <f t="shared" si="2"/>
        <v>0</v>
      </c>
    </row>
    <row r="68" spans="1:8" ht="16.2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>
        <f t="shared" ref="H68:H102" si="5">IF($B$2-G68+10&gt;0,$B$2-G68+10,0)*A68</f>
        <v>0</v>
      </c>
    </row>
    <row r="69" spans="1:8" ht="16.2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>
        <f t="shared" si="5"/>
        <v>0</v>
      </c>
    </row>
    <row r="70" spans="1:8" ht="16.2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>
        <f t="shared" si="5"/>
        <v>0</v>
      </c>
    </row>
    <row r="71" spans="1:8" ht="16.2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>
        <f t="shared" si="5"/>
        <v>0</v>
      </c>
    </row>
    <row r="72" spans="1:8" ht="16.2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446" priority="18">
      <formula>AND(XEF3=0,XEG3&lt;&gt;"")</formula>
    </cfRule>
  </conditionalFormatting>
  <conditionalFormatting sqref="B3:B102">
    <cfRule type="expression" dxfId="445" priority="17">
      <formula>AND(XEH3=0,XEI3&lt;&gt;"")</formula>
    </cfRule>
  </conditionalFormatting>
  <conditionalFormatting sqref="E3:H94 H4:H102">
    <cfRule type="cellIs" dxfId="444" priority="15" operator="lessThan">
      <formula>#REF!</formula>
    </cfRule>
    <cfRule type="cellIs" dxfId="443" priority="16" operator="equal">
      <formula>#REF!</formula>
    </cfRule>
  </conditionalFormatting>
  <conditionalFormatting sqref="C3:C42">
    <cfRule type="expression" dxfId="442" priority="14">
      <formula>AND(XEF3=0,XEG3&lt;&gt;"")</formula>
    </cfRule>
  </conditionalFormatting>
  <conditionalFormatting sqref="A3:A102">
    <cfRule type="expression" dxfId="441" priority="13">
      <formula>AND(XEF3=0,XEG3&lt;&gt;"")</formula>
    </cfRule>
  </conditionalFormatting>
  <conditionalFormatting sqref="E3:G72">
    <cfRule type="cellIs" dxfId="440" priority="11" operator="lessThan">
      <formula>#REF!</formula>
    </cfRule>
    <cfRule type="cellIs" dxfId="439" priority="12" operator="equal">
      <formula>#REF!</formula>
    </cfRule>
  </conditionalFormatting>
  <conditionalFormatting sqref="C3:C72">
    <cfRule type="expression" dxfId="438" priority="10">
      <formula>AND(XEE3=0,XEF3&lt;&gt;"")</formula>
    </cfRule>
  </conditionalFormatting>
  <conditionalFormatting sqref="C3:C72">
    <cfRule type="expression" dxfId="437" priority="9">
      <formula>AND(XEE3=0,XEF3&lt;&gt;"")</formula>
    </cfRule>
  </conditionalFormatting>
  <conditionalFormatting sqref="C3:C41">
    <cfRule type="expression" dxfId="436" priority="8">
      <formula>AND(XEH3=0,XEI3&lt;&gt;"")</formula>
    </cfRule>
  </conditionalFormatting>
  <conditionalFormatting sqref="E3:G41">
    <cfRule type="cellIs" dxfId="435" priority="6" operator="lessThan">
      <formula>#REF!</formula>
    </cfRule>
    <cfRule type="cellIs" dxfId="434" priority="7" operator="equal">
      <formula>#REF!</formula>
    </cfRule>
  </conditionalFormatting>
  <conditionalFormatting sqref="C3:C41">
    <cfRule type="expression" dxfId="433" priority="5">
      <formula>AND(XEH3=0,XEI3&lt;&gt;"")</formula>
    </cfRule>
  </conditionalFormatting>
  <conditionalFormatting sqref="E3:G41">
    <cfRule type="cellIs" dxfId="432" priority="3" operator="lessThan">
      <formula>#REF!</formula>
    </cfRule>
    <cfRule type="cellIs" dxfId="431" priority="4" operator="equal">
      <formula>#REF!</formula>
    </cfRule>
  </conditionalFormatting>
  <conditionalFormatting sqref="E3:G22">
    <cfRule type="cellIs" dxfId="430" priority="1" operator="lessThan">
      <formula>#REF!</formula>
    </cfRule>
    <cfRule type="cellIs" dxfId="429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J101"/>
  <sheetViews>
    <sheetView workbookViewId="0">
      <pane ySplit="1" topLeftCell="A14" activePane="bottomLeft" state="frozen"/>
      <selection activeCell="A2" sqref="A2:D101"/>
      <selection pane="bottomLeft" activeCell="C2" sqref="C2:F27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6" width="5.33203125" customWidth="1"/>
  </cols>
  <sheetData>
    <row r="1" spans="1:10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47" t="s">
        <v>299</v>
      </c>
      <c r="G1" s="146" t="s">
        <v>297</v>
      </c>
      <c r="J1" t="s">
        <v>337</v>
      </c>
    </row>
    <row r="2" spans="1:10">
      <c r="A2" s="148"/>
      <c r="B2" s="149"/>
      <c r="C2" s="150" t="s">
        <v>410</v>
      </c>
      <c r="D2" s="133">
        <v>82</v>
      </c>
      <c r="E2" s="133">
        <v>80</v>
      </c>
      <c r="F2" s="133">
        <v>71</v>
      </c>
    </row>
    <row r="3" spans="1:10">
      <c r="A3" s="151"/>
      <c r="B3" s="149"/>
      <c r="C3" s="150" t="s">
        <v>405</v>
      </c>
      <c r="D3" s="133">
        <v>75</v>
      </c>
      <c r="E3" s="133">
        <v>70</v>
      </c>
      <c r="F3" s="133">
        <v>72</v>
      </c>
    </row>
    <row r="4" spans="1:10">
      <c r="A4" s="148"/>
      <c r="B4" s="149"/>
      <c r="C4" s="150" t="s">
        <v>407</v>
      </c>
      <c r="D4" s="133">
        <v>76</v>
      </c>
      <c r="E4" s="133">
        <v>77</v>
      </c>
      <c r="F4" s="133">
        <v>73</v>
      </c>
    </row>
    <row r="5" spans="1:10">
      <c r="A5" s="151"/>
      <c r="B5" s="149"/>
      <c r="C5" s="150" t="s">
        <v>408</v>
      </c>
      <c r="D5" s="152">
        <v>82</v>
      </c>
      <c r="E5" s="152">
        <v>75</v>
      </c>
      <c r="F5" s="152">
        <v>73</v>
      </c>
    </row>
    <row r="6" spans="1:10">
      <c r="A6" s="151"/>
      <c r="B6" s="149"/>
      <c r="C6" s="150" t="s">
        <v>348</v>
      </c>
      <c r="D6" s="152">
        <v>81</v>
      </c>
      <c r="E6" s="152">
        <v>78</v>
      </c>
      <c r="F6" s="152">
        <v>73</v>
      </c>
    </row>
    <row r="7" spans="1:10">
      <c r="A7" s="151"/>
      <c r="B7" s="149"/>
      <c r="C7" s="150" t="s">
        <v>144</v>
      </c>
      <c r="D7" s="152">
        <v>82</v>
      </c>
      <c r="E7" s="152">
        <v>81</v>
      </c>
      <c r="F7" s="152">
        <v>73</v>
      </c>
    </row>
    <row r="8" spans="1:10">
      <c r="A8" s="151"/>
      <c r="B8" s="149"/>
      <c r="C8" s="150" t="s">
        <v>406</v>
      </c>
      <c r="D8" s="152">
        <v>75</v>
      </c>
      <c r="E8" s="152">
        <v>74</v>
      </c>
      <c r="F8" s="152">
        <v>74</v>
      </c>
    </row>
    <row r="9" spans="1:10">
      <c r="A9" s="151"/>
      <c r="B9" s="149"/>
      <c r="C9" s="150" t="s">
        <v>409</v>
      </c>
      <c r="D9" s="152">
        <v>79</v>
      </c>
      <c r="E9" s="152">
        <v>72</v>
      </c>
      <c r="F9" s="152">
        <v>74</v>
      </c>
    </row>
    <row r="10" spans="1:10">
      <c r="A10" s="151"/>
      <c r="B10" s="149"/>
      <c r="C10" s="150" t="s">
        <v>116</v>
      </c>
      <c r="D10" s="152">
        <v>79</v>
      </c>
      <c r="E10" s="152">
        <v>79</v>
      </c>
      <c r="F10" s="152">
        <v>74</v>
      </c>
    </row>
    <row r="11" spans="1:10">
      <c r="A11" s="151"/>
      <c r="B11" s="149"/>
      <c r="C11" s="150" t="s">
        <v>139</v>
      </c>
      <c r="D11" s="152">
        <v>80</v>
      </c>
      <c r="E11" s="152">
        <v>80</v>
      </c>
      <c r="F11" s="152">
        <v>74</v>
      </c>
    </row>
    <row r="12" spans="1:10">
      <c r="A12" s="151"/>
      <c r="B12" s="149"/>
      <c r="C12" s="150" t="s">
        <v>128</v>
      </c>
      <c r="D12" s="152">
        <v>83</v>
      </c>
      <c r="E12" s="152">
        <v>81</v>
      </c>
      <c r="F12" s="152">
        <v>74</v>
      </c>
    </row>
    <row r="13" spans="1:10">
      <c r="A13" s="151"/>
      <c r="B13" s="149"/>
      <c r="C13" s="150" t="s">
        <v>347</v>
      </c>
      <c r="D13" s="152">
        <v>80</v>
      </c>
      <c r="E13" s="152">
        <v>76</v>
      </c>
      <c r="F13" s="152">
        <v>75</v>
      </c>
    </row>
    <row r="14" spans="1:10">
      <c r="A14" s="151"/>
      <c r="B14" s="149"/>
      <c r="C14" s="150" t="s">
        <v>412</v>
      </c>
      <c r="D14" s="152">
        <v>79</v>
      </c>
      <c r="E14" s="152">
        <v>76</v>
      </c>
      <c r="F14" s="152">
        <v>75</v>
      </c>
    </row>
    <row r="15" spans="1:10">
      <c r="A15" s="151"/>
      <c r="B15" s="149"/>
      <c r="C15" s="150" t="s">
        <v>414</v>
      </c>
      <c r="D15" s="152">
        <v>79</v>
      </c>
      <c r="E15" s="152">
        <v>74</v>
      </c>
      <c r="F15" s="152">
        <v>75</v>
      </c>
    </row>
    <row r="16" spans="1:10">
      <c r="A16" s="151"/>
      <c r="B16" s="149"/>
      <c r="C16" s="150" t="s">
        <v>119</v>
      </c>
      <c r="D16" s="152">
        <v>85</v>
      </c>
      <c r="E16" s="152">
        <v>76</v>
      </c>
      <c r="F16" s="152">
        <v>75</v>
      </c>
    </row>
    <row r="17" spans="1:6">
      <c r="A17" s="151"/>
      <c r="B17" s="149"/>
      <c r="C17" s="150" t="s">
        <v>427</v>
      </c>
      <c r="D17" s="152">
        <v>83</v>
      </c>
      <c r="E17" s="152">
        <v>82</v>
      </c>
      <c r="F17" s="152">
        <v>75</v>
      </c>
    </row>
    <row r="18" spans="1:6">
      <c r="A18" s="151"/>
      <c r="B18" s="149"/>
      <c r="C18" s="150" t="s">
        <v>416</v>
      </c>
      <c r="D18" s="152">
        <v>81</v>
      </c>
      <c r="E18" s="152">
        <v>74</v>
      </c>
      <c r="F18" s="152">
        <v>76</v>
      </c>
    </row>
    <row r="19" spans="1:6">
      <c r="A19" s="151"/>
      <c r="B19" s="149"/>
      <c r="C19" s="150" t="s">
        <v>136</v>
      </c>
      <c r="D19" s="152">
        <v>81</v>
      </c>
      <c r="E19" s="152">
        <v>84</v>
      </c>
      <c r="F19" s="152">
        <v>76</v>
      </c>
    </row>
    <row r="20" spans="1:6">
      <c r="A20" s="151"/>
      <c r="B20" s="149"/>
      <c r="C20" s="150" t="s">
        <v>418</v>
      </c>
      <c r="D20" s="152">
        <v>81</v>
      </c>
      <c r="E20" s="152">
        <v>78</v>
      </c>
      <c r="F20" s="152">
        <v>77</v>
      </c>
    </row>
    <row r="21" spans="1:6">
      <c r="A21" s="151"/>
      <c r="B21" s="149"/>
      <c r="C21" s="150" t="s">
        <v>151</v>
      </c>
      <c r="D21" s="152">
        <v>84</v>
      </c>
      <c r="E21" s="152">
        <v>79</v>
      </c>
      <c r="F21" s="152">
        <v>78</v>
      </c>
    </row>
    <row r="22" spans="1:6">
      <c r="A22" s="151"/>
      <c r="B22" s="149"/>
      <c r="C22" s="150" t="s">
        <v>141</v>
      </c>
      <c r="D22" s="152">
        <v>81</v>
      </c>
      <c r="E22" s="152">
        <v>81</v>
      </c>
      <c r="F22" s="152">
        <v>78</v>
      </c>
    </row>
    <row r="23" spans="1:6">
      <c r="A23" s="151"/>
      <c r="B23" s="149"/>
      <c r="C23" s="150" t="s">
        <v>251</v>
      </c>
      <c r="D23" s="152">
        <v>78</v>
      </c>
      <c r="E23" s="152">
        <v>80</v>
      </c>
      <c r="F23" s="152">
        <v>79</v>
      </c>
    </row>
    <row r="24" spans="1:6">
      <c r="A24" s="151"/>
      <c r="B24" s="149"/>
      <c r="C24" s="150" t="s">
        <v>143</v>
      </c>
      <c r="D24" s="152">
        <v>83</v>
      </c>
      <c r="E24" s="152">
        <v>78</v>
      </c>
      <c r="F24" s="152">
        <v>79</v>
      </c>
    </row>
    <row r="25" spans="1:6">
      <c r="A25" s="151"/>
      <c r="B25" s="149"/>
      <c r="C25" s="150" t="s">
        <v>140</v>
      </c>
      <c r="D25" s="152">
        <v>81</v>
      </c>
      <c r="E25" s="152">
        <v>79</v>
      </c>
      <c r="F25" s="152">
        <v>80</v>
      </c>
    </row>
    <row r="26" spans="1:6">
      <c r="A26" s="151"/>
      <c r="B26" s="149"/>
      <c r="C26" s="150" t="s">
        <v>434</v>
      </c>
      <c r="D26" s="152">
        <v>88</v>
      </c>
      <c r="E26" s="152">
        <v>77</v>
      </c>
      <c r="F26" s="152">
        <v>80</v>
      </c>
    </row>
    <row r="27" spans="1:6">
      <c r="A27" s="151"/>
      <c r="B27" s="149"/>
      <c r="C27" s="150" t="s">
        <v>159</v>
      </c>
      <c r="D27" s="152">
        <v>78</v>
      </c>
      <c r="E27" s="152">
        <v>82</v>
      </c>
      <c r="F27" s="152">
        <v>81</v>
      </c>
    </row>
    <row r="28" spans="1:6">
      <c r="A28" s="151"/>
      <c r="B28" s="149"/>
      <c r="C28" s="150"/>
      <c r="D28" s="152"/>
      <c r="E28" s="152"/>
      <c r="F28" s="152"/>
    </row>
    <row r="29" spans="1:6">
      <c r="A29" s="151"/>
      <c r="B29" s="149"/>
      <c r="C29" s="150"/>
      <c r="D29" s="152"/>
      <c r="E29" s="152"/>
      <c r="F29" s="152"/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sortState ref="A2:G101">
    <sortCondition ref="F1"/>
  </sortState>
  <phoneticPr fontId="2" type="noConversion"/>
  <conditionalFormatting sqref="B2:B101">
    <cfRule type="expression" dxfId="428" priority="4">
      <formula>AND(XEA2=0,XEB2&lt;&gt;"")</formula>
    </cfRule>
  </conditionalFormatting>
  <conditionalFormatting sqref="A2:A101">
    <cfRule type="expression" dxfId="427" priority="3">
      <formula>AND(XEA2=0,XEB2&lt;&gt;"")</formula>
    </cfRule>
  </conditionalFormatting>
  <conditionalFormatting sqref="D2:F101">
    <cfRule type="cellIs" dxfId="426" priority="1" operator="lessThan">
      <formula>#REF!</formula>
    </cfRule>
    <cfRule type="cellIs" dxfId="425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102"/>
  <sheetViews>
    <sheetView workbookViewId="0">
      <pane ySplit="2" topLeftCell="A3" activePane="bottomLeft" state="frozen"/>
      <selection activeCell="A2" sqref="A2:D101"/>
      <selection pane="bottomLeft" activeCell="D3" sqref="D3:G28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7" width="5.33203125" style="128" customWidth="1"/>
    <col min="8" max="8" width="7.33203125" style="131" customWidth="1"/>
    <col min="9" max="16384" width="9" style="128"/>
  </cols>
  <sheetData>
    <row r="1" spans="1:8" ht="16.2">
      <c r="A1" s="134" t="s">
        <v>308</v>
      </c>
      <c r="B1" s="134" t="s">
        <v>311</v>
      </c>
      <c r="C1" s="214" t="s">
        <v>316</v>
      </c>
      <c r="D1" s="214"/>
      <c r="E1" s="214"/>
      <c r="F1" s="214"/>
      <c r="G1" s="214"/>
      <c r="H1" s="214"/>
    </row>
    <row r="2" spans="1:8" ht="16.2">
      <c r="A2" s="135">
        <f>SUM(A3:A102)</f>
        <v>26</v>
      </c>
      <c r="B2" s="136">
        <f>SUM(B3:B102)/A2</f>
        <v>75.538461538461533</v>
      </c>
      <c r="C2" s="137" t="s">
        <v>313</v>
      </c>
      <c r="D2" s="137" t="s">
        <v>269</v>
      </c>
      <c r="E2" s="138" t="s">
        <v>295</v>
      </c>
      <c r="F2" s="138" t="s">
        <v>314</v>
      </c>
      <c r="G2" s="138" t="s">
        <v>317</v>
      </c>
      <c r="H2" s="139" t="s">
        <v>315</v>
      </c>
    </row>
    <row r="3" spans="1:8" ht="16.2">
      <c r="A3" s="140">
        <f>COUNTA(D3)</f>
        <v>1</v>
      </c>
      <c r="B3" s="140">
        <f>G3</f>
        <v>71</v>
      </c>
      <c r="C3" s="149"/>
      <c r="D3" s="150" t="s">
        <v>410</v>
      </c>
      <c r="E3" s="133">
        <v>82</v>
      </c>
      <c r="F3" s="133">
        <v>80</v>
      </c>
      <c r="G3" s="133">
        <v>71</v>
      </c>
      <c r="H3" s="141">
        <f>IF($B$2-G3+10&gt;0,$B$2-G3+10,0)*A3</f>
        <v>14.538461538461533</v>
      </c>
    </row>
    <row r="4" spans="1:8" ht="16.2">
      <c r="A4" s="140">
        <f t="shared" ref="A4:A67" si="0">COUNTA(D4)</f>
        <v>1</v>
      </c>
      <c r="B4" s="140">
        <f t="shared" ref="B4:B67" si="1">G4</f>
        <v>72</v>
      </c>
      <c r="C4" s="149"/>
      <c r="D4" s="150" t="s">
        <v>405</v>
      </c>
      <c r="E4" s="152">
        <v>75</v>
      </c>
      <c r="F4" s="152">
        <v>70</v>
      </c>
      <c r="G4" s="152">
        <v>72</v>
      </c>
      <c r="H4" s="141">
        <f t="shared" ref="H4:H67" si="2">IF($B$2-G4+10&gt;0,$B$2-G4+10,0)*A4</f>
        <v>13.538461538461533</v>
      </c>
    </row>
    <row r="5" spans="1:8" ht="16.2">
      <c r="A5" s="140">
        <f t="shared" si="0"/>
        <v>1</v>
      </c>
      <c r="B5" s="140">
        <f t="shared" si="1"/>
        <v>73</v>
      </c>
      <c r="C5" s="149"/>
      <c r="D5" s="150" t="s">
        <v>407</v>
      </c>
      <c r="E5" s="133">
        <v>76</v>
      </c>
      <c r="F5" s="133">
        <v>77</v>
      </c>
      <c r="G5" s="133">
        <v>73</v>
      </c>
      <c r="H5" s="141">
        <f t="shared" si="2"/>
        <v>12.538461538461533</v>
      </c>
    </row>
    <row r="6" spans="1:8" ht="16.2">
      <c r="A6" s="140">
        <f t="shared" si="0"/>
        <v>1</v>
      </c>
      <c r="B6" s="140">
        <f t="shared" si="1"/>
        <v>73</v>
      </c>
      <c r="C6" s="149"/>
      <c r="D6" s="150" t="s">
        <v>408</v>
      </c>
      <c r="E6" s="152">
        <v>82</v>
      </c>
      <c r="F6" s="152">
        <v>75</v>
      </c>
      <c r="G6" s="152">
        <v>73</v>
      </c>
      <c r="H6" s="141">
        <f t="shared" si="2"/>
        <v>12.538461538461533</v>
      </c>
    </row>
    <row r="7" spans="1:8" ht="16.2">
      <c r="A7" s="140">
        <f t="shared" si="0"/>
        <v>1</v>
      </c>
      <c r="B7" s="140">
        <f t="shared" si="1"/>
        <v>73</v>
      </c>
      <c r="C7" s="149"/>
      <c r="D7" s="150" t="s">
        <v>348</v>
      </c>
      <c r="E7" s="152">
        <v>81</v>
      </c>
      <c r="F7" s="152">
        <v>78</v>
      </c>
      <c r="G7" s="152">
        <v>73</v>
      </c>
      <c r="H7" s="141">
        <f t="shared" si="2"/>
        <v>12.538461538461533</v>
      </c>
    </row>
    <row r="8" spans="1:8" ht="16.2">
      <c r="A8" s="140">
        <f t="shared" si="0"/>
        <v>1</v>
      </c>
      <c r="B8" s="140">
        <f t="shared" si="1"/>
        <v>73</v>
      </c>
      <c r="C8" s="149"/>
      <c r="D8" s="150" t="s">
        <v>144</v>
      </c>
      <c r="E8" s="133">
        <v>82</v>
      </c>
      <c r="F8" s="133">
        <v>81</v>
      </c>
      <c r="G8" s="133">
        <v>73</v>
      </c>
      <c r="H8" s="141">
        <f t="shared" si="2"/>
        <v>12.538461538461533</v>
      </c>
    </row>
    <row r="9" spans="1:8" ht="16.2">
      <c r="A9" s="140">
        <f t="shared" si="0"/>
        <v>1</v>
      </c>
      <c r="B9" s="140">
        <f t="shared" si="1"/>
        <v>74</v>
      </c>
      <c r="C9" s="149"/>
      <c r="D9" s="150" t="s">
        <v>406</v>
      </c>
      <c r="E9" s="152">
        <v>75</v>
      </c>
      <c r="F9" s="152">
        <v>74</v>
      </c>
      <c r="G9" s="152">
        <v>74</v>
      </c>
      <c r="H9" s="141">
        <f t="shared" si="2"/>
        <v>11.538461538461533</v>
      </c>
    </row>
    <row r="10" spans="1:8" ht="16.2">
      <c r="A10" s="140">
        <f t="shared" si="0"/>
        <v>1</v>
      </c>
      <c r="B10" s="140">
        <f t="shared" si="1"/>
        <v>74</v>
      </c>
      <c r="C10" s="149"/>
      <c r="D10" s="150" t="s">
        <v>409</v>
      </c>
      <c r="E10" s="152">
        <v>79</v>
      </c>
      <c r="F10" s="152">
        <v>72</v>
      </c>
      <c r="G10" s="152">
        <v>74</v>
      </c>
      <c r="H10" s="141">
        <f t="shared" si="2"/>
        <v>11.538461538461533</v>
      </c>
    </row>
    <row r="11" spans="1:8" ht="16.2">
      <c r="A11" s="140">
        <f t="shared" si="0"/>
        <v>1</v>
      </c>
      <c r="B11" s="140">
        <f t="shared" si="1"/>
        <v>74</v>
      </c>
      <c r="C11" s="149"/>
      <c r="D11" s="150" t="s">
        <v>116</v>
      </c>
      <c r="E11" s="152">
        <v>79</v>
      </c>
      <c r="F11" s="152">
        <v>79</v>
      </c>
      <c r="G11" s="152">
        <v>74</v>
      </c>
      <c r="H11" s="141">
        <f t="shared" si="2"/>
        <v>11.538461538461533</v>
      </c>
    </row>
    <row r="12" spans="1:8" ht="16.2">
      <c r="A12" s="140">
        <f t="shared" si="0"/>
        <v>1</v>
      </c>
      <c r="B12" s="140">
        <f t="shared" si="1"/>
        <v>74</v>
      </c>
      <c r="C12" s="149"/>
      <c r="D12" s="150" t="s">
        <v>139</v>
      </c>
      <c r="E12" s="152">
        <v>80</v>
      </c>
      <c r="F12" s="152">
        <v>80</v>
      </c>
      <c r="G12" s="152">
        <v>74</v>
      </c>
      <c r="H12" s="141">
        <f t="shared" si="2"/>
        <v>11.538461538461533</v>
      </c>
    </row>
    <row r="13" spans="1:8" ht="16.2">
      <c r="A13" s="140">
        <f t="shared" si="0"/>
        <v>1</v>
      </c>
      <c r="B13" s="140">
        <f t="shared" si="1"/>
        <v>74</v>
      </c>
      <c r="C13" s="149"/>
      <c r="D13" s="150" t="s">
        <v>128</v>
      </c>
      <c r="E13" s="152">
        <v>83</v>
      </c>
      <c r="F13" s="152">
        <v>81</v>
      </c>
      <c r="G13" s="152">
        <v>74</v>
      </c>
      <c r="H13" s="141">
        <f t="shared" si="2"/>
        <v>11.538461538461533</v>
      </c>
    </row>
    <row r="14" spans="1:8" ht="16.2">
      <c r="A14" s="140">
        <f t="shared" si="0"/>
        <v>1</v>
      </c>
      <c r="B14" s="140">
        <f t="shared" si="1"/>
        <v>75</v>
      </c>
      <c r="C14" s="149"/>
      <c r="D14" s="150" t="s">
        <v>347</v>
      </c>
      <c r="E14" s="152">
        <v>80</v>
      </c>
      <c r="F14" s="152">
        <v>76</v>
      </c>
      <c r="G14" s="152">
        <v>75</v>
      </c>
      <c r="H14" s="141">
        <f t="shared" si="2"/>
        <v>10.538461538461533</v>
      </c>
    </row>
    <row r="15" spans="1:8" ht="16.2">
      <c r="A15" s="140">
        <f t="shared" si="0"/>
        <v>1</v>
      </c>
      <c r="B15" s="140">
        <f t="shared" si="1"/>
        <v>75</v>
      </c>
      <c r="C15" s="149"/>
      <c r="D15" s="150" t="s">
        <v>412</v>
      </c>
      <c r="E15" s="152">
        <v>79</v>
      </c>
      <c r="F15" s="152">
        <v>76</v>
      </c>
      <c r="G15" s="152">
        <v>75</v>
      </c>
      <c r="H15" s="141">
        <f t="shared" si="2"/>
        <v>10.538461538461533</v>
      </c>
    </row>
    <row r="16" spans="1:8" ht="16.2">
      <c r="A16" s="140">
        <f t="shared" si="0"/>
        <v>1</v>
      </c>
      <c r="B16" s="140">
        <f t="shared" si="1"/>
        <v>75</v>
      </c>
      <c r="C16" s="149"/>
      <c r="D16" s="150" t="s">
        <v>414</v>
      </c>
      <c r="E16" s="152">
        <v>79</v>
      </c>
      <c r="F16" s="152">
        <v>74</v>
      </c>
      <c r="G16" s="152">
        <v>75</v>
      </c>
      <c r="H16" s="141">
        <f t="shared" si="2"/>
        <v>10.538461538461533</v>
      </c>
    </row>
    <row r="17" spans="1:8" ht="16.2">
      <c r="A17" s="140">
        <f t="shared" si="0"/>
        <v>1</v>
      </c>
      <c r="B17" s="140">
        <f t="shared" si="1"/>
        <v>75</v>
      </c>
      <c r="C17" s="149"/>
      <c r="D17" s="150" t="s">
        <v>119</v>
      </c>
      <c r="E17" s="152">
        <v>85</v>
      </c>
      <c r="F17" s="152">
        <v>76</v>
      </c>
      <c r="G17" s="152">
        <v>75</v>
      </c>
      <c r="H17" s="141">
        <f t="shared" si="2"/>
        <v>10.538461538461533</v>
      </c>
    </row>
    <row r="18" spans="1:8" ht="16.2">
      <c r="A18" s="140">
        <f t="shared" si="0"/>
        <v>1</v>
      </c>
      <c r="B18" s="140">
        <f t="shared" si="1"/>
        <v>75</v>
      </c>
      <c r="C18" s="149"/>
      <c r="D18" s="150" t="s">
        <v>427</v>
      </c>
      <c r="E18" s="152">
        <v>83</v>
      </c>
      <c r="F18" s="152">
        <v>82</v>
      </c>
      <c r="G18" s="152">
        <v>75</v>
      </c>
      <c r="H18" s="141">
        <f t="shared" si="2"/>
        <v>10.538461538461533</v>
      </c>
    </row>
    <row r="19" spans="1:8" ht="16.2">
      <c r="A19" s="140">
        <f t="shared" si="0"/>
        <v>1</v>
      </c>
      <c r="B19" s="140">
        <f t="shared" si="1"/>
        <v>76</v>
      </c>
      <c r="C19" s="149"/>
      <c r="D19" s="150" t="s">
        <v>416</v>
      </c>
      <c r="E19" s="152">
        <v>81</v>
      </c>
      <c r="F19" s="152">
        <v>74</v>
      </c>
      <c r="G19" s="152">
        <v>76</v>
      </c>
      <c r="H19" s="141">
        <f t="shared" si="2"/>
        <v>9.538461538461533</v>
      </c>
    </row>
    <row r="20" spans="1:8" ht="16.2">
      <c r="A20" s="140">
        <f t="shared" si="0"/>
        <v>1</v>
      </c>
      <c r="B20" s="140">
        <f t="shared" si="1"/>
        <v>76</v>
      </c>
      <c r="C20" s="149"/>
      <c r="D20" s="150" t="s">
        <v>136</v>
      </c>
      <c r="E20" s="152">
        <v>81</v>
      </c>
      <c r="F20" s="152">
        <v>84</v>
      </c>
      <c r="G20" s="152">
        <v>76</v>
      </c>
      <c r="H20" s="141">
        <f t="shared" si="2"/>
        <v>9.538461538461533</v>
      </c>
    </row>
    <row r="21" spans="1:8" ht="16.2">
      <c r="A21" s="140">
        <f t="shared" si="0"/>
        <v>1</v>
      </c>
      <c r="B21" s="140">
        <f t="shared" si="1"/>
        <v>77</v>
      </c>
      <c r="C21" s="149"/>
      <c r="D21" s="150" t="s">
        <v>418</v>
      </c>
      <c r="E21" s="152">
        <v>81</v>
      </c>
      <c r="F21" s="152">
        <v>78</v>
      </c>
      <c r="G21" s="152">
        <v>77</v>
      </c>
      <c r="H21" s="141">
        <f t="shared" si="2"/>
        <v>8.538461538461533</v>
      </c>
    </row>
    <row r="22" spans="1:8" ht="16.2">
      <c r="A22" s="140">
        <f t="shared" si="0"/>
        <v>1</v>
      </c>
      <c r="B22" s="140">
        <f t="shared" si="1"/>
        <v>78</v>
      </c>
      <c r="C22" s="149"/>
      <c r="D22" s="150" t="s">
        <v>151</v>
      </c>
      <c r="E22" s="152">
        <v>84</v>
      </c>
      <c r="F22" s="152">
        <v>79</v>
      </c>
      <c r="G22" s="152">
        <v>78</v>
      </c>
      <c r="H22" s="141">
        <f t="shared" si="2"/>
        <v>7.538461538461533</v>
      </c>
    </row>
    <row r="23" spans="1:8" ht="16.2">
      <c r="A23" s="140">
        <f t="shared" si="0"/>
        <v>1</v>
      </c>
      <c r="B23" s="140">
        <f t="shared" si="1"/>
        <v>78</v>
      </c>
      <c r="C23" s="149"/>
      <c r="D23" s="150" t="s">
        <v>141</v>
      </c>
      <c r="E23" s="152">
        <v>81</v>
      </c>
      <c r="F23" s="152">
        <v>81</v>
      </c>
      <c r="G23" s="152">
        <v>78</v>
      </c>
      <c r="H23" s="141">
        <f t="shared" si="2"/>
        <v>7.538461538461533</v>
      </c>
    </row>
    <row r="24" spans="1:8" ht="16.2">
      <c r="A24" s="140">
        <f t="shared" si="0"/>
        <v>1</v>
      </c>
      <c r="B24" s="140">
        <f t="shared" si="1"/>
        <v>79</v>
      </c>
      <c r="C24" s="149"/>
      <c r="D24" s="150" t="s">
        <v>251</v>
      </c>
      <c r="E24" s="152">
        <v>78</v>
      </c>
      <c r="F24" s="152">
        <v>80</v>
      </c>
      <c r="G24" s="152">
        <v>79</v>
      </c>
      <c r="H24" s="141">
        <f t="shared" si="2"/>
        <v>6.538461538461533</v>
      </c>
    </row>
    <row r="25" spans="1:8" ht="16.2">
      <c r="A25" s="140">
        <f t="shared" si="0"/>
        <v>1</v>
      </c>
      <c r="B25" s="140">
        <f t="shared" si="1"/>
        <v>79</v>
      </c>
      <c r="C25" s="149"/>
      <c r="D25" s="150" t="s">
        <v>143</v>
      </c>
      <c r="E25" s="152">
        <v>83</v>
      </c>
      <c r="F25" s="152">
        <v>78</v>
      </c>
      <c r="G25" s="152">
        <v>79</v>
      </c>
      <c r="H25" s="141">
        <f t="shared" si="2"/>
        <v>6.538461538461533</v>
      </c>
    </row>
    <row r="26" spans="1:8" ht="16.2">
      <c r="A26" s="140">
        <f t="shared" si="0"/>
        <v>1</v>
      </c>
      <c r="B26" s="140">
        <f t="shared" si="1"/>
        <v>80</v>
      </c>
      <c r="C26" s="149"/>
      <c r="D26" s="150" t="s">
        <v>140</v>
      </c>
      <c r="E26" s="152">
        <v>81</v>
      </c>
      <c r="F26" s="152">
        <v>79</v>
      </c>
      <c r="G26" s="152">
        <v>80</v>
      </c>
      <c r="H26" s="141">
        <f t="shared" si="2"/>
        <v>5.538461538461533</v>
      </c>
    </row>
    <row r="27" spans="1:8" ht="16.2">
      <c r="A27" s="140">
        <f t="shared" si="0"/>
        <v>1</v>
      </c>
      <c r="B27" s="140">
        <f t="shared" si="1"/>
        <v>80</v>
      </c>
      <c r="C27" s="149"/>
      <c r="D27" s="150" t="s">
        <v>434</v>
      </c>
      <c r="E27" s="133">
        <v>88</v>
      </c>
      <c r="F27" s="133">
        <v>77</v>
      </c>
      <c r="G27" s="133">
        <v>80</v>
      </c>
      <c r="H27" s="141">
        <f t="shared" si="2"/>
        <v>5.538461538461533</v>
      </c>
    </row>
    <row r="28" spans="1:8" ht="16.2">
      <c r="A28" s="140">
        <f t="shared" si="0"/>
        <v>1</v>
      </c>
      <c r="B28" s="140">
        <f t="shared" si="1"/>
        <v>81</v>
      </c>
      <c r="C28" s="149"/>
      <c r="D28" s="150" t="s">
        <v>159</v>
      </c>
      <c r="E28" s="152">
        <v>78</v>
      </c>
      <c r="F28" s="152">
        <v>82</v>
      </c>
      <c r="G28" s="152">
        <v>81</v>
      </c>
      <c r="H28" s="141">
        <f t="shared" si="2"/>
        <v>4.538461538461533</v>
      </c>
    </row>
    <row r="29" spans="1:8" ht="16.2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52"/>
      <c r="H29" s="141">
        <f t="shared" si="2"/>
        <v>0</v>
      </c>
    </row>
    <row r="30" spans="1:8" ht="16.2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52"/>
      <c r="H30" s="141">
        <f t="shared" si="2"/>
        <v>0</v>
      </c>
    </row>
    <row r="31" spans="1:8" ht="16.2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52"/>
      <c r="H31" s="141">
        <f t="shared" si="2"/>
        <v>0</v>
      </c>
    </row>
    <row r="32" spans="1:8" ht="16.2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52"/>
      <c r="H32" s="141">
        <f t="shared" si="2"/>
        <v>0</v>
      </c>
    </row>
    <row r="33" spans="1:8" ht="16.2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52"/>
      <c r="H33" s="141">
        <f t="shared" si="2"/>
        <v>0</v>
      </c>
    </row>
    <row r="34" spans="1:8" ht="16.2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52"/>
      <c r="H34" s="141">
        <f t="shared" si="2"/>
        <v>0</v>
      </c>
    </row>
    <row r="35" spans="1:8" ht="16.2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52"/>
      <c r="H35" s="141">
        <f t="shared" si="2"/>
        <v>0</v>
      </c>
    </row>
    <row r="36" spans="1:8" ht="16.2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52"/>
      <c r="H36" s="141">
        <f t="shared" si="2"/>
        <v>0</v>
      </c>
    </row>
    <row r="37" spans="1:8" ht="16.2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52"/>
      <c r="H37" s="141">
        <f t="shared" si="2"/>
        <v>0</v>
      </c>
    </row>
    <row r="38" spans="1:8" ht="16.2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52"/>
      <c r="H38" s="141">
        <f t="shared" si="2"/>
        <v>0</v>
      </c>
    </row>
    <row r="39" spans="1:8" ht="16.2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52"/>
      <c r="H39" s="141">
        <f t="shared" si="2"/>
        <v>0</v>
      </c>
    </row>
    <row r="40" spans="1:8" ht="16.2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52"/>
      <c r="H40" s="141">
        <f t="shared" si="2"/>
        <v>0</v>
      </c>
    </row>
    <row r="41" spans="1:8" ht="16.2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52"/>
      <c r="H41" s="141">
        <f t="shared" si="2"/>
        <v>0</v>
      </c>
    </row>
    <row r="42" spans="1:8" ht="16.2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33"/>
      <c r="H42" s="141">
        <f t="shared" si="2"/>
        <v>0</v>
      </c>
    </row>
    <row r="43" spans="1:8" ht="16.2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33"/>
      <c r="H43" s="141">
        <f t="shared" si="2"/>
        <v>0</v>
      </c>
    </row>
    <row r="44" spans="1:8" ht="16.2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33"/>
      <c r="H44" s="141">
        <f t="shared" si="2"/>
        <v>0</v>
      </c>
    </row>
    <row r="45" spans="1:8" ht="16.2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33"/>
      <c r="H45" s="141">
        <f t="shared" si="2"/>
        <v>0</v>
      </c>
    </row>
    <row r="46" spans="1:8" ht="16.2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33"/>
      <c r="H46" s="141">
        <f t="shared" si="2"/>
        <v>0</v>
      </c>
    </row>
    <row r="47" spans="1:8" ht="16.2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33"/>
      <c r="H47" s="141">
        <f t="shared" si="2"/>
        <v>0</v>
      </c>
    </row>
    <row r="48" spans="1:8" ht="16.2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33"/>
      <c r="H48" s="141">
        <f t="shared" si="2"/>
        <v>0</v>
      </c>
    </row>
    <row r="49" spans="1:8" ht="16.2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33"/>
      <c r="H49" s="141">
        <f t="shared" si="2"/>
        <v>0</v>
      </c>
    </row>
    <row r="50" spans="1:8" ht="16.2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33"/>
      <c r="H50" s="141">
        <f t="shared" si="2"/>
        <v>0</v>
      </c>
    </row>
    <row r="51" spans="1:8" ht="16.2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33"/>
      <c r="H51" s="141">
        <f t="shared" si="2"/>
        <v>0</v>
      </c>
    </row>
    <row r="52" spans="1:8" ht="16.2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33"/>
      <c r="H52" s="141">
        <f t="shared" si="2"/>
        <v>0</v>
      </c>
    </row>
    <row r="53" spans="1:8" ht="16.2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33"/>
      <c r="H53" s="141">
        <f t="shared" si="2"/>
        <v>0</v>
      </c>
    </row>
    <row r="54" spans="1:8" ht="16.2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33"/>
      <c r="H54" s="141">
        <f t="shared" si="2"/>
        <v>0</v>
      </c>
    </row>
    <row r="55" spans="1:8" ht="16.2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33"/>
      <c r="H55" s="141">
        <f t="shared" si="2"/>
        <v>0</v>
      </c>
    </row>
    <row r="56" spans="1:8" ht="16.2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33"/>
      <c r="H56" s="141">
        <f t="shared" si="2"/>
        <v>0</v>
      </c>
    </row>
    <row r="57" spans="1:8" ht="16.2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33"/>
      <c r="H57" s="141">
        <f t="shared" si="2"/>
        <v>0</v>
      </c>
    </row>
    <row r="58" spans="1:8" ht="16.2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33"/>
      <c r="H58" s="141">
        <f t="shared" si="2"/>
        <v>0</v>
      </c>
    </row>
    <row r="59" spans="1:8" ht="16.2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33"/>
      <c r="H59" s="141">
        <f t="shared" si="2"/>
        <v>0</v>
      </c>
    </row>
    <row r="60" spans="1:8" ht="16.2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33"/>
      <c r="H60" s="141">
        <f t="shared" si="2"/>
        <v>0</v>
      </c>
    </row>
    <row r="61" spans="1:8" ht="16.2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33"/>
      <c r="H61" s="141">
        <f t="shared" si="2"/>
        <v>0</v>
      </c>
    </row>
    <row r="62" spans="1:8" ht="16.2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33"/>
      <c r="H62" s="141">
        <f t="shared" si="2"/>
        <v>0</v>
      </c>
    </row>
    <row r="63" spans="1:8" ht="16.2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33"/>
      <c r="H63" s="141">
        <f t="shared" si="2"/>
        <v>0</v>
      </c>
    </row>
    <row r="64" spans="1:8" ht="16.2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>
        <f t="shared" si="2"/>
        <v>0</v>
      </c>
    </row>
    <row r="65" spans="1:8" ht="16.2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>
        <f t="shared" si="2"/>
        <v>0</v>
      </c>
    </row>
    <row r="66" spans="1:8" ht="16.2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>
        <f t="shared" si="2"/>
        <v>0</v>
      </c>
    </row>
    <row r="67" spans="1:8" ht="16.2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>
        <f t="shared" si="2"/>
        <v>0</v>
      </c>
    </row>
    <row r="68" spans="1:8" ht="16.2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>
        <f t="shared" ref="H68:H102" si="5">IF($B$2-G68+10&gt;0,$B$2-G68+10,0)*A68</f>
        <v>0</v>
      </c>
    </row>
    <row r="69" spans="1:8" ht="16.2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>
        <f t="shared" si="5"/>
        <v>0</v>
      </c>
    </row>
    <row r="70" spans="1:8" ht="16.2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>
        <f t="shared" si="5"/>
        <v>0</v>
      </c>
    </row>
    <row r="71" spans="1:8" ht="16.2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>
        <f t="shared" si="5"/>
        <v>0</v>
      </c>
    </row>
    <row r="72" spans="1:8" ht="16.2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424" priority="18">
      <formula>AND(XEF3=0,XEG3&lt;&gt;"")</formula>
    </cfRule>
  </conditionalFormatting>
  <conditionalFormatting sqref="B3:B102">
    <cfRule type="expression" dxfId="423" priority="17">
      <formula>AND(XEH3=0,XEI3&lt;&gt;"")</formula>
    </cfRule>
  </conditionalFormatting>
  <conditionalFormatting sqref="E3:H94 H95:H102">
    <cfRule type="cellIs" dxfId="422" priority="15" operator="lessThan">
      <formula>#REF!</formula>
    </cfRule>
    <cfRule type="cellIs" dxfId="421" priority="16" operator="equal">
      <formula>#REF!</formula>
    </cfRule>
  </conditionalFormatting>
  <conditionalFormatting sqref="C3:C42">
    <cfRule type="expression" dxfId="420" priority="14">
      <formula>AND(XEF3=0,XEG3&lt;&gt;"")</formula>
    </cfRule>
  </conditionalFormatting>
  <conditionalFormatting sqref="A3:A102">
    <cfRule type="expression" dxfId="419" priority="13">
      <formula>AND(XEF3=0,XEG3&lt;&gt;"")</formula>
    </cfRule>
  </conditionalFormatting>
  <conditionalFormatting sqref="E3:G72">
    <cfRule type="cellIs" dxfId="418" priority="11" operator="lessThan">
      <formula>#REF!</formula>
    </cfRule>
    <cfRule type="cellIs" dxfId="417" priority="12" operator="equal">
      <formula>#REF!</formula>
    </cfRule>
  </conditionalFormatting>
  <conditionalFormatting sqref="C3:C72">
    <cfRule type="expression" dxfId="416" priority="10">
      <formula>AND(XEE3=0,XEF3&lt;&gt;"")</formula>
    </cfRule>
  </conditionalFormatting>
  <conditionalFormatting sqref="C3:C72">
    <cfRule type="expression" dxfId="415" priority="9">
      <formula>AND(XEE3=0,XEF3&lt;&gt;"")</formula>
    </cfRule>
  </conditionalFormatting>
  <conditionalFormatting sqref="C3:C41">
    <cfRule type="expression" dxfId="414" priority="8">
      <formula>AND(XEH3=0,XEI3&lt;&gt;"")</formula>
    </cfRule>
  </conditionalFormatting>
  <conditionalFormatting sqref="E3:G41">
    <cfRule type="cellIs" dxfId="413" priority="6" operator="lessThan">
      <formula>#REF!</formula>
    </cfRule>
    <cfRule type="cellIs" dxfId="412" priority="7" operator="equal">
      <formula>#REF!</formula>
    </cfRule>
  </conditionalFormatting>
  <conditionalFormatting sqref="C3:C41">
    <cfRule type="expression" dxfId="411" priority="5">
      <formula>AND(XEH3=0,XEI3&lt;&gt;"")</formula>
    </cfRule>
  </conditionalFormatting>
  <conditionalFormatting sqref="E3:G41">
    <cfRule type="cellIs" dxfId="410" priority="3" operator="lessThan">
      <formula>#REF!</formula>
    </cfRule>
    <cfRule type="cellIs" dxfId="409" priority="4" operator="equal">
      <formula>#REF!</formula>
    </cfRule>
  </conditionalFormatting>
  <conditionalFormatting sqref="E3:G16">
    <cfRule type="cellIs" dxfId="408" priority="1" operator="lessThan">
      <formula>#REF!</formula>
    </cfRule>
    <cfRule type="cellIs" dxfId="407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K101"/>
  <sheetViews>
    <sheetView workbookViewId="0">
      <pane ySplit="1" topLeftCell="A23" activePane="bottomLeft" state="frozen"/>
      <selection pane="bottomLeft" activeCell="C2" sqref="C2:G36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7" width="5.33203125" customWidth="1"/>
  </cols>
  <sheetData>
    <row r="1" spans="1:1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334</v>
      </c>
    </row>
    <row r="2" spans="1:11">
      <c r="A2" s="148"/>
      <c r="B2" s="149"/>
      <c r="C2" s="150" t="s">
        <v>351</v>
      </c>
      <c r="D2" s="133">
        <v>72</v>
      </c>
      <c r="E2" s="133">
        <v>69</v>
      </c>
      <c r="F2" s="133">
        <v>72</v>
      </c>
      <c r="G2" s="133">
        <v>70</v>
      </c>
    </row>
    <row r="3" spans="1:11">
      <c r="A3" s="151"/>
      <c r="B3" s="149"/>
      <c r="C3" s="150" t="s">
        <v>82</v>
      </c>
      <c r="D3" s="133">
        <v>80</v>
      </c>
      <c r="E3" s="133">
        <v>75</v>
      </c>
      <c r="F3" s="133">
        <v>71</v>
      </c>
      <c r="G3" s="133">
        <v>70</v>
      </c>
    </row>
    <row r="4" spans="1:11">
      <c r="A4" s="148"/>
      <c r="B4" s="149"/>
      <c r="C4" s="150" t="s">
        <v>42</v>
      </c>
      <c r="D4" s="133">
        <v>76</v>
      </c>
      <c r="E4" s="133">
        <v>69</v>
      </c>
      <c r="F4" s="133">
        <v>66</v>
      </c>
      <c r="G4" s="133">
        <v>71</v>
      </c>
    </row>
    <row r="5" spans="1:11">
      <c r="A5" s="151"/>
      <c r="B5" s="149"/>
      <c r="C5" s="150" t="s">
        <v>191</v>
      </c>
      <c r="D5" s="152">
        <v>74</v>
      </c>
      <c r="E5" s="152">
        <v>78</v>
      </c>
      <c r="F5" s="152">
        <v>76</v>
      </c>
      <c r="G5" s="152">
        <v>71</v>
      </c>
    </row>
    <row r="6" spans="1:11">
      <c r="A6" s="151"/>
      <c r="B6" s="149"/>
      <c r="C6" s="150" t="s">
        <v>70</v>
      </c>
      <c r="D6" s="152">
        <v>79</v>
      </c>
      <c r="E6" s="152">
        <v>72</v>
      </c>
      <c r="F6" s="152">
        <v>78</v>
      </c>
      <c r="G6" s="152">
        <v>71</v>
      </c>
    </row>
    <row r="7" spans="1:11">
      <c r="A7" s="151"/>
      <c r="B7" s="149"/>
      <c r="C7" s="150" t="s">
        <v>79</v>
      </c>
      <c r="D7" s="152">
        <v>76</v>
      </c>
      <c r="E7" s="152">
        <v>77</v>
      </c>
      <c r="F7" s="152">
        <v>81</v>
      </c>
      <c r="G7" s="152">
        <v>71</v>
      </c>
    </row>
    <row r="8" spans="1:11">
      <c r="A8" s="151"/>
      <c r="B8" s="149"/>
      <c r="C8" s="150" t="s">
        <v>352</v>
      </c>
      <c r="D8" s="152">
        <v>72</v>
      </c>
      <c r="E8" s="152">
        <v>71</v>
      </c>
      <c r="F8" s="152">
        <v>69</v>
      </c>
      <c r="G8" s="152">
        <v>72</v>
      </c>
    </row>
    <row r="9" spans="1:11">
      <c r="A9" s="151"/>
      <c r="B9" s="149"/>
      <c r="C9" s="150" t="s">
        <v>353</v>
      </c>
      <c r="D9" s="152">
        <v>71</v>
      </c>
      <c r="E9" s="152">
        <v>72</v>
      </c>
      <c r="F9" s="152">
        <v>73</v>
      </c>
      <c r="G9" s="152">
        <v>72</v>
      </c>
    </row>
    <row r="10" spans="1:11">
      <c r="A10" s="151"/>
      <c r="B10" s="149"/>
      <c r="C10" s="150" t="s">
        <v>46</v>
      </c>
      <c r="D10" s="152">
        <v>85</v>
      </c>
      <c r="E10" s="152">
        <v>68</v>
      </c>
      <c r="F10" s="152">
        <v>78</v>
      </c>
      <c r="G10" s="152">
        <v>72</v>
      </c>
    </row>
    <row r="11" spans="1:11">
      <c r="A11" s="151"/>
      <c r="B11" s="149"/>
      <c r="C11" s="150" t="s">
        <v>359</v>
      </c>
      <c r="D11" s="152">
        <v>83</v>
      </c>
      <c r="E11" s="152">
        <v>69</v>
      </c>
      <c r="F11" s="152">
        <v>73</v>
      </c>
      <c r="G11" s="152">
        <v>73</v>
      </c>
    </row>
    <row r="12" spans="1:11">
      <c r="A12" s="151"/>
      <c r="B12" s="149"/>
      <c r="C12" s="150" t="s">
        <v>357</v>
      </c>
      <c r="D12" s="152">
        <v>78</v>
      </c>
      <c r="E12" s="152">
        <v>72</v>
      </c>
      <c r="F12" s="152">
        <v>72</v>
      </c>
      <c r="G12" s="152">
        <v>74</v>
      </c>
    </row>
    <row r="13" spans="1:11">
      <c r="A13" s="151"/>
      <c r="B13" s="149"/>
      <c r="C13" s="150" t="s">
        <v>198</v>
      </c>
      <c r="D13" s="152">
        <v>77</v>
      </c>
      <c r="E13" s="152">
        <v>71</v>
      </c>
      <c r="F13" s="152">
        <v>74</v>
      </c>
      <c r="G13" s="152">
        <v>74</v>
      </c>
    </row>
    <row r="14" spans="1:11">
      <c r="A14" s="151"/>
      <c r="B14" s="149"/>
      <c r="C14" s="150" t="s">
        <v>89</v>
      </c>
      <c r="D14" s="152">
        <v>79</v>
      </c>
      <c r="E14" s="152">
        <v>76</v>
      </c>
      <c r="F14" s="152">
        <v>74</v>
      </c>
      <c r="G14" s="152">
        <v>74</v>
      </c>
    </row>
    <row r="15" spans="1:11">
      <c r="A15" s="151"/>
      <c r="B15" s="149"/>
      <c r="C15" s="150" t="s">
        <v>366</v>
      </c>
      <c r="D15" s="152">
        <v>75</v>
      </c>
      <c r="E15" s="152">
        <v>81</v>
      </c>
      <c r="F15" s="152">
        <v>74</v>
      </c>
      <c r="G15" s="152">
        <v>74</v>
      </c>
    </row>
    <row r="16" spans="1:11">
      <c r="A16" s="151"/>
      <c r="B16" s="149"/>
      <c r="C16" s="150" t="s">
        <v>345</v>
      </c>
      <c r="D16" s="152">
        <v>80</v>
      </c>
      <c r="E16" s="152">
        <v>75</v>
      </c>
      <c r="F16" s="152">
        <v>75</v>
      </c>
      <c r="G16" s="152">
        <v>74</v>
      </c>
    </row>
    <row r="17" spans="1:7">
      <c r="A17" s="151"/>
      <c r="B17" s="149"/>
      <c r="C17" s="150" t="s">
        <v>63</v>
      </c>
      <c r="D17" s="152">
        <v>79</v>
      </c>
      <c r="E17" s="152">
        <v>77</v>
      </c>
      <c r="F17" s="152">
        <v>77</v>
      </c>
      <c r="G17" s="152">
        <v>74</v>
      </c>
    </row>
    <row r="18" spans="1:7">
      <c r="A18" s="151"/>
      <c r="B18" s="149"/>
      <c r="C18" s="150" t="s">
        <v>354</v>
      </c>
      <c r="D18" s="152">
        <v>73</v>
      </c>
      <c r="E18" s="152">
        <v>71</v>
      </c>
      <c r="F18" s="152">
        <v>74</v>
      </c>
      <c r="G18" s="152">
        <v>75</v>
      </c>
    </row>
    <row r="19" spans="1:7">
      <c r="A19" s="151"/>
      <c r="B19" s="149"/>
      <c r="C19" s="150" t="s">
        <v>355</v>
      </c>
      <c r="D19" s="152">
        <v>76</v>
      </c>
      <c r="E19" s="152">
        <v>70</v>
      </c>
      <c r="F19" s="152">
        <v>73</v>
      </c>
      <c r="G19" s="152">
        <v>75</v>
      </c>
    </row>
    <row r="20" spans="1:7">
      <c r="A20" s="151"/>
      <c r="B20" s="149"/>
      <c r="C20" s="150" t="s">
        <v>374</v>
      </c>
      <c r="D20" s="152">
        <v>80</v>
      </c>
      <c r="E20" s="152">
        <v>75</v>
      </c>
      <c r="F20" s="152">
        <v>77</v>
      </c>
      <c r="G20" s="152">
        <v>75</v>
      </c>
    </row>
    <row r="21" spans="1:7">
      <c r="A21" s="151"/>
      <c r="B21" s="149"/>
      <c r="C21" s="150" t="s">
        <v>52</v>
      </c>
      <c r="D21" s="152">
        <v>78</v>
      </c>
      <c r="E21" s="152">
        <v>80</v>
      </c>
      <c r="F21" s="152">
        <v>74</v>
      </c>
      <c r="G21" s="152">
        <v>75</v>
      </c>
    </row>
    <row r="22" spans="1:7">
      <c r="A22" s="151"/>
      <c r="B22" s="149"/>
      <c r="C22" s="150" t="s">
        <v>376</v>
      </c>
      <c r="D22" s="152">
        <v>78</v>
      </c>
      <c r="E22" s="152">
        <v>72</v>
      </c>
      <c r="F22" s="152">
        <v>82</v>
      </c>
      <c r="G22" s="152">
        <v>75</v>
      </c>
    </row>
    <row r="23" spans="1:7">
      <c r="A23" s="151"/>
      <c r="B23" s="149"/>
      <c r="C23" s="150" t="s">
        <v>71</v>
      </c>
      <c r="D23" s="152">
        <v>81</v>
      </c>
      <c r="E23" s="152">
        <v>74</v>
      </c>
      <c r="F23" s="152">
        <v>80</v>
      </c>
      <c r="G23" s="152">
        <v>75</v>
      </c>
    </row>
    <row r="24" spans="1:7">
      <c r="A24" s="151"/>
      <c r="B24" s="149"/>
      <c r="C24" s="150" t="s">
        <v>192</v>
      </c>
      <c r="D24" s="152">
        <v>80</v>
      </c>
      <c r="E24" s="152">
        <v>75</v>
      </c>
      <c r="F24" s="152">
        <v>73</v>
      </c>
      <c r="G24" s="152">
        <v>76</v>
      </c>
    </row>
    <row r="25" spans="1:7">
      <c r="A25" s="151"/>
      <c r="B25" s="149"/>
      <c r="C25" s="150" t="s">
        <v>362</v>
      </c>
      <c r="D25" s="152">
        <v>78</v>
      </c>
      <c r="E25" s="152">
        <v>70</v>
      </c>
      <c r="F25" s="152">
        <v>76</v>
      </c>
      <c r="G25" s="152">
        <v>77</v>
      </c>
    </row>
    <row r="26" spans="1:7">
      <c r="A26" s="151"/>
      <c r="B26" s="149"/>
      <c r="C26" s="150" t="s">
        <v>214</v>
      </c>
      <c r="D26" s="152">
        <v>84</v>
      </c>
      <c r="E26" s="152">
        <v>70</v>
      </c>
      <c r="F26" s="152">
        <v>74</v>
      </c>
      <c r="G26" s="152">
        <v>77</v>
      </c>
    </row>
    <row r="27" spans="1:7">
      <c r="A27" s="151"/>
      <c r="B27" s="149"/>
      <c r="C27" s="150" t="s">
        <v>59</v>
      </c>
      <c r="D27" s="152">
        <v>79</v>
      </c>
      <c r="E27" s="152">
        <v>76</v>
      </c>
      <c r="F27" s="152">
        <v>75</v>
      </c>
      <c r="G27" s="152">
        <v>77</v>
      </c>
    </row>
    <row r="28" spans="1:7">
      <c r="A28" s="151"/>
      <c r="B28" s="149"/>
      <c r="C28" s="150" t="s">
        <v>49</v>
      </c>
      <c r="D28" s="152">
        <v>81</v>
      </c>
      <c r="E28" s="152">
        <v>75</v>
      </c>
      <c r="F28" s="152">
        <v>75</v>
      </c>
      <c r="G28" s="152">
        <v>77</v>
      </c>
    </row>
    <row r="29" spans="1:7">
      <c r="A29" s="151"/>
      <c r="B29" s="149"/>
      <c r="C29" s="150" t="s">
        <v>72</v>
      </c>
      <c r="D29" s="152">
        <v>83</v>
      </c>
      <c r="E29" s="152">
        <v>75</v>
      </c>
      <c r="F29" s="152">
        <v>73</v>
      </c>
      <c r="G29" s="152">
        <v>77</v>
      </c>
    </row>
    <row r="30" spans="1:7">
      <c r="A30" s="151"/>
      <c r="B30" s="149"/>
      <c r="C30" s="150" t="s">
        <v>66</v>
      </c>
      <c r="D30" s="152">
        <v>81</v>
      </c>
      <c r="E30" s="152">
        <v>71</v>
      </c>
      <c r="F30" s="152">
        <v>75</v>
      </c>
      <c r="G30" s="152">
        <v>78</v>
      </c>
    </row>
    <row r="31" spans="1:7">
      <c r="A31" s="151"/>
      <c r="B31" s="149"/>
      <c r="C31" s="150" t="s">
        <v>372</v>
      </c>
      <c r="D31" s="152">
        <v>75</v>
      </c>
      <c r="E31" s="152">
        <v>75</v>
      </c>
      <c r="F31" s="152">
        <v>77</v>
      </c>
      <c r="G31" s="152">
        <v>78</v>
      </c>
    </row>
    <row r="32" spans="1:7">
      <c r="A32" s="151"/>
      <c r="B32" s="149"/>
      <c r="C32" s="150" t="s">
        <v>381</v>
      </c>
      <c r="D32" s="152">
        <v>79</v>
      </c>
      <c r="E32" s="152">
        <v>77</v>
      </c>
      <c r="F32" s="152">
        <v>75</v>
      </c>
      <c r="G32" s="152">
        <v>79</v>
      </c>
    </row>
    <row r="33" spans="1:7">
      <c r="A33" s="151"/>
      <c r="B33" s="149"/>
      <c r="C33" s="150" t="s">
        <v>78</v>
      </c>
      <c r="D33" s="152">
        <v>76</v>
      </c>
      <c r="E33" s="152">
        <v>82</v>
      </c>
      <c r="F33" s="152">
        <v>74</v>
      </c>
      <c r="G33" s="152">
        <v>79</v>
      </c>
    </row>
    <row r="34" spans="1:7">
      <c r="A34" s="151"/>
      <c r="B34" s="149"/>
      <c r="C34" s="150" t="s">
        <v>365</v>
      </c>
      <c r="D34" s="152">
        <v>79</v>
      </c>
      <c r="E34" s="152">
        <v>69</v>
      </c>
      <c r="F34" s="152">
        <v>75</v>
      </c>
      <c r="G34" s="152">
        <v>80</v>
      </c>
    </row>
    <row r="35" spans="1:7">
      <c r="A35" s="151"/>
      <c r="B35" s="149"/>
      <c r="C35" s="150" t="s">
        <v>384</v>
      </c>
      <c r="D35" s="152">
        <v>83</v>
      </c>
      <c r="E35" s="152">
        <v>74</v>
      </c>
      <c r="F35" s="152">
        <v>84</v>
      </c>
      <c r="G35" s="152">
        <v>81</v>
      </c>
    </row>
    <row r="36" spans="1:7">
      <c r="A36" s="151"/>
      <c r="B36" s="149"/>
      <c r="C36" s="150" t="s">
        <v>45</v>
      </c>
      <c r="D36" s="152">
        <v>79</v>
      </c>
      <c r="E36" s="152">
        <v>74</v>
      </c>
      <c r="F36" s="152">
        <v>77</v>
      </c>
      <c r="G36" s="152">
        <v>86</v>
      </c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sortState ref="A2:H101">
    <sortCondition ref="G1"/>
  </sortState>
  <phoneticPr fontId="2" type="noConversion"/>
  <conditionalFormatting sqref="B2:B101">
    <cfRule type="expression" dxfId="406" priority="10">
      <formula>AND(XEB2=0,XEC2&lt;&gt;"")</formula>
    </cfRule>
  </conditionalFormatting>
  <conditionalFormatting sqref="A2:A101">
    <cfRule type="expression" dxfId="405" priority="9">
      <formula>AND(XEB2=0,XEC2&lt;&gt;"")</formula>
    </cfRule>
  </conditionalFormatting>
  <conditionalFormatting sqref="D2:G101">
    <cfRule type="cellIs" dxfId="404" priority="7" operator="lessThan">
      <formula>#REF!</formula>
    </cfRule>
    <cfRule type="cellIs" dxfId="403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102"/>
  <sheetViews>
    <sheetView workbookViewId="0">
      <pane ySplit="2" topLeftCell="A33" activePane="bottomLeft" state="frozen"/>
      <selection activeCell="M19" sqref="M19"/>
      <selection pane="bottomLeft" activeCell="D3" sqref="D3:H37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271</v>
      </c>
      <c r="B1" s="134" t="s">
        <v>274</v>
      </c>
      <c r="C1" s="214" t="s">
        <v>281</v>
      </c>
      <c r="D1" s="214"/>
      <c r="E1" s="214"/>
      <c r="F1" s="214"/>
      <c r="G1" s="214"/>
      <c r="H1" s="214"/>
      <c r="I1" s="214"/>
    </row>
    <row r="2" spans="1:9" ht="16.2">
      <c r="A2" s="135">
        <f>SUM(A3:A102)</f>
        <v>35</v>
      </c>
      <c r="B2" s="136">
        <f>SUM(B3:B102)/A2</f>
        <v>75.114285714285714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8" t="s">
        <v>280</v>
      </c>
      <c r="I2" s="139" t="s">
        <v>270</v>
      </c>
    </row>
    <row r="3" spans="1:9" ht="16.2">
      <c r="A3" s="140">
        <f>COUNTA(D3)</f>
        <v>1</v>
      </c>
      <c r="B3" s="140">
        <f>H3</f>
        <v>70</v>
      </c>
      <c r="C3" s="149"/>
      <c r="D3" s="150" t="s">
        <v>351</v>
      </c>
      <c r="E3" s="133">
        <v>72</v>
      </c>
      <c r="F3" s="133">
        <v>69</v>
      </c>
      <c r="G3" s="133">
        <v>72</v>
      </c>
      <c r="H3" s="133">
        <v>70</v>
      </c>
      <c r="I3" s="141">
        <f t="shared" ref="I3:I34" si="0">IF($B$2-H3+10&gt;0,$B$2-H3+10,0)*A3</f>
        <v>15.114285714285714</v>
      </c>
    </row>
    <row r="4" spans="1:9" ht="16.2">
      <c r="A4" s="140">
        <f t="shared" ref="A4:A67" si="1">COUNTA(D4)</f>
        <v>1</v>
      </c>
      <c r="B4" s="140">
        <f t="shared" ref="B4:B67" si="2">H4</f>
        <v>70</v>
      </c>
      <c r="C4" s="149"/>
      <c r="D4" s="150" t="s">
        <v>82</v>
      </c>
      <c r="E4" s="133">
        <v>80</v>
      </c>
      <c r="F4" s="133">
        <v>75</v>
      </c>
      <c r="G4" s="133">
        <v>71</v>
      </c>
      <c r="H4" s="133">
        <v>70</v>
      </c>
      <c r="I4" s="141">
        <f t="shared" si="0"/>
        <v>15.114285714285714</v>
      </c>
    </row>
    <row r="5" spans="1:9" ht="16.2">
      <c r="A5" s="140">
        <f t="shared" si="1"/>
        <v>1</v>
      </c>
      <c r="B5" s="140">
        <f t="shared" si="2"/>
        <v>71</v>
      </c>
      <c r="C5" s="149"/>
      <c r="D5" s="150" t="s">
        <v>42</v>
      </c>
      <c r="E5" s="152">
        <v>76</v>
      </c>
      <c r="F5" s="152">
        <v>69</v>
      </c>
      <c r="G5" s="152">
        <v>66</v>
      </c>
      <c r="H5" s="152">
        <v>71</v>
      </c>
      <c r="I5" s="141">
        <f t="shared" si="0"/>
        <v>14.114285714285714</v>
      </c>
    </row>
    <row r="6" spans="1:9" ht="16.2">
      <c r="A6" s="140">
        <f t="shared" si="1"/>
        <v>1</v>
      </c>
      <c r="B6" s="140">
        <f t="shared" si="2"/>
        <v>71</v>
      </c>
      <c r="C6" s="149"/>
      <c r="D6" s="150" t="s">
        <v>191</v>
      </c>
      <c r="E6" s="152">
        <v>74</v>
      </c>
      <c r="F6" s="152">
        <v>78</v>
      </c>
      <c r="G6" s="152">
        <v>76</v>
      </c>
      <c r="H6" s="152">
        <v>71</v>
      </c>
      <c r="I6" s="141">
        <f t="shared" si="0"/>
        <v>14.114285714285714</v>
      </c>
    </row>
    <row r="7" spans="1:9" ht="16.2">
      <c r="A7" s="140">
        <f t="shared" si="1"/>
        <v>1</v>
      </c>
      <c r="B7" s="140">
        <f t="shared" si="2"/>
        <v>71</v>
      </c>
      <c r="C7" s="149"/>
      <c r="D7" s="150" t="s">
        <v>70</v>
      </c>
      <c r="E7" s="152">
        <v>79</v>
      </c>
      <c r="F7" s="152">
        <v>72</v>
      </c>
      <c r="G7" s="152">
        <v>78</v>
      </c>
      <c r="H7" s="152">
        <v>71</v>
      </c>
      <c r="I7" s="141">
        <f t="shared" si="0"/>
        <v>14.114285714285714</v>
      </c>
    </row>
    <row r="8" spans="1:9" ht="16.2">
      <c r="A8" s="140">
        <f t="shared" si="1"/>
        <v>1</v>
      </c>
      <c r="B8" s="140">
        <f t="shared" si="2"/>
        <v>71</v>
      </c>
      <c r="C8" s="149"/>
      <c r="D8" s="150" t="s">
        <v>79</v>
      </c>
      <c r="E8" s="152">
        <v>76</v>
      </c>
      <c r="F8" s="152">
        <v>77</v>
      </c>
      <c r="G8" s="152">
        <v>81</v>
      </c>
      <c r="H8" s="152">
        <v>71</v>
      </c>
      <c r="I8" s="141">
        <f t="shared" si="0"/>
        <v>14.114285714285714</v>
      </c>
    </row>
    <row r="9" spans="1:9" ht="16.2">
      <c r="A9" s="140">
        <f t="shared" si="1"/>
        <v>1</v>
      </c>
      <c r="B9" s="140">
        <f t="shared" si="2"/>
        <v>72</v>
      </c>
      <c r="C9" s="149"/>
      <c r="D9" s="150" t="s">
        <v>352</v>
      </c>
      <c r="E9" s="133">
        <v>72</v>
      </c>
      <c r="F9" s="133">
        <v>71</v>
      </c>
      <c r="G9" s="133">
        <v>69</v>
      </c>
      <c r="H9" s="133">
        <v>72</v>
      </c>
      <c r="I9" s="141">
        <f t="shared" si="0"/>
        <v>13.114285714285714</v>
      </c>
    </row>
    <row r="10" spans="1:9" ht="16.2">
      <c r="A10" s="140">
        <f t="shared" si="1"/>
        <v>1</v>
      </c>
      <c r="B10" s="140">
        <f t="shared" si="2"/>
        <v>72</v>
      </c>
      <c r="C10" s="149"/>
      <c r="D10" s="150" t="s">
        <v>353</v>
      </c>
      <c r="E10" s="152">
        <v>71</v>
      </c>
      <c r="F10" s="152">
        <v>72</v>
      </c>
      <c r="G10" s="152">
        <v>73</v>
      </c>
      <c r="H10" s="152">
        <v>72</v>
      </c>
      <c r="I10" s="141">
        <f t="shared" si="0"/>
        <v>13.114285714285714</v>
      </c>
    </row>
    <row r="11" spans="1:9" ht="16.2">
      <c r="A11" s="140">
        <f t="shared" si="1"/>
        <v>1</v>
      </c>
      <c r="B11" s="140">
        <f t="shared" si="2"/>
        <v>72</v>
      </c>
      <c r="C11" s="149"/>
      <c r="D11" s="150" t="s">
        <v>46</v>
      </c>
      <c r="E11" s="152">
        <v>85</v>
      </c>
      <c r="F11" s="152">
        <v>68</v>
      </c>
      <c r="G11" s="152">
        <v>78</v>
      </c>
      <c r="H11" s="152">
        <v>72</v>
      </c>
      <c r="I11" s="141">
        <f t="shared" si="0"/>
        <v>13.114285714285714</v>
      </c>
    </row>
    <row r="12" spans="1:9" ht="16.2">
      <c r="A12" s="140">
        <f t="shared" si="1"/>
        <v>1</v>
      </c>
      <c r="B12" s="140">
        <f t="shared" si="2"/>
        <v>73</v>
      </c>
      <c r="C12" s="149"/>
      <c r="D12" s="150" t="s">
        <v>359</v>
      </c>
      <c r="E12" s="152">
        <v>83</v>
      </c>
      <c r="F12" s="152">
        <v>69</v>
      </c>
      <c r="G12" s="152">
        <v>73</v>
      </c>
      <c r="H12" s="152">
        <v>73</v>
      </c>
      <c r="I12" s="141">
        <f t="shared" si="0"/>
        <v>12.114285714285714</v>
      </c>
    </row>
    <row r="13" spans="1:9" ht="16.2">
      <c r="A13" s="140">
        <f t="shared" si="1"/>
        <v>1</v>
      </c>
      <c r="B13" s="140">
        <f t="shared" si="2"/>
        <v>74</v>
      </c>
      <c r="C13" s="149"/>
      <c r="D13" s="150" t="s">
        <v>357</v>
      </c>
      <c r="E13" s="152">
        <v>78</v>
      </c>
      <c r="F13" s="152">
        <v>72</v>
      </c>
      <c r="G13" s="152">
        <v>72</v>
      </c>
      <c r="H13" s="152">
        <v>74</v>
      </c>
      <c r="I13" s="141">
        <f t="shared" si="0"/>
        <v>11.114285714285714</v>
      </c>
    </row>
    <row r="14" spans="1:9" ht="16.2">
      <c r="A14" s="140">
        <f t="shared" si="1"/>
        <v>1</v>
      </c>
      <c r="B14" s="140">
        <f t="shared" si="2"/>
        <v>74</v>
      </c>
      <c r="C14" s="149"/>
      <c r="D14" s="150" t="s">
        <v>198</v>
      </c>
      <c r="E14" s="152">
        <v>77</v>
      </c>
      <c r="F14" s="152">
        <v>71</v>
      </c>
      <c r="G14" s="152">
        <v>74</v>
      </c>
      <c r="H14" s="152">
        <v>74</v>
      </c>
      <c r="I14" s="141">
        <f t="shared" si="0"/>
        <v>11.114285714285714</v>
      </c>
    </row>
    <row r="15" spans="1:9" ht="16.2">
      <c r="A15" s="140">
        <f t="shared" si="1"/>
        <v>1</v>
      </c>
      <c r="B15" s="140">
        <f t="shared" si="2"/>
        <v>74</v>
      </c>
      <c r="C15" s="149"/>
      <c r="D15" s="150" t="s">
        <v>89</v>
      </c>
      <c r="E15" s="152">
        <v>79</v>
      </c>
      <c r="F15" s="152">
        <v>76</v>
      </c>
      <c r="G15" s="152">
        <v>74</v>
      </c>
      <c r="H15" s="152">
        <v>74</v>
      </c>
      <c r="I15" s="141">
        <f t="shared" si="0"/>
        <v>11.114285714285714</v>
      </c>
    </row>
    <row r="16" spans="1:9" ht="16.2">
      <c r="A16" s="140">
        <f t="shared" si="1"/>
        <v>1</v>
      </c>
      <c r="B16" s="140">
        <f t="shared" si="2"/>
        <v>74</v>
      </c>
      <c r="C16" s="149"/>
      <c r="D16" s="150" t="s">
        <v>366</v>
      </c>
      <c r="E16" s="152">
        <v>75</v>
      </c>
      <c r="F16" s="152">
        <v>81</v>
      </c>
      <c r="G16" s="152">
        <v>74</v>
      </c>
      <c r="H16" s="152">
        <v>74</v>
      </c>
      <c r="I16" s="141">
        <f t="shared" si="0"/>
        <v>11.114285714285714</v>
      </c>
    </row>
    <row r="17" spans="1:9" ht="16.2">
      <c r="A17" s="140">
        <f t="shared" si="1"/>
        <v>1</v>
      </c>
      <c r="B17" s="140">
        <f t="shared" si="2"/>
        <v>74</v>
      </c>
      <c r="C17" s="149"/>
      <c r="D17" s="150" t="s">
        <v>345</v>
      </c>
      <c r="E17" s="152">
        <v>80</v>
      </c>
      <c r="F17" s="152">
        <v>75</v>
      </c>
      <c r="G17" s="152">
        <v>75</v>
      </c>
      <c r="H17" s="152">
        <v>74</v>
      </c>
      <c r="I17" s="141">
        <f t="shared" si="0"/>
        <v>11.114285714285714</v>
      </c>
    </row>
    <row r="18" spans="1:9" ht="16.2">
      <c r="A18" s="140">
        <f t="shared" si="1"/>
        <v>1</v>
      </c>
      <c r="B18" s="140">
        <f t="shared" si="2"/>
        <v>74</v>
      </c>
      <c r="C18" s="149"/>
      <c r="D18" s="150" t="s">
        <v>63</v>
      </c>
      <c r="E18" s="152">
        <v>79</v>
      </c>
      <c r="F18" s="152">
        <v>77</v>
      </c>
      <c r="G18" s="152">
        <v>77</v>
      </c>
      <c r="H18" s="152">
        <v>74</v>
      </c>
      <c r="I18" s="141">
        <f t="shared" si="0"/>
        <v>11.114285714285714</v>
      </c>
    </row>
    <row r="19" spans="1:9" ht="16.2">
      <c r="A19" s="140">
        <f t="shared" si="1"/>
        <v>1</v>
      </c>
      <c r="B19" s="140">
        <f t="shared" si="2"/>
        <v>75</v>
      </c>
      <c r="C19" s="149"/>
      <c r="D19" s="150" t="s">
        <v>354</v>
      </c>
      <c r="E19" s="152">
        <v>73</v>
      </c>
      <c r="F19" s="152">
        <v>71</v>
      </c>
      <c r="G19" s="152">
        <v>74</v>
      </c>
      <c r="H19" s="152">
        <v>75</v>
      </c>
      <c r="I19" s="141">
        <f t="shared" si="0"/>
        <v>10.114285714285714</v>
      </c>
    </row>
    <row r="20" spans="1:9" ht="16.2">
      <c r="A20" s="140">
        <f t="shared" si="1"/>
        <v>1</v>
      </c>
      <c r="B20" s="140">
        <f t="shared" si="2"/>
        <v>75</v>
      </c>
      <c r="C20" s="149"/>
      <c r="D20" s="150" t="s">
        <v>355</v>
      </c>
      <c r="E20" s="152">
        <v>76</v>
      </c>
      <c r="F20" s="152">
        <v>70</v>
      </c>
      <c r="G20" s="152">
        <v>73</v>
      </c>
      <c r="H20" s="152">
        <v>75</v>
      </c>
      <c r="I20" s="141">
        <f t="shared" si="0"/>
        <v>10.114285714285714</v>
      </c>
    </row>
    <row r="21" spans="1:9" ht="16.2">
      <c r="A21" s="140">
        <f t="shared" si="1"/>
        <v>1</v>
      </c>
      <c r="B21" s="140">
        <f t="shared" si="2"/>
        <v>75</v>
      </c>
      <c r="C21" s="149"/>
      <c r="D21" s="150" t="s">
        <v>374</v>
      </c>
      <c r="E21" s="152">
        <v>80</v>
      </c>
      <c r="F21" s="152">
        <v>75</v>
      </c>
      <c r="G21" s="152">
        <v>77</v>
      </c>
      <c r="H21" s="152">
        <v>75</v>
      </c>
      <c r="I21" s="141">
        <f t="shared" si="0"/>
        <v>10.114285714285714</v>
      </c>
    </row>
    <row r="22" spans="1:9" ht="16.2">
      <c r="A22" s="140">
        <f t="shared" si="1"/>
        <v>1</v>
      </c>
      <c r="B22" s="140">
        <f t="shared" si="2"/>
        <v>75</v>
      </c>
      <c r="C22" s="149"/>
      <c r="D22" s="150" t="s">
        <v>52</v>
      </c>
      <c r="E22" s="152">
        <v>78</v>
      </c>
      <c r="F22" s="152">
        <v>80</v>
      </c>
      <c r="G22" s="152">
        <v>74</v>
      </c>
      <c r="H22" s="152">
        <v>75</v>
      </c>
      <c r="I22" s="141">
        <f t="shared" si="0"/>
        <v>10.114285714285714</v>
      </c>
    </row>
    <row r="23" spans="1:9" ht="16.2">
      <c r="A23" s="140">
        <f t="shared" si="1"/>
        <v>1</v>
      </c>
      <c r="B23" s="140">
        <f t="shared" si="2"/>
        <v>75</v>
      </c>
      <c r="C23" s="149"/>
      <c r="D23" s="150" t="s">
        <v>376</v>
      </c>
      <c r="E23" s="152">
        <v>78</v>
      </c>
      <c r="F23" s="152">
        <v>72</v>
      </c>
      <c r="G23" s="152">
        <v>82</v>
      </c>
      <c r="H23" s="152">
        <v>75</v>
      </c>
      <c r="I23" s="141">
        <f t="shared" si="0"/>
        <v>10.114285714285714</v>
      </c>
    </row>
    <row r="24" spans="1:9" ht="16.2">
      <c r="A24" s="140">
        <f t="shared" si="1"/>
        <v>1</v>
      </c>
      <c r="B24" s="140">
        <f t="shared" si="2"/>
        <v>75</v>
      </c>
      <c r="C24" s="149"/>
      <c r="D24" s="150" t="s">
        <v>71</v>
      </c>
      <c r="E24" s="152">
        <v>81</v>
      </c>
      <c r="F24" s="152">
        <v>74</v>
      </c>
      <c r="G24" s="152">
        <v>80</v>
      </c>
      <c r="H24" s="152">
        <v>75</v>
      </c>
      <c r="I24" s="141">
        <f t="shared" si="0"/>
        <v>10.114285714285714</v>
      </c>
    </row>
    <row r="25" spans="1:9" ht="16.2">
      <c r="A25" s="140">
        <f t="shared" si="1"/>
        <v>1</v>
      </c>
      <c r="B25" s="140">
        <f t="shared" si="2"/>
        <v>76</v>
      </c>
      <c r="C25" s="149"/>
      <c r="D25" s="150" t="s">
        <v>192</v>
      </c>
      <c r="E25" s="152">
        <v>80</v>
      </c>
      <c r="F25" s="152">
        <v>75</v>
      </c>
      <c r="G25" s="152">
        <v>73</v>
      </c>
      <c r="H25" s="152">
        <v>76</v>
      </c>
      <c r="I25" s="141">
        <f t="shared" si="0"/>
        <v>9.1142857142857139</v>
      </c>
    </row>
    <row r="26" spans="1:9" ht="16.2">
      <c r="A26" s="140">
        <f t="shared" si="1"/>
        <v>1</v>
      </c>
      <c r="B26" s="140">
        <f t="shared" si="2"/>
        <v>77</v>
      </c>
      <c r="C26" s="149"/>
      <c r="D26" s="150" t="s">
        <v>362</v>
      </c>
      <c r="E26" s="152">
        <v>78</v>
      </c>
      <c r="F26" s="152">
        <v>70</v>
      </c>
      <c r="G26" s="152">
        <v>76</v>
      </c>
      <c r="H26" s="152">
        <v>77</v>
      </c>
      <c r="I26" s="141">
        <f t="shared" si="0"/>
        <v>8.1142857142857139</v>
      </c>
    </row>
    <row r="27" spans="1:9" ht="16.2">
      <c r="A27" s="140">
        <f t="shared" si="1"/>
        <v>1</v>
      </c>
      <c r="B27" s="140">
        <f t="shared" si="2"/>
        <v>77</v>
      </c>
      <c r="C27" s="149"/>
      <c r="D27" s="150" t="s">
        <v>214</v>
      </c>
      <c r="E27" s="152">
        <v>84</v>
      </c>
      <c r="F27" s="152">
        <v>70</v>
      </c>
      <c r="G27" s="152">
        <v>74</v>
      </c>
      <c r="H27" s="152">
        <v>77</v>
      </c>
      <c r="I27" s="141">
        <f t="shared" si="0"/>
        <v>8.1142857142857139</v>
      </c>
    </row>
    <row r="28" spans="1:9" ht="16.2">
      <c r="A28" s="140">
        <f t="shared" si="1"/>
        <v>1</v>
      </c>
      <c r="B28" s="140">
        <f t="shared" si="2"/>
        <v>77</v>
      </c>
      <c r="C28" s="149"/>
      <c r="D28" s="150" t="s">
        <v>59</v>
      </c>
      <c r="E28" s="152">
        <v>79</v>
      </c>
      <c r="F28" s="152">
        <v>76</v>
      </c>
      <c r="G28" s="152">
        <v>75</v>
      </c>
      <c r="H28" s="152">
        <v>77</v>
      </c>
      <c r="I28" s="141">
        <f t="shared" si="0"/>
        <v>8.1142857142857139</v>
      </c>
    </row>
    <row r="29" spans="1:9" ht="16.2">
      <c r="A29" s="140">
        <f t="shared" si="1"/>
        <v>1</v>
      </c>
      <c r="B29" s="140">
        <f t="shared" si="2"/>
        <v>77</v>
      </c>
      <c r="C29" s="149"/>
      <c r="D29" s="150" t="s">
        <v>49</v>
      </c>
      <c r="E29" s="152">
        <v>81</v>
      </c>
      <c r="F29" s="152">
        <v>75</v>
      </c>
      <c r="G29" s="152">
        <v>75</v>
      </c>
      <c r="H29" s="152">
        <v>77</v>
      </c>
      <c r="I29" s="141">
        <f t="shared" si="0"/>
        <v>8.1142857142857139</v>
      </c>
    </row>
    <row r="30" spans="1:9" ht="16.2">
      <c r="A30" s="140">
        <f t="shared" si="1"/>
        <v>1</v>
      </c>
      <c r="B30" s="140">
        <f t="shared" si="2"/>
        <v>77</v>
      </c>
      <c r="C30" s="149"/>
      <c r="D30" s="150" t="s">
        <v>72</v>
      </c>
      <c r="E30" s="152">
        <v>83</v>
      </c>
      <c r="F30" s="152">
        <v>75</v>
      </c>
      <c r="G30" s="152">
        <v>73</v>
      </c>
      <c r="H30" s="152">
        <v>77</v>
      </c>
      <c r="I30" s="141">
        <f t="shared" si="0"/>
        <v>8.1142857142857139</v>
      </c>
    </row>
    <row r="31" spans="1:9" ht="16.2">
      <c r="A31" s="140">
        <f t="shared" si="1"/>
        <v>1</v>
      </c>
      <c r="B31" s="140">
        <f t="shared" si="2"/>
        <v>78</v>
      </c>
      <c r="C31" s="149"/>
      <c r="D31" s="150" t="s">
        <v>66</v>
      </c>
      <c r="E31" s="152">
        <v>81</v>
      </c>
      <c r="F31" s="152">
        <v>71</v>
      </c>
      <c r="G31" s="152">
        <v>75</v>
      </c>
      <c r="H31" s="152">
        <v>78</v>
      </c>
      <c r="I31" s="141">
        <f t="shared" si="0"/>
        <v>7.1142857142857139</v>
      </c>
    </row>
    <row r="32" spans="1:9" ht="16.2">
      <c r="A32" s="140">
        <f t="shared" si="1"/>
        <v>1</v>
      </c>
      <c r="B32" s="140">
        <f t="shared" si="2"/>
        <v>78</v>
      </c>
      <c r="C32" s="149"/>
      <c r="D32" s="150" t="s">
        <v>372</v>
      </c>
      <c r="E32" s="152">
        <v>75</v>
      </c>
      <c r="F32" s="152">
        <v>75</v>
      </c>
      <c r="G32" s="152">
        <v>77</v>
      </c>
      <c r="H32" s="152">
        <v>78</v>
      </c>
      <c r="I32" s="141">
        <f t="shared" si="0"/>
        <v>7.1142857142857139</v>
      </c>
    </row>
    <row r="33" spans="1:9" ht="16.2">
      <c r="A33" s="140">
        <f t="shared" si="1"/>
        <v>1</v>
      </c>
      <c r="B33" s="140">
        <f t="shared" si="2"/>
        <v>79</v>
      </c>
      <c r="C33" s="149"/>
      <c r="D33" s="150" t="s">
        <v>381</v>
      </c>
      <c r="E33" s="152">
        <v>79</v>
      </c>
      <c r="F33" s="152">
        <v>77</v>
      </c>
      <c r="G33" s="152">
        <v>75</v>
      </c>
      <c r="H33" s="152">
        <v>79</v>
      </c>
      <c r="I33" s="141">
        <f t="shared" si="0"/>
        <v>6.1142857142857139</v>
      </c>
    </row>
    <row r="34" spans="1:9" ht="16.2">
      <c r="A34" s="140">
        <f t="shared" si="1"/>
        <v>1</v>
      </c>
      <c r="B34" s="140">
        <f t="shared" si="2"/>
        <v>79</v>
      </c>
      <c r="C34" s="149"/>
      <c r="D34" s="150" t="s">
        <v>78</v>
      </c>
      <c r="E34" s="152">
        <v>76</v>
      </c>
      <c r="F34" s="152">
        <v>82</v>
      </c>
      <c r="G34" s="152">
        <v>74</v>
      </c>
      <c r="H34" s="152">
        <v>79</v>
      </c>
      <c r="I34" s="141">
        <f t="shared" si="0"/>
        <v>6.1142857142857139</v>
      </c>
    </row>
    <row r="35" spans="1:9" ht="16.2">
      <c r="A35" s="140">
        <f t="shared" si="1"/>
        <v>1</v>
      </c>
      <c r="B35" s="140">
        <f t="shared" si="2"/>
        <v>80</v>
      </c>
      <c r="C35" s="149"/>
      <c r="D35" s="150" t="s">
        <v>365</v>
      </c>
      <c r="E35" s="152">
        <v>79</v>
      </c>
      <c r="F35" s="152">
        <v>69</v>
      </c>
      <c r="G35" s="152">
        <v>75</v>
      </c>
      <c r="H35" s="152">
        <v>80</v>
      </c>
      <c r="I35" s="141">
        <f t="shared" ref="I35:I66" si="3">IF($B$2-H35+10&gt;0,$B$2-H35+10,0)*A35</f>
        <v>5.1142857142857139</v>
      </c>
    </row>
    <row r="36" spans="1:9" ht="16.2">
      <c r="A36" s="140">
        <f t="shared" si="1"/>
        <v>1</v>
      </c>
      <c r="B36" s="140">
        <f t="shared" si="2"/>
        <v>81</v>
      </c>
      <c r="C36" s="149"/>
      <c r="D36" s="150" t="s">
        <v>384</v>
      </c>
      <c r="E36" s="152">
        <v>83</v>
      </c>
      <c r="F36" s="152">
        <v>74</v>
      </c>
      <c r="G36" s="152">
        <v>84</v>
      </c>
      <c r="H36" s="152">
        <v>81</v>
      </c>
      <c r="I36" s="141">
        <f t="shared" si="3"/>
        <v>4.1142857142857139</v>
      </c>
    </row>
    <row r="37" spans="1:9" ht="16.2">
      <c r="A37" s="140">
        <f t="shared" si="1"/>
        <v>1</v>
      </c>
      <c r="B37" s="140">
        <f t="shared" si="2"/>
        <v>86</v>
      </c>
      <c r="C37" s="149"/>
      <c r="D37" s="150" t="s">
        <v>45</v>
      </c>
      <c r="E37" s="152">
        <v>79</v>
      </c>
      <c r="F37" s="152">
        <v>74</v>
      </c>
      <c r="G37" s="152">
        <v>77</v>
      </c>
      <c r="H37" s="152">
        <v>86</v>
      </c>
      <c r="I37" s="141">
        <f t="shared" si="3"/>
        <v>0</v>
      </c>
    </row>
    <row r="38" spans="1:9" ht="16.2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52"/>
      <c r="I38" s="141">
        <f t="shared" si="3"/>
        <v>0</v>
      </c>
    </row>
    <row r="39" spans="1:9" ht="16.2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52"/>
      <c r="I39" s="141">
        <f t="shared" si="3"/>
        <v>0</v>
      </c>
    </row>
    <row r="40" spans="1:9" ht="16.2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52"/>
      <c r="I40" s="141">
        <f t="shared" si="3"/>
        <v>0</v>
      </c>
    </row>
    <row r="41" spans="1:9" ht="16.2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52"/>
      <c r="I41" s="141">
        <f t="shared" si="3"/>
        <v>0</v>
      </c>
    </row>
    <row r="42" spans="1:9" ht="16.2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33"/>
      <c r="I42" s="141">
        <f t="shared" si="3"/>
        <v>0</v>
      </c>
    </row>
    <row r="43" spans="1:9" ht="16.2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>
        <f t="shared" si="3"/>
        <v>0</v>
      </c>
    </row>
    <row r="44" spans="1:9" ht="16.2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>
        <f t="shared" si="3"/>
        <v>0</v>
      </c>
    </row>
    <row r="45" spans="1:9" ht="16.2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>
        <f t="shared" si="3"/>
        <v>0</v>
      </c>
    </row>
    <row r="46" spans="1:9" ht="16.2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>
        <f t="shared" si="3"/>
        <v>0</v>
      </c>
    </row>
    <row r="47" spans="1:9" ht="16.2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>
        <f t="shared" si="3"/>
        <v>0</v>
      </c>
    </row>
    <row r="48" spans="1:9" ht="16.2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>
        <f t="shared" si="3"/>
        <v>0</v>
      </c>
    </row>
    <row r="49" spans="1:9" ht="16.2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>
        <f t="shared" si="3"/>
        <v>0</v>
      </c>
    </row>
    <row r="50" spans="1:9" ht="16.2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>
        <f t="shared" si="3"/>
        <v>0</v>
      </c>
    </row>
    <row r="51" spans="1:9" ht="16.2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>
        <f t="shared" si="3"/>
        <v>0</v>
      </c>
    </row>
    <row r="52" spans="1:9" ht="16.2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>
        <f t="shared" si="3"/>
        <v>0</v>
      </c>
    </row>
    <row r="53" spans="1:9" ht="16.2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>
        <f t="shared" si="3"/>
        <v>0</v>
      </c>
    </row>
    <row r="54" spans="1:9" ht="16.2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>
        <f t="shared" si="3"/>
        <v>0</v>
      </c>
    </row>
    <row r="55" spans="1:9" ht="16.2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>
        <f t="shared" si="3"/>
        <v>0</v>
      </c>
    </row>
    <row r="56" spans="1:9" ht="16.2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>
        <f t="shared" si="3"/>
        <v>0</v>
      </c>
    </row>
    <row r="57" spans="1:9" ht="16.2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>
        <f t="shared" si="3"/>
        <v>0</v>
      </c>
    </row>
    <row r="58" spans="1:9" ht="16.2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>
        <f t="shared" si="3"/>
        <v>0</v>
      </c>
    </row>
    <row r="59" spans="1:9" ht="16.2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>
        <f t="shared" si="3"/>
        <v>0</v>
      </c>
    </row>
    <row r="60" spans="1:9" ht="16.2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>
        <f t="shared" si="3"/>
        <v>0</v>
      </c>
    </row>
    <row r="61" spans="1:9" ht="16.2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>
        <f t="shared" si="3"/>
        <v>0</v>
      </c>
    </row>
    <row r="62" spans="1:9" ht="16.2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>
        <f t="shared" si="3"/>
        <v>0</v>
      </c>
    </row>
    <row r="63" spans="1:9" ht="16.2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>
        <f t="shared" si="3"/>
        <v>0</v>
      </c>
    </row>
    <row r="64" spans="1:9" ht="16.2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>
        <f t="shared" si="3"/>
        <v>0</v>
      </c>
    </row>
    <row r="65" spans="1:9" ht="16.2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>
        <f t="shared" si="3"/>
        <v>0</v>
      </c>
    </row>
    <row r="66" spans="1:9" ht="16.2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>
        <f t="shared" si="3"/>
        <v>0</v>
      </c>
    </row>
    <row r="67" spans="1:9" ht="16.2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2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>
        <f t="shared" si="4"/>
        <v>0</v>
      </c>
    </row>
    <row r="69" spans="1:9" ht="16.2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>
        <f t="shared" si="4"/>
        <v>0</v>
      </c>
    </row>
    <row r="70" spans="1:9" ht="16.2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>
        <f t="shared" si="4"/>
        <v>0</v>
      </c>
    </row>
    <row r="71" spans="1:9" ht="16.2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>
        <f t="shared" si="4"/>
        <v>0</v>
      </c>
    </row>
    <row r="72" spans="1:9" ht="16.2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402" priority="21">
      <formula>AND(XEG3=0,XEH3&lt;&gt;"")</formula>
    </cfRule>
  </conditionalFormatting>
  <conditionalFormatting sqref="B3:B102">
    <cfRule type="expression" dxfId="401" priority="20">
      <formula>AND(XEI3=0,XEJ3&lt;&gt;"")</formula>
    </cfRule>
  </conditionalFormatting>
  <conditionalFormatting sqref="E3:I94 I95:I102">
    <cfRule type="cellIs" dxfId="400" priority="18" operator="lessThan">
      <formula>#REF!</formula>
    </cfRule>
    <cfRule type="cellIs" dxfId="399" priority="19" operator="equal">
      <formula>#REF!</formula>
    </cfRule>
  </conditionalFormatting>
  <conditionalFormatting sqref="C3:C42">
    <cfRule type="expression" dxfId="398" priority="17">
      <formula>AND(XEG3=0,XEH3&lt;&gt;"")</formula>
    </cfRule>
  </conditionalFormatting>
  <conditionalFormatting sqref="A3:A102">
    <cfRule type="expression" dxfId="397" priority="16">
      <formula>AND(XEG3=0,XEH3&lt;&gt;"")</formula>
    </cfRule>
  </conditionalFormatting>
  <conditionalFormatting sqref="E3:H72">
    <cfRule type="cellIs" dxfId="396" priority="14" operator="lessThan">
      <formula>#REF!</formula>
    </cfRule>
    <cfRule type="cellIs" dxfId="395" priority="15" operator="equal">
      <formula>#REF!</formula>
    </cfRule>
  </conditionalFormatting>
  <conditionalFormatting sqref="C3:C72">
    <cfRule type="expression" dxfId="394" priority="13">
      <formula>AND(XEF3=0,XEG3&lt;&gt;"")</formula>
    </cfRule>
  </conditionalFormatting>
  <conditionalFormatting sqref="C3:C72">
    <cfRule type="expression" dxfId="393" priority="12">
      <formula>AND(XEF3=0,XEG3&lt;&gt;"")</formula>
    </cfRule>
  </conditionalFormatting>
  <conditionalFormatting sqref="C3:C41">
    <cfRule type="expression" dxfId="392" priority="11">
      <formula>AND(XEI3=0,XEJ3&lt;&gt;"")</formula>
    </cfRule>
  </conditionalFormatting>
  <conditionalFormatting sqref="E3:H41">
    <cfRule type="cellIs" dxfId="391" priority="9" operator="lessThan">
      <formula>#REF!</formula>
    </cfRule>
    <cfRule type="cellIs" dxfId="390" priority="10" operator="equal">
      <formula>#REF!</formula>
    </cfRule>
  </conditionalFormatting>
  <conditionalFormatting sqref="C3:C43">
    <cfRule type="expression" dxfId="389" priority="8">
      <formula>AND(XEH3=0,XEI3&lt;&gt;"")</formula>
    </cfRule>
  </conditionalFormatting>
  <conditionalFormatting sqref="E3:H43">
    <cfRule type="cellIs" dxfId="388" priority="6" operator="lessThan">
      <formula>#REF!</formula>
    </cfRule>
    <cfRule type="cellIs" dxfId="387" priority="7" operator="equal">
      <formula>#REF!</formula>
    </cfRule>
  </conditionalFormatting>
  <conditionalFormatting sqref="C3:C41">
    <cfRule type="expression" dxfId="386" priority="5">
      <formula>AND(XEH3=0,XEI3&lt;&gt;"")</formula>
    </cfRule>
  </conditionalFormatting>
  <conditionalFormatting sqref="E3:H41">
    <cfRule type="cellIs" dxfId="385" priority="3" operator="lessThan">
      <formula>#REF!</formula>
    </cfRule>
    <cfRule type="cellIs" dxfId="384" priority="4" operator="equal">
      <formula>#REF!</formula>
    </cfRule>
  </conditionalFormatting>
  <conditionalFormatting sqref="E3:H22">
    <cfRule type="cellIs" dxfId="383" priority="1" operator="lessThan">
      <formula>#REF!</formula>
    </cfRule>
    <cfRule type="cellIs" dxfId="38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K101"/>
  <sheetViews>
    <sheetView workbookViewId="0">
      <pane ySplit="1" topLeftCell="A14" activePane="bottomLeft" state="frozen"/>
      <selection activeCell="G3" sqref="G3"/>
      <selection pane="bottomLeft" activeCell="C2" sqref="C2:G27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7" width="5.33203125" customWidth="1"/>
  </cols>
  <sheetData>
    <row r="1" spans="1:11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299</v>
      </c>
      <c r="G1" s="147" t="s">
        <v>300</v>
      </c>
      <c r="H1" s="146" t="s">
        <v>297</v>
      </c>
      <c r="K1" t="s">
        <v>338</v>
      </c>
    </row>
    <row r="2" spans="1:11">
      <c r="A2" s="148"/>
      <c r="B2" s="149"/>
      <c r="C2" s="150" t="s">
        <v>405</v>
      </c>
      <c r="D2" s="133">
        <v>75</v>
      </c>
      <c r="E2" s="133">
        <v>70</v>
      </c>
      <c r="F2" s="133">
        <v>72</v>
      </c>
      <c r="G2" s="133">
        <v>71</v>
      </c>
    </row>
    <row r="3" spans="1:11">
      <c r="A3" s="151"/>
      <c r="B3" s="149"/>
      <c r="C3" s="150" t="s">
        <v>408</v>
      </c>
      <c r="D3" s="152">
        <v>82</v>
      </c>
      <c r="E3" s="152">
        <v>75</v>
      </c>
      <c r="F3" s="152">
        <v>73</v>
      </c>
      <c r="G3" s="152">
        <v>71</v>
      </c>
    </row>
    <row r="4" spans="1:11">
      <c r="A4" s="151"/>
      <c r="B4" s="149"/>
      <c r="C4" s="150" t="s">
        <v>410</v>
      </c>
      <c r="D4" s="152">
        <v>82</v>
      </c>
      <c r="E4" s="152">
        <v>80</v>
      </c>
      <c r="F4" s="152">
        <v>71</v>
      </c>
      <c r="G4" s="152">
        <v>71</v>
      </c>
    </row>
    <row r="5" spans="1:11">
      <c r="A5" s="151"/>
      <c r="B5" s="149"/>
      <c r="C5" s="150" t="s">
        <v>347</v>
      </c>
      <c r="D5" s="152">
        <v>80</v>
      </c>
      <c r="E5" s="152">
        <v>76</v>
      </c>
      <c r="F5" s="152">
        <v>75</v>
      </c>
      <c r="G5" s="152">
        <v>73</v>
      </c>
    </row>
    <row r="6" spans="1:11">
      <c r="A6" s="151"/>
      <c r="B6" s="149"/>
      <c r="C6" s="150" t="s">
        <v>116</v>
      </c>
      <c r="D6" s="152">
        <v>79</v>
      </c>
      <c r="E6" s="152">
        <v>79</v>
      </c>
      <c r="F6" s="152">
        <v>74</v>
      </c>
      <c r="G6" s="152">
        <v>73</v>
      </c>
    </row>
    <row r="7" spans="1:11">
      <c r="A7" s="148"/>
      <c r="B7" s="149"/>
      <c r="C7" s="150" t="s">
        <v>406</v>
      </c>
      <c r="D7" s="133">
        <v>75</v>
      </c>
      <c r="E7" s="133">
        <v>74</v>
      </c>
      <c r="F7" s="133">
        <v>74</v>
      </c>
      <c r="G7" s="133">
        <v>74</v>
      </c>
    </row>
    <row r="8" spans="1:11">
      <c r="A8" s="151"/>
      <c r="B8" s="149"/>
      <c r="C8" s="150" t="s">
        <v>407</v>
      </c>
      <c r="D8" s="133">
        <v>76</v>
      </c>
      <c r="E8" s="133">
        <v>77</v>
      </c>
      <c r="F8" s="133">
        <v>73</v>
      </c>
      <c r="G8" s="133">
        <v>74</v>
      </c>
    </row>
    <row r="9" spans="1:11">
      <c r="A9" s="151"/>
      <c r="B9" s="149"/>
      <c r="C9" s="150" t="s">
        <v>412</v>
      </c>
      <c r="D9" s="152">
        <v>79</v>
      </c>
      <c r="E9" s="152">
        <v>76</v>
      </c>
      <c r="F9" s="152">
        <v>75</v>
      </c>
      <c r="G9" s="152">
        <v>74</v>
      </c>
    </row>
    <row r="10" spans="1:11">
      <c r="A10" s="151"/>
      <c r="B10" s="149"/>
      <c r="C10" s="150" t="s">
        <v>348</v>
      </c>
      <c r="D10" s="152">
        <v>81</v>
      </c>
      <c r="E10" s="152">
        <v>78</v>
      </c>
      <c r="F10" s="152">
        <v>73</v>
      </c>
      <c r="G10" s="152">
        <v>74</v>
      </c>
    </row>
    <row r="11" spans="1:11">
      <c r="A11" s="151"/>
      <c r="B11" s="149"/>
      <c r="C11" s="150" t="s">
        <v>418</v>
      </c>
      <c r="D11" s="152">
        <v>81</v>
      </c>
      <c r="E11" s="152">
        <v>78</v>
      </c>
      <c r="F11" s="152">
        <v>77</v>
      </c>
      <c r="G11" s="152">
        <v>74</v>
      </c>
    </row>
    <row r="12" spans="1:11">
      <c r="A12" s="151"/>
      <c r="B12" s="149"/>
      <c r="C12" s="150" t="s">
        <v>416</v>
      </c>
      <c r="D12" s="152">
        <v>81</v>
      </c>
      <c r="E12" s="152">
        <v>74</v>
      </c>
      <c r="F12" s="152">
        <v>76</v>
      </c>
      <c r="G12" s="152">
        <v>75</v>
      </c>
    </row>
    <row r="13" spans="1:11">
      <c r="A13" s="151"/>
      <c r="B13" s="149"/>
      <c r="C13" s="150" t="s">
        <v>139</v>
      </c>
      <c r="D13" s="152">
        <v>80</v>
      </c>
      <c r="E13" s="152">
        <v>80</v>
      </c>
      <c r="F13" s="152">
        <v>74</v>
      </c>
      <c r="G13" s="152">
        <v>75</v>
      </c>
    </row>
    <row r="14" spans="1:11">
      <c r="A14" s="151"/>
      <c r="B14" s="149"/>
      <c r="C14" s="150" t="s">
        <v>251</v>
      </c>
      <c r="D14" s="152">
        <v>78</v>
      </c>
      <c r="E14" s="152">
        <v>80</v>
      </c>
      <c r="F14" s="152">
        <v>79</v>
      </c>
      <c r="G14" s="152">
        <v>76</v>
      </c>
    </row>
    <row r="15" spans="1:11">
      <c r="A15" s="151"/>
      <c r="B15" s="149"/>
      <c r="C15" s="150" t="s">
        <v>143</v>
      </c>
      <c r="D15" s="152">
        <v>83</v>
      </c>
      <c r="E15" s="152">
        <v>78</v>
      </c>
      <c r="F15" s="152">
        <v>79</v>
      </c>
      <c r="G15" s="152">
        <v>76</v>
      </c>
    </row>
    <row r="16" spans="1:11">
      <c r="A16" s="151"/>
      <c r="B16" s="149"/>
      <c r="C16" s="150" t="s">
        <v>414</v>
      </c>
      <c r="D16" s="152">
        <v>79</v>
      </c>
      <c r="E16" s="152">
        <v>74</v>
      </c>
      <c r="F16" s="152">
        <v>75</v>
      </c>
      <c r="G16" s="152">
        <v>77</v>
      </c>
    </row>
    <row r="17" spans="1:7">
      <c r="A17" s="151"/>
      <c r="B17" s="149"/>
      <c r="C17" s="150" t="s">
        <v>119</v>
      </c>
      <c r="D17" s="152">
        <v>85</v>
      </c>
      <c r="E17" s="152">
        <v>76</v>
      </c>
      <c r="F17" s="152">
        <v>75</v>
      </c>
      <c r="G17" s="152">
        <v>77</v>
      </c>
    </row>
    <row r="18" spans="1:7">
      <c r="A18" s="151"/>
      <c r="B18" s="149"/>
      <c r="C18" s="150" t="s">
        <v>128</v>
      </c>
      <c r="D18" s="152">
        <v>83</v>
      </c>
      <c r="E18" s="152">
        <v>81</v>
      </c>
      <c r="F18" s="152">
        <v>74</v>
      </c>
      <c r="G18" s="152">
        <v>77</v>
      </c>
    </row>
    <row r="19" spans="1:7">
      <c r="A19" s="151"/>
      <c r="B19" s="149"/>
      <c r="C19" s="150" t="s">
        <v>427</v>
      </c>
      <c r="D19" s="152">
        <v>83</v>
      </c>
      <c r="E19" s="152">
        <v>82</v>
      </c>
      <c r="F19" s="152">
        <v>75</v>
      </c>
      <c r="G19" s="152">
        <v>77</v>
      </c>
    </row>
    <row r="20" spans="1:7">
      <c r="A20" s="151"/>
      <c r="B20" s="149"/>
      <c r="C20" s="150" t="s">
        <v>159</v>
      </c>
      <c r="D20" s="152">
        <v>78</v>
      </c>
      <c r="E20" s="152">
        <v>82</v>
      </c>
      <c r="F20" s="152">
        <v>81</v>
      </c>
      <c r="G20" s="152">
        <v>77</v>
      </c>
    </row>
    <row r="21" spans="1:7">
      <c r="A21" s="151"/>
      <c r="B21" s="149"/>
      <c r="C21" s="150" t="s">
        <v>409</v>
      </c>
      <c r="D21" s="152">
        <v>79</v>
      </c>
      <c r="E21" s="152">
        <v>72</v>
      </c>
      <c r="F21" s="152">
        <v>74</v>
      </c>
      <c r="G21" s="152">
        <v>78</v>
      </c>
    </row>
    <row r="22" spans="1:7">
      <c r="A22" s="151"/>
      <c r="B22" s="149"/>
      <c r="C22" s="150" t="s">
        <v>144</v>
      </c>
      <c r="D22" s="152">
        <v>82</v>
      </c>
      <c r="E22" s="152">
        <v>81</v>
      </c>
      <c r="F22" s="152">
        <v>73</v>
      </c>
      <c r="G22" s="152">
        <v>78</v>
      </c>
    </row>
    <row r="23" spans="1:7">
      <c r="A23" s="151"/>
      <c r="B23" s="149"/>
      <c r="C23" s="150" t="s">
        <v>136</v>
      </c>
      <c r="D23" s="152">
        <v>81</v>
      </c>
      <c r="E23" s="152">
        <v>84</v>
      </c>
      <c r="F23" s="152">
        <v>76</v>
      </c>
      <c r="G23" s="152">
        <v>78</v>
      </c>
    </row>
    <row r="24" spans="1:7">
      <c r="A24" s="151"/>
      <c r="B24" s="149"/>
      <c r="C24" s="150" t="s">
        <v>151</v>
      </c>
      <c r="D24" s="152">
        <v>84</v>
      </c>
      <c r="E24" s="152">
        <v>79</v>
      </c>
      <c r="F24" s="152">
        <v>78</v>
      </c>
      <c r="G24" s="152">
        <v>80</v>
      </c>
    </row>
    <row r="25" spans="1:7">
      <c r="A25" s="151"/>
      <c r="B25" s="149"/>
      <c r="C25" s="150" t="s">
        <v>141</v>
      </c>
      <c r="D25" s="152">
        <v>81</v>
      </c>
      <c r="E25" s="152">
        <v>81</v>
      </c>
      <c r="F25" s="152">
        <v>78</v>
      </c>
      <c r="G25" s="152">
        <v>81</v>
      </c>
    </row>
    <row r="26" spans="1:7">
      <c r="A26" s="151"/>
      <c r="B26" s="149"/>
      <c r="C26" s="150" t="s">
        <v>140</v>
      </c>
      <c r="D26" s="152">
        <v>81</v>
      </c>
      <c r="E26" s="152">
        <v>79</v>
      </c>
      <c r="F26" s="152">
        <v>80</v>
      </c>
      <c r="G26" s="152">
        <v>82</v>
      </c>
    </row>
    <row r="27" spans="1:7">
      <c r="A27" s="151"/>
      <c r="B27" s="149"/>
      <c r="C27" s="150" t="s">
        <v>434</v>
      </c>
      <c r="D27" s="152">
        <v>88</v>
      </c>
      <c r="E27" s="152">
        <v>77</v>
      </c>
      <c r="F27" s="152">
        <v>80</v>
      </c>
      <c r="G27" s="152">
        <v>83</v>
      </c>
    </row>
    <row r="28" spans="1:7">
      <c r="A28" s="151"/>
      <c r="B28" s="149"/>
      <c r="C28" s="150"/>
      <c r="D28" s="152"/>
      <c r="E28" s="152"/>
      <c r="F28" s="152"/>
      <c r="G28" s="152"/>
    </row>
    <row r="29" spans="1:7">
      <c r="A29" s="151"/>
      <c r="B29" s="149"/>
      <c r="C29" s="150"/>
      <c r="D29" s="152"/>
      <c r="E29" s="152"/>
      <c r="F29" s="152"/>
      <c r="G29" s="152"/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sortState ref="A2:H101">
    <sortCondition ref="G1"/>
  </sortState>
  <phoneticPr fontId="2" type="noConversion"/>
  <conditionalFormatting sqref="B2:B101">
    <cfRule type="expression" dxfId="381" priority="10">
      <formula>AND(XEB2=0,XEC2&lt;&gt;"")</formula>
    </cfRule>
  </conditionalFormatting>
  <conditionalFormatting sqref="A2:A101">
    <cfRule type="expression" dxfId="380" priority="9">
      <formula>AND(XEB2=0,XEC2&lt;&gt;"")</formula>
    </cfRule>
  </conditionalFormatting>
  <conditionalFormatting sqref="D2:G101">
    <cfRule type="cellIs" dxfId="379" priority="7" operator="lessThan">
      <formula>#REF!</formula>
    </cfRule>
    <cfRule type="cellIs" dxfId="378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24"/>
  <sheetViews>
    <sheetView workbookViewId="0">
      <selection activeCell="I88" sqref="I88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193" t="str">
        <f>LEFT(資格賽成績!A1,22)</f>
        <v>中華民國106年渣打全國業餘高爾夫春季排名賽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</row>
    <row r="2" spans="1:31" ht="20.399999999999999" thickBot="1">
      <c r="A2" s="194" t="str">
        <f>資格賽成績!A2</f>
        <v>地點：揚昇高爾夫鄉村俱樂部</v>
      </c>
      <c r="B2" s="194"/>
      <c r="C2" s="194"/>
      <c r="D2" s="194"/>
      <c r="E2" s="194"/>
      <c r="F2" s="194"/>
      <c r="G2" s="194"/>
      <c r="H2" s="1"/>
      <c r="I2" s="1"/>
      <c r="J2" s="195">
        <v>1</v>
      </c>
      <c r="K2" s="195"/>
      <c r="L2" s="195"/>
      <c r="M2" s="195"/>
      <c r="N2" s="195"/>
      <c r="O2" s="195"/>
      <c r="P2" s="195"/>
      <c r="Q2" s="195"/>
      <c r="R2" s="195"/>
      <c r="S2" s="2"/>
      <c r="T2" s="3"/>
      <c r="U2" s="3"/>
      <c r="V2" s="3"/>
      <c r="W2" s="3"/>
      <c r="X2" s="3"/>
      <c r="Y2" s="3"/>
      <c r="Z2" s="196">
        <f>資格賽成績!X2+J2</f>
        <v>42822</v>
      </c>
      <c r="AA2" s="196"/>
      <c r="AB2" s="196"/>
      <c r="AC2" s="196"/>
      <c r="AD2" s="196"/>
      <c r="AE2" s="196"/>
    </row>
    <row r="3" spans="1:31" ht="16.8" thickTop="1">
      <c r="A3" s="197" t="s">
        <v>7</v>
      </c>
      <c r="B3" s="199" t="s">
        <v>8</v>
      </c>
      <c r="C3" s="199" t="s">
        <v>0</v>
      </c>
      <c r="D3" s="187" t="s">
        <v>9</v>
      </c>
      <c r="E3" s="187" t="s">
        <v>10</v>
      </c>
      <c r="F3" s="187" t="s">
        <v>1</v>
      </c>
      <c r="G3" s="187" t="s">
        <v>2</v>
      </c>
      <c r="H3" s="189" t="s">
        <v>3</v>
      </c>
      <c r="I3" s="4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191" t="s">
        <v>12</v>
      </c>
    </row>
    <row r="4" spans="1:31" ht="16.8" thickBot="1">
      <c r="A4" s="198"/>
      <c r="B4" s="200"/>
      <c r="C4" s="200"/>
      <c r="D4" s="188"/>
      <c r="E4" s="188"/>
      <c r="F4" s="188"/>
      <c r="G4" s="188"/>
      <c r="H4" s="190"/>
      <c r="I4" s="7" t="s">
        <v>13</v>
      </c>
      <c r="J4" s="99">
        <f>資格賽成績!H4</f>
        <v>4</v>
      </c>
      <c r="K4" s="99">
        <f>資格賽成績!I4</f>
        <v>3</v>
      </c>
      <c r="L4" s="99">
        <f>資格賽成績!J4</f>
        <v>4</v>
      </c>
      <c r="M4" s="99">
        <f>資格賽成績!K4</f>
        <v>3</v>
      </c>
      <c r="N4" s="99">
        <f>資格賽成績!L4</f>
        <v>4</v>
      </c>
      <c r="O4" s="99">
        <f>資格賽成績!M4</f>
        <v>5</v>
      </c>
      <c r="P4" s="99">
        <f>資格賽成績!N4</f>
        <v>4</v>
      </c>
      <c r="Q4" s="99">
        <f>資格賽成績!O4</f>
        <v>4</v>
      </c>
      <c r="R4" s="99">
        <f>資格賽成績!P4</f>
        <v>5</v>
      </c>
      <c r="S4" s="99">
        <f>資格賽成績!Q4</f>
        <v>4</v>
      </c>
      <c r="T4" s="99">
        <f>資格賽成績!R4</f>
        <v>3</v>
      </c>
      <c r="U4" s="99">
        <f>資格賽成績!S4</f>
        <v>4</v>
      </c>
      <c r="V4" s="99">
        <f>資格賽成績!T4</f>
        <v>5</v>
      </c>
      <c r="W4" s="99">
        <f>資格賽成績!U4</f>
        <v>4</v>
      </c>
      <c r="X4" s="99">
        <f>資格賽成績!V4</f>
        <v>4</v>
      </c>
      <c r="Y4" s="99">
        <f>資格賽成績!W4</f>
        <v>3</v>
      </c>
      <c r="Z4" s="99">
        <f>資格賽成績!X4</f>
        <v>4</v>
      </c>
      <c r="AA4" s="99">
        <f>資格賽成績!Y4</f>
        <v>5</v>
      </c>
      <c r="AB4" s="100">
        <f>資格賽成績!Z4</f>
        <v>36</v>
      </c>
      <c r="AC4" s="100">
        <f>資格賽成績!AA4</f>
        <v>36</v>
      </c>
      <c r="AD4" s="8">
        <f>資格賽成績!AB4</f>
        <v>72</v>
      </c>
      <c r="AE4" s="192"/>
    </row>
    <row r="5" spans="1:31" ht="16.8" thickTop="1">
      <c r="A5" s="30">
        <v>1</v>
      </c>
      <c r="B5" s="27" t="s">
        <v>41</v>
      </c>
      <c r="C5" s="47" t="s">
        <v>42</v>
      </c>
      <c r="D5" s="9">
        <v>70</v>
      </c>
      <c r="E5" s="9">
        <v>0</v>
      </c>
      <c r="F5" s="9">
        <v>0</v>
      </c>
      <c r="G5" s="9">
        <v>0</v>
      </c>
      <c r="H5" s="9">
        <v>70</v>
      </c>
      <c r="I5" s="10">
        <v>-2</v>
      </c>
      <c r="J5" s="9">
        <v>3</v>
      </c>
      <c r="K5" s="9">
        <v>3</v>
      </c>
      <c r="L5" s="9">
        <v>5</v>
      </c>
      <c r="M5" s="9">
        <v>3</v>
      </c>
      <c r="N5" s="9">
        <v>3</v>
      </c>
      <c r="O5" s="9">
        <v>5</v>
      </c>
      <c r="P5" s="9">
        <v>4</v>
      </c>
      <c r="Q5" s="9">
        <v>5</v>
      </c>
      <c r="R5" s="9">
        <v>4</v>
      </c>
      <c r="S5" s="9">
        <v>3</v>
      </c>
      <c r="T5" s="9">
        <v>4</v>
      </c>
      <c r="U5" s="9">
        <v>5</v>
      </c>
      <c r="V5" s="9">
        <v>2</v>
      </c>
      <c r="W5" s="9">
        <v>4</v>
      </c>
      <c r="X5" s="9">
        <v>3</v>
      </c>
      <c r="Y5" s="9">
        <v>5</v>
      </c>
      <c r="Z5" s="9">
        <v>5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43</v>
      </c>
      <c r="D6" s="13">
        <v>71</v>
      </c>
      <c r="E6" s="13">
        <v>0</v>
      </c>
      <c r="F6" s="13">
        <v>0</v>
      </c>
      <c r="G6" s="13">
        <v>0</v>
      </c>
      <c r="H6" s="13">
        <v>71</v>
      </c>
      <c r="I6" s="14">
        <v>-1</v>
      </c>
      <c r="J6" s="13">
        <v>5</v>
      </c>
      <c r="K6" s="13">
        <v>3</v>
      </c>
      <c r="L6" s="13">
        <v>4</v>
      </c>
      <c r="M6" s="13">
        <v>3</v>
      </c>
      <c r="N6" s="13">
        <v>4</v>
      </c>
      <c r="O6" s="13">
        <v>3</v>
      </c>
      <c r="P6" s="13">
        <v>4</v>
      </c>
      <c r="Q6" s="13">
        <v>5</v>
      </c>
      <c r="R6" s="13">
        <v>5</v>
      </c>
      <c r="S6" s="13">
        <v>3</v>
      </c>
      <c r="T6" s="13">
        <v>4</v>
      </c>
      <c r="U6" s="13">
        <v>4</v>
      </c>
      <c r="V6" s="13">
        <v>5</v>
      </c>
      <c r="W6" s="13">
        <v>5</v>
      </c>
      <c r="X6" s="13">
        <v>3</v>
      </c>
      <c r="Y6" s="13">
        <v>3</v>
      </c>
      <c r="Z6" s="13">
        <v>4</v>
      </c>
      <c r="AA6" s="13">
        <v>4</v>
      </c>
      <c r="AB6" s="13">
        <v>36</v>
      </c>
      <c r="AC6" s="13">
        <v>35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44</v>
      </c>
      <c r="D7" s="13">
        <v>71</v>
      </c>
      <c r="E7" s="13">
        <v>0</v>
      </c>
      <c r="F7" s="13">
        <v>0</v>
      </c>
      <c r="G7" s="13">
        <v>0</v>
      </c>
      <c r="H7" s="13">
        <v>71</v>
      </c>
      <c r="I7" s="14">
        <v>-1</v>
      </c>
      <c r="J7" s="13">
        <v>4</v>
      </c>
      <c r="K7" s="13">
        <v>3</v>
      </c>
      <c r="L7" s="13">
        <v>3</v>
      </c>
      <c r="M7" s="13">
        <v>3</v>
      </c>
      <c r="N7" s="13">
        <v>3</v>
      </c>
      <c r="O7" s="13">
        <v>4</v>
      </c>
      <c r="P7" s="13">
        <v>5</v>
      </c>
      <c r="Q7" s="13">
        <v>5</v>
      </c>
      <c r="R7" s="13">
        <v>6</v>
      </c>
      <c r="S7" s="13">
        <v>4</v>
      </c>
      <c r="T7" s="13">
        <v>3</v>
      </c>
      <c r="U7" s="13">
        <v>4</v>
      </c>
      <c r="V7" s="13">
        <v>5</v>
      </c>
      <c r="W7" s="13">
        <v>4</v>
      </c>
      <c r="X7" s="13">
        <v>4</v>
      </c>
      <c r="Y7" s="13">
        <v>3</v>
      </c>
      <c r="Z7" s="13">
        <v>3</v>
      </c>
      <c r="AA7" s="13">
        <v>5</v>
      </c>
      <c r="AB7" s="13">
        <v>36</v>
      </c>
      <c r="AC7" s="13">
        <v>35</v>
      </c>
      <c r="AD7" s="13">
        <v>71</v>
      </c>
      <c r="AE7" s="15">
        <v>0</v>
      </c>
    </row>
    <row r="8" spans="1:31">
      <c r="A8" s="28">
        <v>4</v>
      </c>
      <c r="B8" s="29" t="s">
        <v>41</v>
      </c>
      <c r="C8" s="12" t="s">
        <v>45</v>
      </c>
      <c r="D8" s="13">
        <v>72</v>
      </c>
      <c r="E8" s="13">
        <v>0</v>
      </c>
      <c r="F8" s="13">
        <v>0</v>
      </c>
      <c r="G8" s="13">
        <v>0</v>
      </c>
      <c r="H8" s="13">
        <v>72</v>
      </c>
      <c r="I8" s="14">
        <v>0</v>
      </c>
      <c r="J8" s="13">
        <v>4</v>
      </c>
      <c r="K8" s="13">
        <v>5</v>
      </c>
      <c r="L8" s="13">
        <v>4</v>
      </c>
      <c r="M8" s="13">
        <v>3</v>
      </c>
      <c r="N8" s="13">
        <v>4</v>
      </c>
      <c r="O8" s="13">
        <v>4</v>
      </c>
      <c r="P8" s="13">
        <v>4</v>
      </c>
      <c r="Q8" s="13">
        <v>5</v>
      </c>
      <c r="R8" s="13">
        <v>6</v>
      </c>
      <c r="S8" s="13">
        <v>3</v>
      </c>
      <c r="T8" s="13">
        <v>3</v>
      </c>
      <c r="U8" s="13">
        <v>4</v>
      </c>
      <c r="V8" s="13">
        <v>5</v>
      </c>
      <c r="W8" s="13">
        <v>4</v>
      </c>
      <c r="X8" s="13">
        <v>4</v>
      </c>
      <c r="Y8" s="13">
        <v>2</v>
      </c>
      <c r="Z8" s="13">
        <v>4</v>
      </c>
      <c r="AA8" s="13">
        <v>4</v>
      </c>
      <c r="AB8" s="13">
        <v>39</v>
      </c>
      <c r="AC8" s="13">
        <v>33</v>
      </c>
      <c r="AD8" s="13">
        <v>72</v>
      </c>
      <c r="AE8" s="15">
        <v>0</v>
      </c>
    </row>
    <row r="9" spans="1:31">
      <c r="A9" s="28">
        <v>5</v>
      </c>
      <c r="B9" s="29" t="s">
        <v>41</v>
      </c>
      <c r="C9" s="12" t="s">
        <v>46</v>
      </c>
      <c r="D9" s="13">
        <v>73</v>
      </c>
      <c r="E9" s="13">
        <v>0</v>
      </c>
      <c r="F9" s="13">
        <v>0</v>
      </c>
      <c r="G9" s="13">
        <v>0</v>
      </c>
      <c r="H9" s="13">
        <v>73</v>
      </c>
      <c r="I9" s="14">
        <v>1</v>
      </c>
      <c r="J9" s="13">
        <v>4</v>
      </c>
      <c r="K9" s="13">
        <v>4</v>
      </c>
      <c r="L9" s="13">
        <v>6</v>
      </c>
      <c r="M9" s="13">
        <v>3</v>
      </c>
      <c r="N9" s="13">
        <v>4</v>
      </c>
      <c r="O9" s="13">
        <v>4</v>
      </c>
      <c r="P9" s="13">
        <v>4</v>
      </c>
      <c r="Q9" s="13">
        <v>5</v>
      </c>
      <c r="R9" s="13">
        <v>4</v>
      </c>
      <c r="S9" s="13">
        <v>4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</v>
      </c>
      <c r="Z9" s="13">
        <v>4</v>
      </c>
      <c r="AA9" s="13">
        <v>4</v>
      </c>
      <c r="AB9" s="13">
        <v>38</v>
      </c>
      <c r="AC9" s="13">
        <v>35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53</v>
      </c>
      <c r="D10" s="13">
        <v>73</v>
      </c>
      <c r="E10" s="13">
        <v>0</v>
      </c>
      <c r="F10" s="13">
        <v>0</v>
      </c>
      <c r="G10" s="13">
        <v>0</v>
      </c>
      <c r="H10" s="13">
        <v>73</v>
      </c>
      <c r="I10" s="14">
        <v>1</v>
      </c>
      <c r="J10" s="13">
        <v>4</v>
      </c>
      <c r="K10" s="13">
        <v>4</v>
      </c>
      <c r="L10" s="13">
        <v>4</v>
      </c>
      <c r="M10" s="13">
        <v>3</v>
      </c>
      <c r="N10" s="13">
        <v>4</v>
      </c>
      <c r="O10" s="13">
        <v>5</v>
      </c>
      <c r="P10" s="13">
        <v>5</v>
      </c>
      <c r="Q10" s="13">
        <v>4</v>
      </c>
      <c r="R10" s="13">
        <v>5</v>
      </c>
      <c r="S10" s="13">
        <v>4</v>
      </c>
      <c r="T10" s="13">
        <v>3</v>
      </c>
      <c r="U10" s="13">
        <v>4</v>
      </c>
      <c r="V10" s="13">
        <v>4</v>
      </c>
      <c r="W10" s="13">
        <v>3</v>
      </c>
      <c r="X10" s="13">
        <v>4</v>
      </c>
      <c r="Y10" s="13">
        <v>4</v>
      </c>
      <c r="Z10" s="13">
        <v>4</v>
      </c>
      <c r="AA10" s="13">
        <v>5</v>
      </c>
      <c r="AB10" s="13">
        <v>38</v>
      </c>
      <c r="AC10" s="13">
        <v>35</v>
      </c>
      <c r="AD10" s="13">
        <v>73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0</v>
      </c>
      <c r="F11" s="13">
        <v>0</v>
      </c>
      <c r="G11" s="13">
        <v>0</v>
      </c>
      <c r="H11" s="13">
        <v>75</v>
      </c>
      <c r="I11" s="14">
        <v>3</v>
      </c>
      <c r="J11" s="13">
        <v>4</v>
      </c>
      <c r="K11" s="13">
        <v>4</v>
      </c>
      <c r="L11" s="13">
        <v>5</v>
      </c>
      <c r="M11" s="13">
        <v>3</v>
      </c>
      <c r="N11" s="13">
        <v>4</v>
      </c>
      <c r="O11" s="13">
        <v>5</v>
      </c>
      <c r="P11" s="13">
        <v>4</v>
      </c>
      <c r="Q11" s="13">
        <v>6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4</v>
      </c>
      <c r="Y11" s="13">
        <v>3</v>
      </c>
      <c r="Z11" s="13">
        <v>4</v>
      </c>
      <c r="AA11" s="13">
        <v>4</v>
      </c>
      <c r="AB11" s="13">
        <v>41</v>
      </c>
      <c r="AC11" s="13">
        <v>34</v>
      </c>
      <c r="AD11" s="13">
        <v>75</v>
      </c>
      <c r="AE11" s="15">
        <v>0</v>
      </c>
    </row>
    <row r="12" spans="1:31">
      <c r="A12" s="28">
        <v>8</v>
      </c>
      <c r="B12" s="29" t="s">
        <v>41</v>
      </c>
      <c r="C12" s="12" t="s">
        <v>48</v>
      </c>
      <c r="D12" s="13">
        <v>75</v>
      </c>
      <c r="E12" s="13">
        <v>0</v>
      </c>
      <c r="F12" s="13">
        <v>0</v>
      </c>
      <c r="G12" s="13">
        <v>0</v>
      </c>
      <c r="H12" s="13">
        <v>75</v>
      </c>
      <c r="I12" s="14">
        <v>3</v>
      </c>
      <c r="J12" s="13">
        <v>4</v>
      </c>
      <c r="K12" s="13">
        <v>3</v>
      </c>
      <c r="L12" s="13">
        <v>4</v>
      </c>
      <c r="M12" s="13">
        <v>3</v>
      </c>
      <c r="N12" s="13">
        <v>4</v>
      </c>
      <c r="O12" s="13">
        <v>5</v>
      </c>
      <c r="P12" s="13">
        <v>4</v>
      </c>
      <c r="Q12" s="13">
        <v>7</v>
      </c>
      <c r="R12" s="13">
        <v>5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4</v>
      </c>
      <c r="Y12" s="13">
        <v>3</v>
      </c>
      <c r="Z12" s="13">
        <v>4</v>
      </c>
      <c r="AA12" s="13">
        <v>4</v>
      </c>
      <c r="AB12" s="13">
        <v>39</v>
      </c>
      <c r="AC12" s="13">
        <v>36</v>
      </c>
      <c r="AD12" s="13">
        <v>75</v>
      </c>
      <c r="AE12" s="15">
        <v>0</v>
      </c>
    </row>
    <row r="13" spans="1:31">
      <c r="A13" s="28">
        <v>9</v>
      </c>
      <c r="B13" s="29" t="s">
        <v>41</v>
      </c>
      <c r="C13" s="12" t="s">
        <v>50</v>
      </c>
      <c r="D13" s="13">
        <v>75</v>
      </c>
      <c r="E13" s="13">
        <v>0</v>
      </c>
      <c r="F13" s="13">
        <v>0</v>
      </c>
      <c r="G13" s="13">
        <v>0</v>
      </c>
      <c r="H13" s="13">
        <v>75</v>
      </c>
      <c r="I13" s="14">
        <v>3</v>
      </c>
      <c r="J13" s="13">
        <v>4</v>
      </c>
      <c r="K13" s="13">
        <v>4</v>
      </c>
      <c r="L13" s="13">
        <v>4</v>
      </c>
      <c r="M13" s="13">
        <v>3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2</v>
      </c>
      <c r="U13" s="13">
        <v>4</v>
      </c>
      <c r="V13" s="13">
        <v>5</v>
      </c>
      <c r="W13" s="13">
        <v>4</v>
      </c>
      <c r="X13" s="13">
        <v>4</v>
      </c>
      <c r="Y13" s="13">
        <v>3</v>
      </c>
      <c r="Z13" s="13">
        <v>4</v>
      </c>
      <c r="AA13" s="13">
        <v>7</v>
      </c>
      <c r="AB13" s="13">
        <v>38</v>
      </c>
      <c r="AC13" s="13">
        <v>37</v>
      </c>
      <c r="AD13" s="13">
        <v>75</v>
      </c>
      <c r="AE13" s="15">
        <v>0</v>
      </c>
    </row>
    <row r="14" spans="1:31">
      <c r="A14" s="28">
        <v>10</v>
      </c>
      <c r="B14" s="29" t="s">
        <v>41</v>
      </c>
      <c r="C14" s="12" t="s">
        <v>51</v>
      </c>
      <c r="D14" s="13">
        <v>76</v>
      </c>
      <c r="E14" s="13">
        <v>0</v>
      </c>
      <c r="F14" s="13">
        <v>0</v>
      </c>
      <c r="G14" s="13">
        <v>0</v>
      </c>
      <c r="H14" s="13">
        <v>76</v>
      </c>
      <c r="I14" s="14">
        <v>4</v>
      </c>
      <c r="J14" s="13">
        <v>4</v>
      </c>
      <c r="K14" s="13">
        <v>3</v>
      </c>
      <c r="L14" s="13">
        <v>4</v>
      </c>
      <c r="M14" s="13">
        <v>3</v>
      </c>
      <c r="N14" s="13">
        <v>5</v>
      </c>
      <c r="O14" s="13">
        <v>6</v>
      </c>
      <c r="P14" s="13">
        <v>4</v>
      </c>
      <c r="Q14" s="13">
        <v>5</v>
      </c>
      <c r="R14" s="13">
        <v>6</v>
      </c>
      <c r="S14" s="13">
        <v>4</v>
      </c>
      <c r="T14" s="13">
        <v>3</v>
      </c>
      <c r="U14" s="13">
        <v>5</v>
      </c>
      <c r="V14" s="13">
        <v>4</v>
      </c>
      <c r="W14" s="13">
        <v>4</v>
      </c>
      <c r="X14" s="13">
        <v>4</v>
      </c>
      <c r="Y14" s="13">
        <v>3</v>
      </c>
      <c r="Z14" s="13">
        <v>4</v>
      </c>
      <c r="AA14" s="13">
        <v>5</v>
      </c>
      <c r="AB14" s="13">
        <v>40</v>
      </c>
      <c r="AC14" s="13">
        <v>36</v>
      </c>
      <c r="AD14" s="13">
        <v>76</v>
      </c>
      <c r="AE14" s="15">
        <v>0</v>
      </c>
    </row>
    <row r="15" spans="1:31">
      <c r="A15" s="28">
        <v>11</v>
      </c>
      <c r="B15" s="29" t="s">
        <v>41</v>
      </c>
      <c r="C15" s="12" t="s">
        <v>52</v>
      </c>
      <c r="D15" s="13">
        <v>76</v>
      </c>
      <c r="E15" s="13">
        <v>0</v>
      </c>
      <c r="F15" s="13">
        <v>0</v>
      </c>
      <c r="G15" s="13">
        <v>0</v>
      </c>
      <c r="H15" s="13">
        <v>76</v>
      </c>
      <c r="I15" s="14">
        <v>4</v>
      </c>
      <c r="J15" s="13">
        <v>4</v>
      </c>
      <c r="K15" s="13">
        <v>3</v>
      </c>
      <c r="L15" s="13">
        <v>4</v>
      </c>
      <c r="M15" s="13">
        <v>3</v>
      </c>
      <c r="N15" s="13">
        <v>6</v>
      </c>
      <c r="O15" s="13">
        <v>5</v>
      </c>
      <c r="P15" s="13">
        <v>4</v>
      </c>
      <c r="Q15" s="13">
        <v>5</v>
      </c>
      <c r="R15" s="13">
        <v>5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3</v>
      </c>
      <c r="Z15" s="13">
        <v>4</v>
      </c>
      <c r="AA15" s="13">
        <v>6</v>
      </c>
      <c r="AB15" s="13">
        <v>39</v>
      </c>
      <c r="AC15" s="13">
        <v>37</v>
      </c>
      <c r="AD15" s="13">
        <v>76</v>
      </c>
      <c r="AE15" s="15">
        <v>0</v>
      </c>
    </row>
    <row r="16" spans="1:31">
      <c r="A16" s="28">
        <v>12</v>
      </c>
      <c r="B16" s="29" t="s">
        <v>41</v>
      </c>
      <c r="C16" s="12" t="s">
        <v>49</v>
      </c>
      <c r="D16" s="13">
        <v>76</v>
      </c>
      <c r="E16" s="13">
        <v>0</v>
      </c>
      <c r="F16" s="13">
        <v>0</v>
      </c>
      <c r="G16" s="13">
        <v>0</v>
      </c>
      <c r="H16" s="13">
        <v>76</v>
      </c>
      <c r="I16" s="14">
        <v>4</v>
      </c>
      <c r="J16" s="13">
        <v>4</v>
      </c>
      <c r="K16" s="13">
        <v>3</v>
      </c>
      <c r="L16" s="13">
        <v>4</v>
      </c>
      <c r="M16" s="13">
        <v>3</v>
      </c>
      <c r="N16" s="13">
        <v>4</v>
      </c>
      <c r="O16" s="13">
        <v>4</v>
      </c>
      <c r="P16" s="13">
        <v>4</v>
      </c>
      <c r="Q16" s="13">
        <v>5</v>
      </c>
      <c r="R16" s="13">
        <v>7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4</v>
      </c>
      <c r="Y16" s="13">
        <v>5</v>
      </c>
      <c r="Z16" s="13">
        <v>4</v>
      </c>
      <c r="AA16" s="13">
        <v>5</v>
      </c>
      <c r="AB16" s="13">
        <v>38</v>
      </c>
      <c r="AC16" s="13">
        <v>38</v>
      </c>
      <c r="AD16" s="13">
        <v>76</v>
      </c>
      <c r="AE16" s="15">
        <v>0</v>
      </c>
    </row>
    <row r="17" spans="1:31">
      <c r="A17" s="28">
        <v>13</v>
      </c>
      <c r="B17" s="29" t="s">
        <v>41</v>
      </c>
      <c r="C17" s="12" t="s">
        <v>54</v>
      </c>
      <c r="D17" s="13">
        <v>77</v>
      </c>
      <c r="E17" s="13">
        <v>0</v>
      </c>
      <c r="F17" s="13">
        <v>0</v>
      </c>
      <c r="G17" s="13">
        <v>0</v>
      </c>
      <c r="H17" s="13">
        <v>77</v>
      </c>
      <c r="I17" s="14">
        <v>5</v>
      </c>
      <c r="J17" s="13">
        <v>6</v>
      </c>
      <c r="K17" s="13">
        <v>3</v>
      </c>
      <c r="L17" s="13">
        <v>3</v>
      </c>
      <c r="M17" s="13">
        <v>3</v>
      </c>
      <c r="N17" s="13">
        <v>5</v>
      </c>
      <c r="O17" s="13">
        <v>5</v>
      </c>
      <c r="P17" s="13">
        <v>5</v>
      </c>
      <c r="Q17" s="13">
        <v>6</v>
      </c>
      <c r="R17" s="13">
        <v>5</v>
      </c>
      <c r="S17" s="13">
        <v>4</v>
      </c>
      <c r="T17" s="13">
        <v>3</v>
      </c>
      <c r="U17" s="13">
        <v>4</v>
      </c>
      <c r="V17" s="13">
        <v>5</v>
      </c>
      <c r="W17" s="13">
        <v>4</v>
      </c>
      <c r="X17" s="13">
        <v>4</v>
      </c>
      <c r="Y17" s="13">
        <v>3</v>
      </c>
      <c r="Z17" s="13">
        <v>4</v>
      </c>
      <c r="AA17" s="13">
        <v>5</v>
      </c>
      <c r="AB17" s="13">
        <v>41</v>
      </c>
      <c r="AC17" s="13">
        <v>36</v>
      </c>
      <c r="AD17" s="13">
        <v>77</v>
      </c>
      <c r="AE17" s="15">
        <v>0</v>
      </c>
    </row>
    <row r="18" spans="1:31">
      <c r="A18" s="28">
        <v>14</v>
      </c>
      <c r="B18" s="29" t="s">
        <v>41</v>
      </c>
      <c r="C18" s="12" t="s">
        <v>55</v>
      </c>
      <c r="D18" s="13">
        <v>77</v>
      </c>
      <c r="E18" s="13">
        <v>0</v>
      </c>
      <c r="F18" s="13">
        <v>0</v>
      </c>
      <c r="G18" s="13">
        <v>0</v>
      </c>
      <c r="H18" s="13">
        <v>77</v>
      </c>
      <c r="I18" s="14">
        <v>5</v>
      </c>
      <c r="J18" s="13">
        <v>4</v>
      </c>
      <c r="K18" s="13">
        <v>4</v>
      </c>
      <c r="L18" s="13">
        <v>5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5</v>
      </c>
      <c r="S18" s="13">
        <v>4</v>
      </c>
      <c r="T18" s="13">
        <v>4</v>
      </c>
      <c r="U18" s="13">
        <v>5</v>
      </c>
      <c r="V18" s="13">
        <v>5</v>
      </c>
      <c r="W18" s="13">
        <v>4</v>
      </c>
      <c r="X18" s="13">
        <v>4</v>
      </c>
      <c r="Y18" s="13">
        <v>3</v>
      </c>
      <c r="Z18" s="13">
        <v>6</v>
      </c>
      <c r="AA18" s="13">
        <v>5</v>
      </c>
      <c r="AB18" s="13">
        <v>37</v>
      </c>
      <c r="AC18" s="13">
        <v>40</v>
      </c>
      <c r="AD18" s="13">
        <v>77</v>
      </c>
      <c r="AE18" s="15">
        <v>0</v>
      </c>
    </row>
    <row r="19" spans="1:31">
      <c r="A19" s="28">
        <v>15</v>
      </c>
      <c r="B19" s="29" t="s">
        <v>41</v>
      </c>
      <c r="C19" s="12" t="s">
        <v>56</v>
      </c>
      <c r="D19" s="13">
        <v>80</v>
      </c>
      <c r="E19" s="13">
        <v>0</v>
      </c>
      <c r="F19" s="13">
        <v>0</v>
      </c>
      <c r="G19" s="13">
        <v>0</v>
      </c>
      <c r="H19" s="13">
        <v>80</v>
      </c>
      <c r="I19" s="14">
        <v>8</v>
      </c>
      <c r="J19" s="13">
        <v>7</v>
      </c>
      <c r="K19" s="13">
        <v>3</v>
      </c>
      <c r="L19" s="13">
        <v>5</v>
      </c>
      <c r="M19" s="13">
        <v>4</v>
      </c>
      <c r="N19" s="13">
        <v>4</v>
      </c>
      <c r="O19" s="13">
        <v>6</v>
      </c>
      <c r="P19" s="13">
        <v>5</v>
      </c>
      <c r="Q19" s="13">
        <v>5</v>
      </c>
      <c r="R19" s="13">
        <v>5</v>
      </c>
      <c r="S19" s="13">
        <v>4</v>
      </c>
      <c r="T19" s="13">
        <v>3</v>
      </c>
      <c r="U19" s="13">
        <v>4</v>
      </c>
      <c r="V19" s="13">
        <v>5</v>
      </c>
      <c r="W19" s="13">
        <v>4</v>
      </c>
      <c r="X19" s="13">
        <v>4</v>
      </c>
      <c r="Y19" s="13">
        <v>3</v>
      </c>
      <c r="Z19" s="13">
        <v>5</v>
      </c>
      <c r="AA19" s="13">
        <v>4</v>
      </c>
      <c r="AB19" s="13">
        <v>44</v>
      </c>
      <c r="AC19" s="13">
        <v>36</v>
      </c>
      <c r="AD19" s="13">
        <v>80</v>
      </c>
      <c r="AE19" s="15">
        <v>0</v>
      </c>
    </row>
    <row r="20" spans="1:31">
      <c r="A20" s="28">
        <v>16</v>
      </c>
      <c r="B20" s="29" t="s">
        <v>41</v>
      </c>
      <c r="C20" s="12" t="s">
        <v>57</v>
      </c>
      <c r="D20" s="13">
        <v>80</v>
      </c>
      <c r="E20" s="13">
        <v>0</v>
      </c>
      <c r="F20" s="13">
        <v>0</v>
      </c>
      <c r="G20" s="13">
        <v>0</v>
      </c>
      <c r="H20" s="13">
        <v>80</v>
      </c>
      <c r="I20" s="14">
        <v>8</v>
      </c>
      <c r="J20" s="13">
        <v>4</v>
      </c>
      <c r="K20" s="13">
        <v>4</v>
      </c>
      <c r="L20" s="13">
        <v>4</v>
      </c>
      <c r="M20" s="13">
        <v>3</v>
      </c>
      <c r="N20" s="13">
        <v>4</v>
      </c>
      <c r="O20" s="13">
        <v>6</v>
      </c>
      <c r="P20" s="13">
        <v>5</v>
      </c>
      <c r="Q20" s="13">
        <v>6</v>
      </c>
      <c r="R20" s="13">
        <v>6</v>
      </c>
      <c r="S20" s="13">
        <v>4</v>
      </c>
      <c r="T20" s="13">
        <v>3</v>
      </c>
      <c r="U20" s="13">
        <v>4</v>
      </c>
      <c r="V20" s="13">
        <v>4</v>
      </c>
      <c r="W20" s="13">
        <v>4</v>
      </c>
      <c r="X20" s="13">
        <v>5</v>
      </c>
      <c r="Y20" s="13">
        <v>3</v>
      </c>
      <c r="Z20" s="13">
        <v>6</v>
      </c>
      <c r="AA20" s="13">
        <v>5</v>
      </c>
      <c r="AB20" s="13">
        <v>42</v>
      </c>
      <c r="AC20" s="13">
        <v>38</v>
      </c>
      <c r="AD20" s="13">
        <v>80</v>
      </c>
      <c r="AE20" s="15">
        <v>0</v>
      </c>
    </row>
    <row r="21" spans="1:31">
      <c r="A21" s="28">
        <v>17</v>
      </c>
      <c r="B21" s="29" t="s">
        <v>41</v>
      </c>
      <c r="C21" s="12" t="s">
        <v>58</v>
      </c>
      <c r="D21" s="13">
        <v>80</v>
      </c>
      <c r="E21" s="13">
        <v>0</v>
      </c>
      <c r="F21" s="13">
        <v>0</v>
      </c>
      <c r="G21" s="13">
        <v>0</v>
      </c>
      <c r="H21" s="13">
        <v>80</v>
      </c>
      <c r="I21" s="14">
        <v>8</v>
      </c>
      <c r="J21" s="13">
        <v>4</v>
      </c>
      <c r="K21" s="13">
        <v>4</v>
      </c>
      <c r="L21" s="13">
        <v>4</v>
      </c>
      <c r="M21" s="13">
        <v>4</v>
      </c>
      <c r="N21" s="13">
        <v>3</v>
      </c>
      <c r="O21" s="13">
        <v>4</v>
      </c>
      <c r="P21" s="13">
        <v>4</v>
      </c>
      <c r="Q21" s="13">
        <v>7</v>
      </c>
      <c r="R21" s="13">
        <v>5</v>
      </c>
      <c r="S21" s="13">
        <v>4</v>
      </c>
      <c r="T21" s="13">
        <v>4</v>
      </c>
      <c r="U21" s="13">
        <v>5</v>
      </c>
      <c r="V21" s="13">
        <v>6</v>
      </c>
      <c r="W21" s="13">
        <v>3</v>
      </c>
      <c r="X21" s="13">
        <v>3</v>
      </c>
      <c r="Y21" s="13">
        <v>7</v>
      </c>
      <c r="Z21" s="13">
        <v>4</v>
      </c>
      <c r="AA21" s="13">
        <v>5</v>
      </c>
      <c r="AB21" s="13">
        <v>39</v>
      </c>
      <c r="AC21" s="13">
        <v>41</v>
      </c>
      <c r="AD21" s="13">
        <v>80</v>
      </c>
      <c r="AE21" s="15">
        <v>0</v>
      </c>
    </row>
    <row r="22" spans="1:31">
      <c r="A22" s="28">
        <v>18</v>
      </c>
      <c r="B22" s="29" t="s">
        <v>41</v>
      </c>
      <c r="C22" s="12" t="s">
        <v>59</v>
      </c>
      <c r="D22" s="13">
        <v>80</v>
      </c>
      <c r="E22" s="13">
        <v>0</v>
      </c>
      <c r="F22" s="13">
        <v>0</v>
      </c>
      <c r="G22" s="13">
        <v>0</v>
      </c>
      <c r="H22" s="13">
        <v>80</v>
      </c>
      <c r="I22" s="14">
        <v>8</v>
      </c>
      <c r="J22" s="13">
        <v>4</v>
      </c>
      <c r="K22" s="13">
        <v>3</v>
      </c>
      <c r="L22" s="13">
        <v>5</v>
      </c>
      <c r="M22" s="13">
        <v>3</v>
      </c>
      <c r="N22" s="13">
        <v>4</v>
      </c>
      <c r="O22" s="13">
        <v>5</v>
      </c>
      <c r="P22" s="13">
        <v>4</v>
      </c>
      <c r="Q22" s="13">
        <v>5</v>
      </c>
      <c r="R22" s="13">
        <v>4</v>
      </c>
      <c r="S22" s="13">
        <v>5</v>
      </c>
      <c r="T22" s="13">
        <v>3</v>
      </c>
      <c r="U22" s="13">
        <v>4</v>
      </c>
      <c r="V22" s="13">
        <v>5</v>
      </c>
      <c r="W22" s="13">
        <v>5</v>
      </c>
      <c r="X22" s="13">
        <v>5</v>
      </c>
      <c r="Y22" s="13">
        <v>5</v>
      </c>
      <c r="Z22" s="13">
        <v>5</v>
      </c>
      <c r="AA22" s="13">
        <v>6</v>
      </c>
      <c r="AB22" s="13">
        <v>37</v>
      </c>
      <c r="AC22" s="13">
        <v>43</v>
      </c>
      <c r="AD22" s="13">
        <v>80</v>
      </c>
      <c r="AE22" s="15">
        <v>0</v>
      </c>
    </row>
    <row r="23" spans="1:31">
      <c r="A23" s="28">
        <v>19</v>
      </c>
      <c r="B23" s="29" t="s">
        <v>41</v>
      </c>
      <c r="C23" s="12" t="s">
        <v>60</v>
      </c>
      <c r="D23" s="13">
        <v>81</v>
      </c>
      <c r="E23" s="13">
        <v>0</v>
      </c>
      <c r="F23" s="13">
        <v>0</v>
      </c>
      <c r="G23" s="13">
        <v>0</v>
      </c>
      <c r="H23" s="13">
        <v>81</v>
      </c>
      <c r="I23" s="14">
        <v>9</v>
      </c>
      <c r="J23" s="13">
        <v>5</v>
      </c>
      <c r="K23" s="13">
        <v>3</v>
      </c>
      <c r="L23" s="13">
        <v>5</v>
      </c>
      <c r="M23" s="13">
        <v>3</v>
      </c>
      <c r="N23" s="13">
        <v>4</v>
      </c>
      <c r="O23" s="13">
        <v>7</v>
      </c>
      <c r="P23" s="13">
        <v>4</v>
      </c>
      <c r="Q23" s="13">
        <v>5</v>
      </c>
      <c r="R23" s="13">
        <v>5</v>
      </c>
      <c r="S23" s="13">
        <v>5</v>
      </c>
      <c r="T23" s="13">
        <v>2</v>
      </c>
      <c r="U23" s="13">
        <v>5</v>
      </c>
      <c r="V23" s="13">
        <v>5</v>
      </c>
      <c r="W23" s="13">
        <v>4</v>
      </c>
      <c r="X23" s="13">
        <v>4</v>
      </c>
      <c r="Y23" s="13">
        <v>6</v>
      </c>
      <c r="Z23" s="13">
        <v>4</v>
      </c>
      <c r="AA23" s="13">
        <v>5</v>
      </c>
      <c r="AB23" s="13">
        <v>41</v>
      </c>
      <c r="AC23" s="13">
        <v>40</v>
      </c>
      <c r="AD23" s="13">
        <v>81</v>
      </c>
      <c r="AE23" s="15">
        <v>0</v>
      </c>
    </row>
    <row r="24" spans="1:31">
      <c r="A24" s="28">
        <v>20</v>
      </c>
      <c r="B24" s="29" t="s">
        <v>41</v>
      </c>
      <c r="C24" s="12" t="s">
        <v>61</v>
      </c>
      <c r="D24" s="13">
        <v>82</v>
      </c>
      <c r="E24" s="13">
        <v>0</v>
      </c>
      <c r="F24" s="13">
        <v>0</v>
      </c>
      <c r="G24" s="13">
        <v>0</v>
      </c>
      <c r="H24" s="13">
        <v>82</v>
      </c>
      <c r="I24" s="14">
        <v>10</v>
      </c>
      <c r="J24" s="13">
        <v>5</v>
      </c>
      <c r="K24" s="13">
        <v>3</v>
      </c>
      <c r="L24" s="13">
        <v>6</v>
      </c>
      <c r="M24" s="13">
        <v>4</v>
      </c>
      <c r="N24" s="13">
        <v>4</v>
      </c>
      <c r="O24" s="13">
        <v>4</v>
      </c>
      <c r="P24" s="13">
        <v>6</v>
      </c>
      <c r="Q24" s="13">
        <v>5</v>
      </c>
      <c r="R24" s="13">
        <v>7</v>
      </c>
      <c r="S24" s="13">
        <v>3</v>
      </c>
      <c r="T24" s="13">
        <v>3</v>
      </c>
      <c r="U24" s="13">
        <v>4</v>
      </c>
      <c r="V24" s="13">
        <v>5</v>
      </c>
      <c r="W24" s="13">
        <v>4</v>
      </c>
      <c r="X24" s="13">
        <v>4</v>
      </c>
      <c r="Y24" s="13">
        <v>4</v>
      </c>
      <c r="Z24" s="13">
        <v>5</v>
      </c>
      <c r="AA24" s="13">
        <v>6</v>
      </c>
      <c r="AB24" s="13">
        <v>44</v>
      </c>
      <c r="AC24" s="13">
        <v>38</v>
      </c>
      <c r="AD24" s="13">
        <v>82</v>
      </c>
      <c r="AE24" s="15">
        <v>0</v>
      </c>
    </row>
    <row r="25" spans="1:31">
      <c r="A25" s="28">
        <v>21</v>
      </c>
      <c r="B25" s="29" t="s">
        <v>41</v>
      </c>
      <c r="C25" s="12" t="s">
        <v>62</v>
      </c>
      <c r="D25" s="13">
        <v>84</v>
      </c>
      <c r="E25" s="13">
        <v>0</v>
      </c>
      <c r="F25" s="13">
        <v>0</v>
      </c>
      <c r="G25" s="13">
        <v>0</v>
      </c>
      <c r="H25" s="13">
        <v>84</v>
      </c>
      <c r="I25" s="14">
        <v>12</v>
      </c>
      <c r="J25" s="13">
        <v>5</v>
      </c>
      <c r="K25" s="13">
        <v>4</v>
      </c>
      <c r="L25" s="13">
        <v>4</v>
      </c>
      <c r="M25" s="13">
        <v>4</v>
      </c>
      <c r="N25" s="13">
        <v>4</v>
      </c>
      <c r="O25" s="13">
        <v>7</v>
      </c>
      <c r="P25" s="13">
        <v>4</v>
      </c>
      <c r="Q25" s="13">
        <v>5</v>
      </c>
      <c r="R25" s="13">
        <v>7</v>
      </c>
      <c r="S25" s="13">
        <v>4</v>
      </c>
      <c r="T25" s="13">
        <v>4</v>
      </c>
      <c r="U25" s="13">
        <v>5</v>
      </c>
      <c r="V25" s="13">
        <v>7</v>
      </c>
      <c r="W25" s="13">
        <v>3</v>
      </c>
      <c r="X25" s="13">
        <v>4</v>
      </c>
      <c r="Y25" s="13">
        <v>4</v>
      </c>
      <c r="Z25" s="13">
        <v>4</v>
      </c>
      <c r="AA25" s="13">
        <v>5</v>
      </c>
      <c r="AB25" s="13">
        <v>44</v>
      </c>
      <c r="AC25" s="13">
        <v>40</v>
      </c>
      <c r="AD25" s="13">
        <v>84</v>
      </c>
      <c r="AE25" s="15">
        <v>0</v>
      </c>
    </row>
    <row r="26" spans="1:31">
      <c r="A26" s="28">
        <v>22</v>
      </c>
      <c r="B26" s="29" t="s">
        <v>41</v>
      </c>
      <c r="C26" s="12" t="s">
        <v>63</v>
      </c>
      <c r="D26" s="13">
        <v>84</v>
      </c>
      <c r="E26" s="13">
        <v>0</v>
      </c>
      <c r="F26" s="13">
        <v>0</v>
      </c>
      <c r="G26" s="13">
        <v>0</v>
      </c>
      <c r="H26" s="13">
        <v>84</v>
      </c>
      <c r="I26" s="14">
        <v>12</v>
      </c>
      <c r="J26" s="13">
        <v>5</v>
      </c>
      <c r="K26" s="13">
        <v>4</v>
      </c>
      <c r="L26" s="13">
        <v>5</v>
      </c>
      <c r="M26" s="13">
        <v>4</v>
      </c>
      <c r="N26" s="13">
        <v>4</v>
      </c>
      <c r="O26" s="13">
        <v>4</v>
      </c>
      <c r="P26" s="13">
        <v>4</v>
      </c>
      <c r="Q26" s="13">
        <v>4</v>
      </c>
      <c r="R26" s="13">
        <v>7</v>
      </c>
      <c r="S26" s="13">
        <v>5</v>
      </c>
      <c r="T26" s="13">
        <v>4</v>
      </c>
      <c r="U26" s="13">
        <v>5</v>
      </c>
      <c r="V26" s="13">
        <v>5</v>
      </c>
      <c r="W26" s="13">
        <v>4</v>
      </c>
      <c r="X26" s="13">
        <v>5</v>
      </c>
      <c r="Y26" s="13">
        <v>4</v>
      </c>
      <c r="Z26" s="13">
        <v>4</v>
      </c>
      <c r="AA26" s="13">
        <v>7</v>
      </c>
      <c r="AB26" s="13">
        <v>41</v>
      </c>
      <c r="AC26" s="13">
        <v>43</v>
      </c>
      <c r="AD26" s="13">
        <v>84</v>
      </c>
      <c r="AE26" s="15">
        <v>0</v>
      </c>
    </row>
    <row r="27" spans="1:31">
      <c r="A27" s="28">
        <v>23</v>
      </c>
      <c r="B27" s="29" t="s">
        <v>41</v>
      </c>
      <c r="C27" s="12" t="s">
        <v>64</v>
      </c>
      <c r="D27" s="13">
        <v>84</v>
      </c>
      <c r="E27" s="13">
        <v>0</v>
      </c>
      <c r="F27" s="13">
        <v>0</v>
      </c>
      <c r="G27" s="13">
        <v>0</v>
      </c>
      <c r="H27" s="13">
        <v>84</v>
      </c>
      <c r="I27" s="14">
        <v>12</v>
      </c>
      <c r="J27" s="13">
        <v>5</v>
      </c>
      <c r="K27" s="13">
        <v>4</v>
      </c>
      <c r="L27" s="13">
        <v>4</v>
      </c>
      <c r="M27" s="13">
        <v>4</v>
      </c>
      <c r="N27" s="13">
        <v>4</v>
      </c>
      <c r="O27" s="13">
        <v>5</v>
      </c>
      <c r="P27" s="13">
        <v>4</v>
      </c>
      <c r="Q27" s="13">
        <v>5</v>
      </c>
      <c r="R27" s="13">
        <v>6</v>
      </c>
      <c r="S27" s="13">
        <v>6</v>
      </c>
      <c r="T27" s="13">
        <v>3</v>
      </c>
      <c r="U27" s="13">
        <v>4</v>
      </c>
      <c r="V27" s="13">
        <v>6</v>
      </c>
      <c r="W27" s="13">
        <v>4</v>
      </c>
      <c r="X27" s="13">
        <v>4</v>
      </c>
      <c r="Y27" s="13">
        <v>5</v>
      </c>
      <c r="Z27" s="13">
        <v>4</v>
      </c>
      <c r="AA27" s="13">
        <v>7</v>
      </c>
      <c r="AB27" s="13">
        <v>41</v>
      </c>
      <c r="AC27" s="13">
        <v>43</v>
      </c>
      <c r="AD27" s="13">
        <v>84</v>
      </c>
      <c r="AE27" s="15">
        <v>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0</v>
      </c>
      <c r="F28" s="13">
        <v>0</v>
      </c>
      <c r="G28" s="13">
        <v>0</v>
      </c>
      <c r="H28" s="13">
        <v>75</v>
      </c>
      <c r="I28" s="14">
        <v>3</v>
      </c>
      <c r="J28" s="13">
        <v>4</v>
      </c>
      <c r="K28" s="13">
        <v>3</v>
      </c>
      <c r="L28" s="13">
        <v>4</v>
      </c>
      <c r="M28" s="13">
        <v>4</v>
      </c>
      <c r="N28" s="13">
        <v>5</v>
      </c>
      <c r="O28" s="13">
        <v>4</v>
      </c>
      <c r="P28" s="13">
        <v>3</v>
      </c>
      <c r="Q28" s="13">
        <v>5</v>
      </c>
      <c r="R28" s="13">
        <v>4</v>
      </c>
      <c r="S28" s="13">
        <v>6</v>
      </c>
      <c r="T28" s="13">
        <v>3</v>
      </c>
      <c r="U28" s="13">
        <v>3</v>
      </c>
      <c r="V28" s="13">
        <v>5</v>
      </c>
      <c r="W28" s="13">
        <v>4</v>
      </c>
      <c r="X28" s="13">
        <v>5</v>
      </c>
      <c r="Y28" s="13">
        <v>3</v>
      </c>
      <c r="Z28" s="13">
        <v>5</v>
      </c>
      <c r="AA28" s="13">
        <v>5</v>
      </c>
      <c r="AB28" s="13">
        <v>36</v>
      </c>
      <c r="AC28" s="13">
        <v>39</v>
      </c>
      <c r="AD28" s="13">
        <v>75</v>
      </c>
      <c r="AE28" s="15">
        <v>0</v>
      </c>
    </row>
    <row r="29" spans="1:31">
      <c r="A29" s="28">
        <v>2</v>
      </c>
      <c r="B29" s="29" t="s">
        <v>65</v>
      </c>
      <c r="C29" s="12" t="s">
        <v>67</v>
      </c>
      <c r="D29" s="13">
        <v>76</v>
      </c>
      <c r="E29" s="13">
        <v>0</v>
      </c>
      <c r="F29" s="13">
        <v>0</v>
      </c>
      <c r="G29" s="13">
        <v>0</v>
      </c>
      <c r="H29" s="13">
        <v>76</v>
      </c>
      <c r="I29" s="14">
        <v>4</v>
      </c>
      <c r="J29" s="13">
        <v>6</v>
      </c>
      <c r="K29" s="13">
        <v>3</v>
      </c>
      <c r="L29" s="13">
        <v>5</v>
      </c>
      <c r="M29" s="13">
        <v>4</v>
      </c>
      <c r="N29" s="13">
        <v>4</v>
      </c>
      <c r="O29" s="13">
        <v>4</v>
      </c>
      <c r="P29" s="13">
        <v>5</v>
      </c>
      <c r="Q29" s="13">
        <v>4</v>
      </c>
      <c r="R29" s="13">
        <v>5</v>
      </c>
      <c r="S29" s="13">
        <v>4</v>
      </c>
      <c r="T29" s="13">
        <v>3</v>
      </c>
      <c r="U29" s="13">
        <v>3</v>
      </c>
      <c r="V29" s="13">
        <v>5</v>
      </c>
      <c r="W29" s="13">
        <v>5</v>
      </c>
      <c r="X29" s="13">
        <v>5</v>
      </c>
      <c r="Y29" s="13">
        <v>3</v>
      </c>
      <c r="Z29" s="13">
        <v>4</v>
      </c>
      <c r="AA29" s="13">
        <v>4</v>
      </c>
      <c r="AB29" s="13">
        <v>40</v>
      </c>
      <c r="AC29" s="13">
        <v>36</v>
      </c>
      <c r="AD29" s="13">
        <v>76</v>
      </c>
      <c r="AE29" s="15">
        <v>0</v>
      </c>
    </row>
    <row r="30" spans="1:31">
      <c r="A30" s="28">
        <v>3</v>
      </c>
      <c r="B30" s="29" t="s">
        <v>65</v>
      </c>
      <c r="C30" s="12" t="s">
        <v>68</v>
      </c>
      <c r="D30" s="13">
        <v>76</v>
      </c>
      <c r="E30" s="13">
        <v>0</v>
      </c>
      <c r="F30" s="13">
        <v>0</v>
      </c>
      <c r="G30" s="13">
        <v>0</v>
      </c>
      <c r="H30" s="13">
        <v>76</v>
      </c>
      <c r="I30" s="14">
        <v>4</v>
      </c>
      <c r="J30" s="13">
        <v>4</v>
      </c>
      <c r="K30" s="13">
        <v>3</v>
      </c>
      <c r="L30" s="13">
        <v>5</v>
      </c>
      <c r="M30" s="13">
        <v>3</v>
      </c>
      <c r="N30" s="13">
        <v>5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4</v>
      </c>
      <c r="U30" s="13">
        <v>4</v>
      </c>
      <c r="V30" s="13">
        <v>6</v>
      </c>
      <c r="W30" s="13">
        <v>4</v>
      </c>
      <c r="X30" s="13">
        <v>4</v>
      </c>
      <c r="Y30" s="13">
        <v>3</v>
      </c>
      <c r="Z30" s="13">
        <v>4</v>
      </c>
      <c r="AA30" s="13">
        <v>4</v>
      </c>
      <c r="AB30" s="13">
        <v>38</v>
      </c>
      <c r="AC30" s="13">
        <v>38</v>
      </c>
      <c r="AD30" s="13">
        <v>76</v>
      </c>
      <c r="AE30" s="15">
        <v>0</v>
      </c>
    </row>
    <row r="31" spans="1:31">
      <c r="A31" s="28">
        <v>4</v>
      </c>
      <c r="B31" s="29" t="s">
        <v>65</v>
      </c>
      <c r="C31" s="12" t="s">
        <v>69</v>
      </c>
      <c r="D31" s="13">
        <v>76</v>
      </c>
      <c r="E31" s="13">
        <v>0</v>
      </c>
      <c r="F31" s="13">
        <v>0</v>
      </c>
      <c r="G31" s="13">
        <v>0</v>
      </c>
      <c r="H31" s="13">
        <v>76</v>
      </c>
      <c r="I31" s="14">
        <v>4</v>
      </c>
      <c r="J31" s="13">
        <v>5</v>
      </c>
      <c r="K31" s="13">
        <v>3</v>
      </c>
      <c r="L31" s="13">
        <v>4</v>
      </c>
      <c r="M31" s="13">
        <v>2</v>
      </c>
      <c r="N31" s="13">
        <v>4</v>
      </c>
      <c r="O31" s="13">
        <v>5</v>
      </c>
      <c r="P31" s="13">
        <v>4</v>
      </c>
      <c r="Q31" s="13">
        <v>5</v>
      </c>
      <c r="R31" s="13">
        <v>6</v>
      </c>
      <c r="S31" s="13">
        <v>5</v>
      </c>
      <c r="T31" s="13">
        <v>3</v>
      </c>
      <c r="U31" s="13">
        <v>5</v>
      </c>
      <c r="V31" s="13">
        <v>5</v>
      </c>
      <c r="W31" s="13">
        <v>4</v>
      </c>
      <c r="X31" s="13">
        <v>4</v>
      </c>
      <c r="Y31" s="13">
        <v>2</v>
      </c>
      <c r="Z31" s="13">
        <v>5</v>
      </c>
      <c r="AA31" s="13">
        <v>5</v>
      </c>
      <c r="AB31" s="13">
        <v>38</v>
      </c>
      <c r="AC31" s="13">
        <v>38</v>
      </c>
      <c r="AD31" s="13">
        <v>76</v>
      </c>
      <c r="AE31" s="15">
        <v>0</v>
      </c>
    </row>
    <row r="32" spans="1:31">
      <c r="A32" s="28">
        <v>5</v>
      </c>
      <c r="B32" s="29" t="s">
        <v>65</v>
      </c>
      <c r="C32" s="12" t="s">
        <v>70</v>
      </c>
      <c r="D32" s="13">
        <v>76</v>
      </c>
      <c r="E32" s="13">
        <v>0</v>
      </c>
      <c r="F32" s="13">
        <v>0</v>
      </c>
      <c r="G32" s="13">
        <v>0</v>
      </c>
      <c r="H32" s="13">
        <v>76</v>
      </c>
      <c r="I32" s="14">
        <v>4</v>
      </c>
      <c r="J32" s="13">
        <v>4</v>
      </c>
      <c r="K32" s="13">
        <v>3</v>
      </c>
      <c r="L32" s="13">
        <v>6</v>
      </c>
      <c r="M32" s="13">
        <v>4</v>
      </c>
      <c r="N32" s="13">
        <v>3</v>
      </c>
      <c r="O32" s="13">
        <v>5</v>
      </c>
      <c r="P32" s="13">
        <v>3</v>
      </c>
      <c r="Q32" s="13">
        <v>5</v>
      </c>
      <c r="R32" s="13">
        <v>4</v>
      </c>
      <c r="S32" s="13">
        <v>6</v>
      </c>
      <c r="T32" s="13">
        <v>4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3</v>
      </c>
      <c r="AA32" s="13">
        <v>5</v>
      </c>
      <c r="AB32" s="13">
        <v>37</v>
      </c>
      <c r="AC32" s="13">
        <v>39</v>
      </c>
      <c r="AD32" s="13">
        <v>76</v>
      </c>
      <c r="AE32" s="15">
        <v>0</v>
      </c>
    </row>
    <row r="33" spans="1:31">
      <c r="A33" s="28">
        <v>6</v>
      </c>
      <c r="B33" s="29" t="s">
        <v>65</v>
      </c>
      <c r="C33" s="12" t="s">
        <v>71</v>
      </c>
      <c r="D33" s="13">
        <v>76</v>
      </c>
      <c r="E33" s="13">
        <v>0</v>
      </c>
      <c r="F33" s="13">
        <v>0</v>
      </c>
      <c r="G33" s="13">
        <v>0</v>
      </c>
      <c r="H33" s="13">
        <v>76</v>
      </c>
      <c r="I33" s="14">
        <v>4</v>
      </c>
      <c r="J33" s="13">
        <v>5</v>
      </c>
      <c r="K33" s="13">
        <v>3</v>
      </c>
      <c r="L33" s="13">
        <v>5</v>
      </c>
      <c r="M33" s="13">
        <v>4</v>
      </c>
      <c r="N33" s="13">
        <v>4</v>
      </c>
      <c r="O33" s="13">
        <v>4</v>
      </c>
      <c r="P33" s="13">
        <v>3</v>
      </c>
      <c r="Q33" s="13">
        <v>4</v>
      </c>
      <c r="R33" s="13">
        <v>5</v>
      </c>
      <c r="S33" s="13">
        <v>4</v>
      </c>
      <c r="T33" s="13">
        <v>3</v>
      </c>
      <c r="U33" s="13">
        <v>4</v>
      </c>
      <c r="V33" s="13">
        <v>4</v>
      </c>
      <c r="W33" s="13">
        <v>5</v>
      </c>
      <c r="X33" s="13">
        <v>6</v>
      </c>
      <c r="Y33" s="13">
        <v>3</v>
      </c>
      <c r="Z33" s="13">
        <v>5</v>
      </c>
      <c r="AA33" s="13">
        <v>5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7</v>
      </c>
      <c r="B34" s="29" t="s">
        <v>65</v>
      </c>
      <c r="C34" s="12" t="s">
        <v>72</v>
      </c>
      <c r="D34" s="13">
        <v>76</v>
      </c>
      <c r="E34" s="13">
        <v>0</v>
      </c>
      <c r="F34" s="13">
        <v>0</v>
      </c>
      <c r="G34" s="13">
        <v>0</v>
      </c>
      <c r="H34" s="13">
        <v>76</v>
      </c>
      <c r="I34" s="14">
        <v>4</v>
      </c>
      <c r="J34" s="13">
        <v>4</v>
      </c>
      <c r="K34" s="13">
        <v>4</v>
      </c>
      <c r="L34" s="13">
        <v>3</v>
      </c>
      <c r="M34" s="13">
        <v>3</v>
      </c>
      <c r="N34" s="13">
        <v>4</v>
      </c>
      <c r="O34" s="13">
        <v>5</v>
      </c>
      <c r="P34" s="13">
        <v>5</v>
      </c>
      <c r="Q34" s="13">
        <v>3</v>
      </c>
      <c r="R34" s="13">
        <v>5</v>
      </c>
      <c r="S34" s="13">
        <v>4</v>
      </c>
      <c r="T34" s="13">
        <v>3</v>
      </c>
      <c r="U34" s="13">
        <v>5</v>
      </c>
      <c r="V34" s="13">
        <v>5</v>
      </c>
      <c r="W34" s="13">
        <v>4</v>
      </c>
      <c r="X34" s="13">
        <v>6</v>
      </c>
      <c r="Y34" s="13">
        <v>4</v>
      </c>
      <c r="Z34" s="13">
        <v>4</v>
      </c>
      <c r="AA34" s="13">
        <v>5</v>
      </c>
      <c r="AB34" s="13">
        <v>36</v>
      </c>
      <c r="AC34" s="13">
        <v>40</v>
      </c>
      <c r="AD34" s="13">
        <v>76</v>
      </c>
      <c r="AE34" s="15">
        <v>0</v>
      </c>
    </row>
    <row r="35" spans="1:31">
      <c r="A35" s="28">
        <v>8</v>
      </c>
      <c r="B35" s="29" t="s">
        <v>65</v>
      </c>
      <c r="C35" s="12" t="s">
        <v>73</v>
      </c>
      <c r="D35" s="13">
        <v>76</v>
      </c>
      <c r="E35" s="13">
        <v>0</v>
      </c>
      <c r="F35" s="13">
        <v>0</v>
      </c>
      <c r="G35" s="13">
        <v>0</v>
      </c>
      <c r="H35" s="13">
        <v>76</v>
      </c>
      <c r="I35" s="14">
        <v>4</v>
      </c>
      <c r="J35" s="13">
        <v>4</v>
      </c>
      <c r="K35" s="13">
        <v>2</v>
      </c>
      <c r="L35" s="13">
        <v>5</v>
      </c>
      <c r="M35" s="13">
        <v>2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3</v>
      </c>
      <c r="T35" s="13">
        <v>4</v>
      </c>
      <c r="U35" s="13">
        <v>4</v>
      </c>
      <c r="V35" s="13">
        <v>4</v>
      </c>
      <c r="W35" s="13">
        <v>5</v>
      </c>
      <c r="X35" s="13">
        <v>6</v>
      </c>
      <c r="Y35" s="13">
        <v>3</v>
      </c>
      <c r="Z35" s="13">
        <v>6</v>
      </c>
      <c r="AA35" s="13">
        <v>5</v>
      </c>
      <c r="AB35" s="13">
        <v>36</v>
      </c>
      <c r="AC35" s="13">
        <v>40</v>
      </c>
      <c r="AD35" s="13">
        <v>76</v>
      </c>
      <c r="AE35" s="15">
        <v>0</v>
      </c>
    </row>
    <row r="36" spans="1:31">
      <c r="A36" s="28">
        <v>9</v>
      </c>
      <c r="B36" s="29" t="s">
        <v>65</v>
      </c>
      <c r="C36" s="12" t="s">
        <v>74</v>
      </c>
      <c r="D36" s="13">
        <v>76</v>
      </c>
      <c r="E36" s="13">
        <v>0</v>
      </c>
      <c r="F36" s="13">
        <v>0</v>
      </c>
      <c r="G36" s="13">
        <v>0</v>
      </c>
      <c r="H36" s="13">
        <v>76</v>
      </c>
      <c r="I36" s="14">
        <v>4</v>
      </c>
      <c r="J36" s="13">
        <v>4</v>
      </c>
      <c r="K36" s="13">
        <v>3</v>
      </c>
      <c r="L36" s="13">
        <v>4</v>
      </c>
      <c r="M36" s="13">
        <v>3</v>
      </c>
      <c r="N36" s="13">
        <v>3</v>
      </c>
      <c r="O36" s="13">
        <v>4</v>
      </c>
      <c r="P36" s="13">
        <v>4</v>
      </c>
      <c r="Q36" s="13">
        <v>4</v>
      </c>
      <c r="R36" s="13">
        <v>5</v>
      </c>
      <c r="S36" s="13">
        <v>6</v>
      </c>
      <c r="T36" s="13">
        <v>3</v>
      </c>
      <c r="U36" s="13">
        <v>6</v>
      </c>
      <c r="V36" s="13">
        <v>5</v>
      </c>
      <c r="W36" s="13">
        <v>4</v>
      </c>
      <c r="X36" s="13">
        <v>4</v>
      </c>
      <c r="Y36" s="13">
        <v>4</v>
      </c>
      <c r="Z36" s="13">
        <v>5</v>
      </c>
      <c r="AA36" s="13">
        <v>5</v>
      </c>
      <c r="AB36" s="13">
        <v>34</v>
      </c>
      <c r="AC36" s="13">
        <v>42</v>
      </c>
      <c r="AD36" s="13">
        <v>76</v>
      </c>
      <c r="AE36" s="15">
        <v>0</v>
      </c>
    </row>
    <row r="37" spans="1:31">
      <c r="A37" s="28">
        <v>10</v>
      </c>
      <c r="B37" s="29" t="s">
        <v>65</v>
      </c>
      <c r="C37" s="12" t="s">
        <v>75</v>
      </c>
      <c r="D37" s="13">
        <v>77</v>
      </c>
      <c r="E37" s="13">
        <v>0</v>
      </c>
      <c r="F37" s="13">
        <v>0</v>
      </c>
      <c r="G37" s="13">
        <v>0</v>
      </c>
      <c r="H37" s="13">
        <v>77</v>
      </c>
      <c r="I37" s="14">
        <v>5</v>
      </c>
      <c r="J37" s="13">
        <v>4</v>
      </c>
      <c r="K37" s="13">
        <v>3</v>
      </c>
      <c r="L37" s="13">
        <v>3</v>
      </c>
      <c r="M37" s="13">
        <v>4</v>
      </c>
      <c r="N37" s="13">
        <v>4</v>
      </c>
      <c r="O37" s="13">
        <v>5</v>
      </c>
      <c r="P37" s="13">
        <v>4</v>
      </c>
      <c r="Q37" s="13">
        <v>5</v>
      </c>
      <c r="R37" s="13">
        <v>7</v>
      </c>
      <c r="S37" s="13">
        <v>5</v>
      </c>
      <c r="T37" s="13">
        <v>3</v>
      </c>
      <c r="U37" s="13">
        <v>5</v>
      </c>
      <c r="V37" s="13">
        <v>5</v>
      </c>
      <c r="W37" s="13">
        <v>4</v>
      </c>
      <c r="X37" s="13">
        <v>4</v>
      </c>
      <c r="Y37" s="13">
        <v>4</v>
      </c>
      <c r="Z37" s="13">
        <v>4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76</v>
      </c>
      <c r="D38" s="13">
        <v>77</v>
      </c>
      <c r="E38" s="13">
        <v>0</v>
      </c>
      <c r="F38" s="13">
        <v>0</v>
      </c>
      <c r="G38" s="13">
        <v>0</v>
      </c>
      <c r="H38" s="13">
        <v>77</v>
      </c>
      <c r="I38" s="14">
        <v>5</v>
      </c>
      <c r="J38" s="13">
        <v>5</v>
      </c>
      <c r="K38" s="13">
        <v>3</v>
      </c>
      <c r="L38" s="13">
        <v>3</v>
      </c>
      <c r="M38" s="13">
        <v>3</v>
      </c>
      <c r="N38" s="13">
        <v>4</v>
      </c>
      <c r="O38" s="13">
        <v>5</v>
      </c>
      <c r="P38" s="13">
        <v>4</v>
      </c>
      <c r="Q38" s="13">
        <v>4</v>
      </c>
      <c r="R38" s="13">
        <v>6</v>
      </c>
      <c r="S38" s="13">
        <v>4</v>
      </c>
      <c r="T38" s="13">
        <v>3</v>
      </c>
      <c r="U38" s="13">
        <v>5</v>
      </c>
      <c r="V38" s="13">
        <v>5</v>
      </c>
      <c r="W38" s="13">
        <v>4</v>
      </c>
      <c r="X38" s="13">
        <v>5</v>
      </c>
      <c r="Y38" s="13">
        <v>5</v>
      </c>
      <c r="Z38" s="13">
        <v>4</v>
      </c>
      <c r="AA38" s="13">
        <v>5</v>
      </c>
      <c r="AB38" s="13">
        <v>37</v>
      </c>
      <c r="AC38" s="13">
        <v>40</v>
      </c>
      <c r="AD38" s="13">
        <v>77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0</v>
      </c>
      <c r="F39" s="13">
        <v>0</v>
      </c>
      <c r="G39" s="13">
        <v>0</v>
      </c>
      <c r="H39" s="13">
        <v>78</v>
      </c>
      <c r="I39" s="14">
        <v>6</v>
      </c>
      <c r="J39" s="13">
        <v>5</v>
      </c>
      <c r="K39" s="13">
        <v>4</v>
      </c>
      <c r="L39" s="13">
        <v>4</v>
      </c>
      <c r="M39" s="13">
        <v>3</v>
      </c>
      <c r="N39" s="13">
        <v>4</v>
      </c>
      <c r="O39" s="13">
        <v>4</v>
      </c>
      <c r="P39" s="13">
        <v>4</v>
      </c>
      <c r="Q39" s="13">
        <v>4</v>
      </c>
      <c r="R39" s="13">
        <v>4</v>
      </c>
      <c r="S39" s="13">
        <v>4</v>
      </c>
      <c r="T39" s="13">
        <v>4</v>
      </c>
      <c r="U39" s="13">
        <v>4</v>
      </c>
      <c r="V39" s="13">
        <v>5</v>
      </c>
      <c r="W39" s="13">
        <v>5</v>
      </c>
      <c r="X39" s="13">
        <v>6</v>
      </c>
      <c r="Y39" s="13">
        <v>4</v>
      </c>
      <c r="Z39" s="13">
        <v>5</v>
      </c>
      <c r="AA39" s="13">
        <v>5</v>
      </c>
      <c r="AB39" s="13">
        <v>36</v>
      </c>
      <c r="AC39" s="13">
        <v>42</v>
      </c>
      <c r="AD39" s="13">
        <v>78</v>
      </c>
      <c r="AE39" s="15">
        <v>0</v>
      </c>
    </row>
    <row r="40" spans="1:31">
      <c r="A40" s="28">
        <v>13</v>
      </c>
      <c r="B40" s="29" t="s">
        <v>65</v>
      </c>
      <c r="C40" s="12" t="s">
        <v>78</v>
      </c>
      <c r="D40" s="13">
        <v>79</v>
      </c>
      <c r="E40" s="13">
        <v>0</v>
      </c>
      <c r="F40" s="13">
        <v>0</v>
      </c>
      <c r="G40" s="13">
        <v>0</v>
      </c>
      <c r="H40" s="13">
        <v>79</v>
      </c>
      <c r="I40" s="14">
        <v>7</v>
      </c>
      <c r="J40" s="13">
        <v>5</v>
      </c>
      <c r="K40" s="13">
        <v>3</v>
      </c>
      <c r="L40" s="13">
        <v>5</v>
      </c>
      <c r="M40" s="13">
        <v>4</v>
      </c>
      <c r="N40" s="13">
        <v>5</v>
      </c>
      <c r="O40" s="13">
        <v>4</v>
      </c>
      <c r="P40" s="13">
        <v>4</v>
      </c>
      <c r="Q40" s="13">
        <v>5</v>
      </c>
      <c r="R40" s="13">
        <v>6</v>
      </c>
      <c r="S40" s="13">
        <v>4</v>
      </c>
      <c r="T40" s="13">
        <v>3</v>
      </c>
      <c r="U40" s="13">
        <v>4</v>
      </c>
      <c r="V40" s="13">
        <v>5</v>
      </c>
      <c r="W40" s="13">
        <v>4</v>
      </c>
      <c r="X40" s="13">
        <v>5</v>
      </c>
      <c r="Y40" s="13">
        <v>4</v>
      </c>
      <c r="Z40" s="13">
        <v>4</v>
      </c>
      <c r="AA40" s="13">
        <v>5</v>
      </c>
      <c r="AB40" s="13">
        <v>41</v>
      </c>
      <c r="AC40" s="13">
        <v>38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79</v>
      </c>
      <c r="D41" s="13">
        <v>79</v>
      </c>
      <c r="E41" s="13">
        <v>0</v>
      </c>
      <c r="F41" s="13">
        <v>0</v>
      </c>
      <c r="G41" s="13">
        <v>0</v>
      </c>
      <c r="H41" s="13">
        <v>79</v>
      </c>
      <c r="I41" s="14">
        <v>7</v>
      </c>
      <c r="J41" s="13">
        <v>6</v>
      </c>
      <c r="K41" s="13">
        <v>3</v>
      </c>
      <c r="L41" s="13">
        <v>4</v>
      </c>
      <c r="M41" s="13">
        <v>3</v>
      </c>
      <c r="N41" s="13">
        <v>5</v>
      </c>
      <c r="O41" s="13">
        <v>4</v>
      </c>
      <c r="P41" s="13">
        <v>3</v>
      </c>
      <c r="Q41" s="13">
        <v>5</v>
      </c>
      <c r="R41" s="13">
        <v>4</v>
      </c>
      <c r="S41" s="13">
        <v>6</v>
      </c>
      <c r="T41" s="13">
        <v>4</v>
      </c>
      <c r="U41" s="13">
        <v>4</v>
      </c>
      <c r="V41" s="13">
        <v>6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37</v>
      </c>
      <c r="AC41" s="13">
        <v>42</v>
      </c>
      <c r="AD41" s="13">
        <v>79</v>
      </c>
      <c r="AE41" s="15">
        <v>0</v>
      </c>
    </row>
    <row r="42" spans="1:31">
      <c r="A42" s="28">
        <v>15</v>
      </c>
      <c r="B42" s="29" t="s">
        <v>65</v>
      </c>
      <c r="C42" s="12" t="s">
        <v>80</v>
      </c>
      <c r="D42" s="13">
        <v>80</v>
      </c>
      <c r="E42" s="13">
        <v>0</v>
      </c>
      <c r="F42" s="13">
        <v>0</v>
      </c>
      <c r="G42" s="13">
        <v>0</v>
      </c>
      <c r="H42" s="13">
        <v>80</v>
      </c>
      <c r="I42" s="14">
        <v>8</v>
      </c>
      <c r="J42" s="13">
        <v>5</v>
      </c>
      <c r="K42" s="13">
        <v>4</v>
      </c>
      <c r="L42" s="13">
        <v>6</v>
      </c>
      <c r="M42" s="13">
        <v>3</v>
      </c>
      <c r="N42" s="13">
        <v>4</v>
      </c>
      <c r="O42" s="13">
        <v>5</v>
      </c>
      <c r="P42" s="13">
        <v>4</v>
      </c>
      <c r="Q42" s="13">
        <v>4</v>
      </c>
      <c r="R42" s="13">
        <v>5</v>
      </c>
      <c r="S42" s="13">
        <v>3</v>
      </c>
      <c r="T42" s="13">
        <v>3</v>
      </c>
      <c r="U42" s="13">
        <v>4</v>
      </c>
      <c r="V42" s="13">
        <v>5</v>
      </c>
      <c r="W42" s="13">
        <v>4</v>
      </c>
      <c r="X42" s="13">
        <v>6</v>
      </c>
      <c r="Y42" s="13">
        <v>4</v>
      </c>
      <c r="Z42" s="13">
        <v>5</v>
      </c>
      <c r="AA42" s="13">
        <v>6</v>
      </c>
      <c r="AB42" s="13">
        <v>40</v>
      </c>
      <c r="AC42" s="13">
        <v>40</v>
      </c>
      <c r="AD42" s="13">
        <v>80</v>
      </c>
      <c r="AE42" s="15">
        <v>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0</v>
      </c>
      <c r="F43" s="13">
        <v>0</v>
      </c>
      <c r="G43" s="13">
        <v>0</v>
      </c>
      <c r="H43" s="13">
        <v>80</v>
      </c>
      <c r="I43" s="14">
        <v>8</v>
      </c>
      <c r="J43" s="13">
        <v>4</v>
      </c>
      <c r="K43" s="13">
        <v>4</v>
      </c>
      <c r="L43" s="13">
        <v>5</v>
      </c>
      <c r="M43" s="13">
        <v>3</v>
      </c>
      <c r="N43" s="13">
        <v>4</v>
      </c>
      <c r="O43" s="13">
        <v>6</v>
      </c>
      <c r="P43" s="13">
        <v>4</v>
      </c>
      <c r="Q43" s="13">
        <v>4</v>
      </c>
      <c r="R43" s="13">
        <v>5</v>
      </c>
      <c r="S43" s="13">
        <v>5</v>
      </c>
      <c r="T43" s="13">
        <v>4</v>
      </c>
      <c r="U43" s="13">
        <v>4</v>
      </c>
      <c r="V43" s="13">
        <v>6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39</v>
      </c>
      <c r="AC43" s="13">
        <v>41</v>
      </c>
      <c r="AD43" s="13">
        <v>80</v>
      </c>
      <c r="AE43" s="15">
        <v>0</v>
      </c>
    </row>
    <row r="44" spans="1:31">
      <c r="A44" s="28">
        <v>17</v>
      </c>
      <c r="B44" s="29" t="s">
        <v>65</v>
      </c>
      <c r="C44" s="12" t="s">
        <v>82</v>
      </c>
      <c r="D44" s="13">
        <v>80</v>
      </c>
      <c r="E44" s="13">
        <v>0</v>
      </c>
      <c r="F44" s="13">
        <v>0</v>
      </c>
      <c r="G44" s="13">
        <v>0</v>
      </c>
      <c r="H44" s="13">
        <v>80</v>
      </c>
      <c r="I44" s="14">
        <v>8</v>
      </c>
      <c r="J44" s="13">
        <v>5</v>
      </c>
      <c r="K44" s="13">
        <v>2</v>
      </c>
      <c r="L44" s="13">
        <v>4</v>
      </c>
      <c r="M44" s="13">
        <v>3</v>
      </c>
      <c r="N44" s="13">
        <v>4</v>
      </c>
      <c r="O44" s="13">
        <v>5</v>
      </c>
      <c r="P44" s="13">
        <v>4</v>
      </c>
      <c r="Q44" s="13">
        <v>7</v>
      </c>
      <c r="R44" s="13">
        <v>4</v>
      </c>
      <c r="S44" s="13">
        <v>4</v>
      </c>
      <c r="T44" s="13">
        <v>4</v>
      </c>
      <c r="U44" s="13">
        <v>4</v>
      </c>
      <c r="V44" s="13">
        <v>6</v>
      </c>
      <c r="W44" s="13">
        <v>4</v>
      </c>
      <c r="X44" s="13">
        <v>6</v>
      </c>
      <c r="Y44" s="13">
        <v>3</v>
      </c>
      <c r="Z44" s="13">
        <v>5</v>
      </c>
      <c r="AA44" s="13">
        <v>6</v>
      </c>
      <c r="AB44" s="13">
        <v>38</v>
      </c>
      <c r="AC44" s="13">
        <v>42</v>
      </c>
      <c r="AD44" s="13">
        <v>80</v>
      </c>
      <c r="AE44" s="15">
        <v>0</v>
      </c>
    </row>
    <row r="45" spans="1:31">
      <c r="A45" s="28">
        <v>18</v>
      </c>
      <c r="B45" s="29" t="s">
        <v>65</v>
      </c>
      <c r="C45" s="12" t="s">
        <v>83</v>
      </c>
      <c r="D45" s="13">
        <v>80</v>
      </c>
      <c r="E45" s="13">
        <v>0</v>
      </c>
      <c r="F45" s="13">
        <v>0</v>
      </c>
      <c r="G45" s="13">
        <v>0</v>
      </c>
      <c r="H45" s="13">
        <v>80</v>
      </c>
      <c r="I45" s="14">
        <v>8</v>
      </c>
      <c r="J45" s="13">
        <v>5</v>
      </c>
      <c r="K45" s="13">
        <v>3</v>
      </c>
      <c r="L45" s="13">
        <v>4</v>
      </c>
      <c r="M45" s="13">
        <v>3</v>
      </c>
      <c r="N45" s="13">
        <v>4</v>
      </c>
      <c r="O45" s="13">
        <v>4</v>
      </c>
      <c r="P45" s="13">
        <v>5</v>
      </c>
      <c r="Q45" s="13">
        <v>4</v>
      </c>
      <c r="R45" s="13">
        <v>6</v>
      </c>
      <c r="S45" s="13">
        <v>5</v>
      </c>
      <c r="T45" s="13">
        <v>3</v>
      </c>
      <c r="U45" s="13">
        <v>4</v>
      </c>
      <c r="V45" s="13">
        <v>5</v>
      </c>
      <c r="W45" s="13">
        <v>4</v>
      </c>
      <c r="X45" s="13">
        <v>6</v>
      </c>
      <c r="Y45" s="13">
        <v>3</v>
      </c>
      <c r="Z45" s="13">
        <v>6</v>
      </c>
      <c r="AA45" s="13">
        <v>6</v>
      </c>
      <c r="AB45" s="13">
        <v>38</v>
      </c>
      <c r="AC45" s="13">
        <v>42</v>
      </c>
      <c r="AD45" s="13">
        <v>80</v>
      </c>
      <c r="AE45" s="15">
        <v>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0</v>
      </c>
      <c r="F46" s="13">
        <v>0</v>
      </c>
      <c r="G46" s="13">
        <v>0</v>
      </c>
      <c r="H46" s="13">
        <v>80</v>
      </c>
      <c r="I46" s="14">
        <v>8</v>
      </c>
      <c r="J46" s="13">
        <v>4</v>
      </c>
      <c r="K46" s="13">
        <v>3</v>
      </c>
      <c r="L46" s="13">
        <v>4</v>
      </c>
      <c r="M46" s="13">
        <v>3</v>
      </c>
      <c r="N46" s="13">
        <v>4</v>
      </c>
      <c r="O46" s="13">
        <v>4</v>
      </c>
      <c r="P46" s="13">
        <v>4</v>
      </c>
      <c r="Q46" s="13">
        <v>5</v>
      </c>
      <c r="R46" s="13">
        <v>6</v>
      </c>
      <c r="S46" s="13">
        <v>4</v>
      </c>
      <c r="T46" s="13">
        <v>4</v>
      </c>
      <c r="U46" s="13">
        <v>5</v>
      </c>
      <c r="V46" s="13">
        <v>6</v>
      </c>
      <c r="W46" s="13">
        <v>4</v>
      </c>
      <c r="X46" s="13">
        <v>4</v>
      </c>
      <c r="Y46" s="13">
        <v>6</v>
      </c>
      <c r="Z46" s="13">
        <v>4</v>
      </c>
      <c r="AA46" s="13">
        <v>6</v>
      </c>
      <c r="AB46" s="13">
        <v>37</v>
      </c>
      <c r="AC46" s="13">
        <v>43</v>
      </c>
      <c r="AD46" s="13">
        <v>80</v>
      </c>
      <c r="AE46" s="15">
        <v>0</v>
      </c>
    </row>
    <row r="47" spans="1:31">
      <c r="A47" s="28">
        <v>20</v>
      </c>
      <c r="B47" s="29" t="s">
        <v>65</v>
      </c>
      <c r="C47" s="12" t="s">
        <v>85</v>
      </c>
      <c r="D47" s="13">
        <v>82</v>
      </c>
      <c r="E47" s="13">
        <v>0</v>
      </c>
      <c r="F47" s="13">
        <v>0</v>
      </c>
      <c r="G47" s="13">
        <v>0</v>
      </c>
      <c r="H47" s="13">
        <v>82</v>
      </c>
      <c r="I47" s="14">
        <v>10</v>
      </c>
      <c r="J47" s="13">
        <v>5</v>
      </c>
      <c r="K47" s="13">
        <v>4</v>
      </c>
      <c r="L47" s="13">
        <v>4</v>
      </c>
      <c r="M47" s="13">
        <v>4</v>
      </c>
      <c r="N47" s="13">
        <v>5</v>
      </c>
      <c r="O47" s="13">
        <v>4</v>
      </c>
      <c r="P47" s="13">
        <v>5</v>
      </c>
      <c r="Q47" s="13">
        <v>4</v>
      </c>
      <c r="R47" s="13">
        <v>5</v>
      </c>
      <c r="S47" s="13">
        <v>7</v>
      </c>
      <c r="T47" s="13">
        <v>3</v>
      </c>
      <c r="U47" s="13">
        <v>4</v>
      </c>
      <c r="V47" s="13">
        <v>5</v>
      </c>
      <c r="W47" s="13">
        <v>3</v>
      </c>
      <c r="X47" s="13">
        <v>4</v>
      </c>
      <c r="Y47" s="13">
        <v>4</v>
      </c>
      <c r="Z47" s="13">
        <v>5</v>
      </c>
      <c r="AA47" s="13">
        <v>7</v>
      </c>
      <c r="AB47" s="13">
        <v>40</v>
      </c>
      <c r="AC47" s="13">
        <v>42</v>
      </c>
      <c r="AD47" s="13">
        <v>82</v>
      </c>
      <c r="AE47" s="15">
        <v>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0</v>
      </c>
      <c r="F48" s="13">
        <v>0</v>
      </c>
      <c r="G48" s="13">
        <v>0</v>
      </c>
      <c r="H48" s="13">
        <v>85</v>
      </c>
      <c r="I48" s="14">
        <v>13</v>
      </c>
      <c r="J48" s="13">
        <v>5</v>
      </c>
      <c r="K48" s="13">
        <v>5</v>
      </c>
      <c r="L48" s="13">
        <v>6</v>
      </c>
      <c r="M48" s="13">
        <v>4</v>
      </c>
      <c r="N48" s="13">
        <v>4</v>
      </c>
      <c r="O48" s="13">
        <v>4</v>
      </c>
      <c r="P48" s="13">
        <v>4</v>
      </c>
      <c r="Q48" s="13">
        <v>6</v>
      </c>
      <c r="R48" s="13">
        <v>5</v>
      </c>
      <c r="S48" s="13">
        <v>5</v>
      </c>
      <c r="T48" s="13">
        <v>3</v>
      </c>
      <c r="U48" s="13">
        <v>4</v>
      </c>
      <c r="V48" s="13">
        <v>7</v>
      </c>
      <c r="W48" s="13">
        <v>5</v>
      </c>
      <c r="X48" s="13">
        <v>4</v>
      </c>
      <c r="Y48" s="13">
        <v>4</v>
      </c>
      <c r="Z48" s="13">
        <v>4</v>
      </c>
      <c r="AA48" s="13">
        <v>6</v>
      </c>
      <c r="AB48" s="13">
        <v>43</v>
      </c>
      <c r="AC48" s="13">
        <v>42</v>
      </c>
      <c r="AD48" s="13">
        <v>85</v>
      </c>
      <c r="AE48" s="15">
        <v>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0</v>
      </c>
      <c r="F49" s="13">
        <v>0</v>
      </c>
      <c r="G49" s="13">
        <v>0</v>
      </c>
      <c r="H49" s="13">
        <v>85</v>
      </c>
      <c r="I49" s="14">
        <v>13</v>
      </c>
      <c r="J49" s="13">
        <v>4</v>
      </c>
      <c r="K49" s="13">
        <v>3</v>
      </c>
      <c r="L49" s="13">
        <v>4</v>
      </c>
      <c r="M49" s="13">
        <v>3</v>
      </c>
      <c r="N49" s="13">
        <v>4</v>
      </c>
      <c r="O49" s="13">
        <v>4</v>
      </c>
      <c r="P49" s="13">
        <v>5</v>
      </c>
      <c r="Q49" s="13">
        <v>6</v>
      </c>
      <c r="R49" s="13">
        <v>6</v>
      </c>
      <c r="S49" s="13">
        <v>4</v>
      </c>
      <c r="T49" s="13">
        <v>5</v>
      </c>
      <c r="U49" s="13">
        <v>5</v>
      </c>
      <c r="V49" s="13">
        <v>5</v>
      </c>
      <c r="W49" s="13">
        <v>4</v>
      </c>
      <c r="X49" s="13">
        <v>4</v>
      </c>
      <c r="Y49" s="13">
        <v>3</v>
      </c>
      <c r="Z49" s="13">
        <v>7</v>
      </c>
      <c r="AA49" s="13">
        <v>9</v>
      </c>
      <c r="AB49" s="13">
        <v>39</v>
      </c>
      <c r="AC49" s="13">
        <v>46</v>
      </c>
      <c r="AD49" s="13">
        <v>85</v>
      </c>
      <c r="AE49" s="15">
        <v>0</v>
      </c>
    </row>
    <row r="50" spans="1:31">
      <c r="A50" s="28">
        <v>1</v>
      </c>
      <c r="B50" s="29" t="s">
        <v>88</v>
      </c>
      <c r="C50" s="12" t="s">
        <v>89</v>
      </c>
      <c r="D50" s="13">
        <v>71</v>
      </c>
      <c r="E50" s="13">
        <v>0</v>
      </c>
      <c r="F50" s="13">
        <v>0</v>
      </c>
      <c r="G50" s="13">
        <v>0</v>
      </c>
      <c r="H50" s="13">
        <v>71</v>
      </c>
      <c r="I50" s="14">
        <v>-1</v>
      </c>
      <c r="J50" s="13">
        <v>3</v>
      </c>
      <c r="K50" s="13">
        <v>3</v>
      </c>
      <c r="L50" s="13">
        <v>4</v>
      </c>
      <c r="M50" s="13">
        <v>3</v>
      </c>
      <c r="N50" s="13">
        <v>5</v>
      </c>
      <c r="O50" s="13">
        <v>4</v>
      </c>
      <c r="P50" s="13">
        <v>4</v>
      </c>
      <c r="Q50" s="13">
        <v>5</v>
      </c>
      <c r="R50" s="13">
        <v>5</v>
      </c>
      <c r="S50" s="13">
        <v>3</v>
      </c>
      <c r="T50" s="13">
        <v>4</v>
      </c>
      <c r="U50" s="13">
        <v>4</v>
      </c>
      <c r="V50" s="13">
        <v>6</v>
      </c>
      <c r="W50" s="13">
        <v>4</v>
      </c>
      <c r="X50" s="13">
        <v>3</v>
      </c>
      <c r="Y50" s="13">
        <v>3</v>
      </c>
      <c r="Z50" s="13">
        <v>4</v>
      </c>
      <c r="AA50" s="13">
        <v>4</v>
      </c>
      <c r="AB50" s="13">
        <v>36</v>
      </c>
      <c r="AC50" s="13">
        <v>35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90</v>
      </c>
      <c r="D51" s="13">
        <v>76</v>
      </c>
      <c r="E51" s="13">
        <v>0</v>
      </c>
      <c r="F51" s="13">
        <v>0</v>
      </c>
      <c r="G51" s="13">
        <v>0</v>
      </c>
      <c r="H51" s="13">
        <v>76</v>
      </c>
      <c r="I51" s="14">
        <v>4</v>
      </c>
      <c r="J51" s="13">
        <v>5</v>
      </c>
      <c r="K51" s="13">
        <v>3</v>
      </c>
      <c r="L51" s="13">
        <v>4</v>
      </c>
      <c r="M51" s="13">
        <v>4</v>
      </c>
      <c r="N51" s="13">
        <v>4</v>
      </c>
      <c r="O51" s="13">
        <v>4</v>
      </c>
      <c r="P51" s="13">
        <v>7</v>
      </c>
      <c r="Q51" s="13">
        <v>5</v>
      </c>
      <c r="R51" s="13">
        <v>4</v>
      </c>
      <c r="S51" s="13">
        <v>3</v>
      </c>
      <c r="T51" s="13">
        <v>3</v>
      </c>
      <c r="U51" s="13">
        <v>4</v>
      </c>
      <c r="V51" s="13">
        <v>5</v>
      </c>
      <c r="W51" s="13">
        <v>5</v>
      </c>
      <c r="X51" s="13">
        <v>4</v>
      </c>
      <c r="Y51" s="13">
        <v>3</v>
      </c>
      <c r="Z51" s="13">
        <v>4</v>
      </c>
      <c r="AA51" s="13">
        <v>5</v>
      </c>
      <c r="AB51" s="13">
        <v>40</v>
      </c>
      <c r="AC51" s="13">
        <v>36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91</v>
      </c>
      <c r="D52" s="13">
        <v>77</v>
      </c>
      <c r="E52" s="13">
        <v>0</v>
      </c>
      <c r="F52" s="13">
        <v>0</v>
      </c>
      <c r="G52" s="13">
        <v>0</v>
      </c>
      <c r="H52" s="13">
        <v>77</v>
      </c>
      <c r="I52" s="14">
        <v>5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4</v>
      </c>
      <c r="P52" s="13">
        <v>4</v>
      </c>
      <c r="Q52" s="13">
        <v>4</v>
      </c>
      <c r="R52" s="13">
        <v>5</v>
      </c>
      <c r="S52" s="13">
        <v>5</v>
      </c>
      <c r="T52" s="13">
        <v>3</v>
      </c>
      <c r="U52" s="13">
        <v>5</v>
      </c>
      <c r="V52" s="13">
        <v>7</v>
      </c>
      <c r="W52" s="13">
        <v>4</v>
      </c>
      <c r="X52" s="13">
        <v>4</v>
      </c>
      <c r="Y52" s="13">
        <v>4</v>
      </c>
      <c r="Z52" s="13">
        <v>6</v>
      </c>
      <c r="AA52" s="13">
        <v>4</v>
      </c>
      <c r="AB52" s="13">
        <v>35</v>
      </c>
      <c r="AC52" s="13">
        <v>42</v>
      </c>
      <c r="AD52" s="13">
        <v>77</v>
      </c>
      <c r="AE52" s="15">
        <v>0</v>
      </c>
    </row>
    <row r="53" spans="1:31">
      <c r="A53" s="28">
        <v>4</v>
      </c>
      <c r="B53" s="29" t="s">
        <v>88</v>
      </c>
      <c r="C53" s="12" t="s">
        <v>92</v>
      </c>
      <c r="D53" s="13">
        <v>78</v>
      </c>
      <c r="E53" s="13">
        <v>0</v>
      </c>
      <c r="F53" s="13">
        <v>0</v>
      </c>
      <c r="G53" s="13">
        <v>0</v>
      </c>
      <c r="H53" s="13">
        <v>78</v>
      </c>
      <c r="I53" s="14">
        <v>6</v>
      </c>
      <c r="J53" s="13">
        <v>4</v>
      </c>
      <c r="K53" s="13">
        <v>3</v>
      </c>
      <c r="L53" s="13">
        <v>4</v>
      </c>
      <c r="M53" s="13">
        <v>4</v>
      </c>
      <c r="N53" s="13">
        <v>5</v>
      </c>
      <c r="O53" s="13">
        <v>6</v>
      </c>
      <c r="P53" s="13">
        <v>4</v>
      </c>
      <c r="Q53" s="13">
        <v>5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5</v>
      </c>
      <c r="AA53" s="13">
        <v>5</v>
      </c>
      <c r="AB53" s="13">
        <v>40</v>
      </c>
      <c r="AC53" s="13">
        <v>38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0</v>
      </c>
      <c r="F54" s="13">
        <v>0</v>
      </c>
      <c r="G54" s="13">
        <v>0</v>
      </c>
      <c r="H54" s="13">
        <v>78</v>
      </c>
      <c r="I54" s="14">
        <v>6</v>
      </c>
      <c r="J54" s="13">
        <v>5</v>
      </c>
      <c r="K54" s="13">
        <v>3</v>
      </c>
      <c r="L54" s="13">
        <v>5</v>
      </c>
      <c r="M54" s="13">
        <v>2</v>
      </c>
      <c r="N54" s="13">
        <v>5</v>
      </c>
      <c r="O54" s="13">
        <v>4</v>
      </c>
      <c r="P54" s="13">
        <v>5</v>
      </c>
      <c r="Q54" s="13">
        <v>5</v>
      </c>
      <c r="R54" s="13">
        <v>5</v>
      </c>
      <c r="S54" s="13">
        <v>4</v>
      </c>
      <c r="T54" s="13">
        <v>4</v>
      </c>
      <c r="U54" s="13">
        <v>4</v>
      </c>
      <c r="V54" s="13">
        <v>4</v>
      </c>
      <c r="W54" s="13">
        <v>4</v>
      </c>
      <c r="X54" s="13">
        <v>5</v>
      </c>
      <c r="Y54" s="13">
        <v>5</v>
      </c>
      <c r="Z54" s="13">
        <v>5</v>
      </c>
      <c r="AA54" s="13">
        <v>4</v>
      </c>
      <c r="AB54" s="13">
        <v>39</v>
      </c>
      <c r="AC54" s="13">
        <v>39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94</v>
      </c>
      <c r="D55" s="13">
        <v>78</v>
      </c>
      <c r="E55" s="13">
        <v>0</v>
      </c>
      <c r="F55" s="13">
        <v>0</v>
      </c>
      <c r="G55" s="13">
        <v>0</v>
      </c>
      <c r="H55" s="13">
        <v>78</v>
      </c>
      <c r="I55" s="14">
        <v>6</v>
      </c>
      <c r="J55" s="13">
        <v>4</v>
      </c>
      <c r="K55" s="13">
        <v>3</v>
      </c>
      <c r="L55" s="13">
        <v>5</v>
      </c>
      <c r="M55" s="13">
        <v>3</v>
      </c>
      <c r="N55" s="13">
        <v>4</v>
      </c>
      <c r="O55" s="13">
        <v>5</v>
      </c>
      <c r="P55" s="13">
        <v>4</v>
      </c>
      <c r="Q55" s="13">
        <v>4</v>
      </c>
      <c r="R55" s="13">
        <v>5</v>
      </c>
      <c r="S55" s="13">
        <v>6</v>
      </c>
      <c r="T55" s="13">
        <v>3</v>
      </c>
      <c r="U55" s="13">
        <v>6</v>
      </c>
      <c r="V55" s="13">
        <v>5</v>
      </c>
      <c r="W55" s="13">
        <v>4</v>
      </c>
      <c r="X55" s="13">
        <v>6</v>
      </c>
      <c r="Y55" s="13">
        <v>3</v>
      </c>
      <c r="Z55" s="13">
        <v>3</v>
      </c>
      <c r="AA55" s="13">
        <v>5</v>
      </c>
      <c r="AB55" s="13">
        <v>37</v>
      </c>
      <c r="AC55" s="13">
        <v>41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95</v>
      </c>
      <c r="D56" s="13">
        <v>78</v>
      </c>
      <c r="E56" s="13">
        <v>0</v>
      </c>
      <c r="F56" s="13">
        <v>0</v>
      </c>
      <c r="G56" s="13">
        <v>0</v>
      </c>
      <c r="H56" s="13">
        <v>78</v>
      </c>
      <c r="I56" s="14">
        <v>6</v>
      </c>
      <c r="J56" s="13">
        <v>5</v>
      </c>
      <c r="K56" s="13">
        <v>2</v>
      </c>
      <c r="L56" s="13">
        <v>3</v>
      </c>
      <c r="M56" s="13">
        <v>4</v>
      </c>
      <c r="N56" s="13">
        <v>4</v>
      </c>
      <c r="O56" s="13">
        <v>5</v>
      </c>
      <c r="P56" s="13">
        <v>4</v>
      </c>
      <c r="Q56" s="13">
        <v>3</v>
      </c>
      <c r="R56" s="13">
        <v>5</v>
      </c>
      <c r="S56" s="13">
        <v>5</v>
      </c>
      <c r="T56" s="13">
        <v>5</v>
      </c>
      <c r="U56" s="13">
        <v>4</v>
      </c>
      <c r="V56" s="13">
        <v>4</v>
      </c>
      <c r="W56" s="13">
        <v>5</v>
      </c>
      <c r="X56" s="13">
        <v>5</v>
      </c>
      <c r="Y56" s="13">
        <v>7</v>
      </c>
      <c r="Z56" s="13">
        <v>4</v>
      </c>
      <c r="AA56" s="13">
        <v>4</v>
      </c>
      <c r="AB56" s="13">
        <v>35</v>
      </c>
      <c r="AC56" s="13">
        <v>43</v>
      </c>
      <c r="AD56" s="13">
        <v>78</v>
      </c>
      <c r="AE56" s="15">
        <v>0</v>
      </c>
    </row>
    <row r="57" spans="1:31">
      <c r="A57" s="28">
        <v>8</v>
      </c>
      <c r="B57" s="29" t="s">
        <v>88</v>
      </c>
      <c r="C57" s="12" t="s">
        <v>96</v>
      </c>
      <c r="D57" s="13">
        <v>79</v>
      </c>
      <c r="E57" s="13">
        <v>0</v>
      </c>
      <c r="F57" s="13">
        <v>0</v>
      </c>
      <c r="G57" s="13">
        <v>0</v>
      </c>
      <c r="H57" s="13">
        <v>79</v>
      </c>
      <c r="I57" s="14">
        <v>7</v>
      </c>
      <c r="J57" s="13">
        <v>4</v>
      </c>
      <c r="K57" s="13">
        <v>4</v>
      </c>
      <c r="L57" s="13">
        <v>5</v>
      </c>
      <c r="M57" s="13">
        <v>3</v>
      </c>
      <c r="N57" s="13">
        <v>5</v>
      </c>
      <c r="O57" s="13">
        <v>5</v>
      </c>
      <c r="P57" s="13">
        <v>4</v>
      </c>
      <c r="Q57" s="13">
        <v>3</v>
      </c>
      <c r="R57" s="13">
        <v>8</v>
      </c>
      <c r="S57" s="13">
        <v>4</v>
      </c>
      <c r="T57" s="13">
        <v>4</v>
      </c>
      <c r="U57" s="13">
        <v>3</v>
      </c>
      <c r="V57" s="13">
        <v>5</v>
      </c>
      <c r="W57" s="13">
        <v>4</v>
      </c>
      <c r="X57" s="13">
        <v>4</v>
      </c>
      <c r="Y57" s="13">
        <v>4</v>
      </c>
      <c r="Z57" s="13">
        <v>5</v>
      </c>
      <c r="AA57" s="13">
        <v>5</v>
      </c>
      <c r="AB57" s="13">
        <v>41</v>
      </c>
      <c r="AC57" s="13">
        <v>38</v>
      </c>
      <c r="AD57" s="13">
        <v>79</v>
      </c>
      <c r="AE57" s="15">
        <v>0</v>
      </c>
    </row>
    <row r="58" spans="1:31">
      <c r="A58" s="28">
        <v>9</v>
      </c>
      <c r="B58" s="29" t="s">
        <v>88</v>
      </c>
      <c r="C58" s="12" t="s">
        <v>97</v>
      </c>
      <c r="D58" s="13">
        <v>80</v>
      </c>
      <c r="E58" s="13">
        <v>0</v>
      </c>
      <c r="F58" s="13">
        <v>0</v>
      </c>
      <c r="G58" s="13">
        <v>0</v>
      </c>
      <c r="H58" s="13">
        <v>80</v>
      </c>
      <c r="I58" s="14">
        <v>8</v>
      </c>
      <c r="J58" s="13">
        <v>4</v>
      </c>
      <c r="K58" s="13">
        <v>3</v>
      </c>
      <c r="L58" s="13">
        <v>3</v>
      </c>
      <c r="M58" s="13">
        <v>3</v>
      </c>
      <c r="N58" s="13">
        <v>5</v>
      </c>
      <c r="O58" s="13">
        <v>5</v>
      </c>
      <c r="P58" s="13">
        <v>4</v>
      </c>
      <c r="Q58" s="13">
        <v>5</v>
      </c>
      <c r="R58" s="13">
        <v>5</v>
      </c>
      <c r="S58" s="13">
        <v>5</v>
      </c>
      <c r="T58" s="13">
        <v>6</v>
      </c>
      <c r="U58" s="13">
        <v>5</v>
      </c>
      <c r="V58" s="13">
        <v>5</v>
      </c>
      <c r="W58" s="13">
        <v>3</v>
      </c>
      <c r="X58" s="13">
        <v>5</v>
      </c>
      <c r="Y58" s="13">
        <v>3</v>
      </c>
      <c r="Z58" s="13">
        <v>4</v>
      </c>
      <c r="AA58" s="13">
        <v>7</v>
      </c>
      <c r="AB58" s="13">
        <v>37</v>
      </c>
      <c r="AC58" s="13">
        <v>43</v>
      </c>
      <c r="AD58" s="13">
        <v>80</v>
      </c>
      <c r="AE58" s="15">
        <v>0</v>
      </c>
    </row>
    <row r="59" spans="1:31">
      <c r="A59" s="28">
        <v>10</v>
      </c>
      <c r="B59" s="29" t="s">
        <v>88</v>
      </c>
      <c r="C59" s="12" t="s">
        <v>98</v>
      </c>
      <c r="D59" s="13">
        <v>81</v>
      </c>
      <c r="E59" s="13">
        <v>0</v>
      </c>
      <c r="F59" s="13">
        <v>0</v>
      </c>
      <c r="G59" s="13">
        <v>0</v>
      </c>
      <c r="H59" s="13">
        <v>81</v>
      </c>
      <c r="I59" s="14">
        <v>9</v>
      </c>
      <c r="J59" s="13">
        <v>5</v>
      </c>
      <c r="K59" s="13">
        <v>4</v>
      </c>
      <c r="L59" s="13">
        <v>7</v>
      </c>
      <c r="M59" s="13">
        <v>3</v>
      </c>
      <c r="N59" s="13">
        <v>5</v>
      </c>
      <c r="O59" s="13">
        <v>4</v>
      </c>
      <c r="P59" s="13">
        <v>4</v>
      </c>
      <c r="Q59" s="13">
        <v>5</v>
      </c>
      <c r="R59" s="13">
        <v>5</v>
      </c>
      <c r="S59" s="13">
        <v>5</v>
      </c>
      <c r="T59" s="13">
        <v>2</v>
      </c>
      <c r="U59" s="13">
        <v>5</v>
      </c>
      <c r="V59" s="13">
        <v>5</v>
      </c>
      <c r="W59" s="13">
        <v>4</v>
      </c>
      <c r="X59" s="13">
        <v>5</v>
      </c>
      <c r="Y59" s="13">
        <v>4</v>
      </c>
      <c r="Z59" s="13">
        <v>4</v>
      </c>
      <c r="AA59" s="13">
        <v>5</v>
      </c>
      <c r="AB59" s="13">
        <v>42</v>
      </c>
      <c r="AC59" s="13">
        <v>39</v>
      </c>
      <c r="AD59" s="13">
        <v>81</v>
      </c>
      <c r="AE59" s="15">
        <v>0</v>
      </c>
    </row>
    <row r="60" spans="1:31">
      <c r="A60" s="28">
        <v>11</v>
      </c>
      <c r="B60" s="29" t="s">
        <v>88</v>
      </c>
      <c r="C60" s="12" t="s">
        <v>99</v>
      </c>
      <c r="D60" s="13">
        <v>81</v>
      </c>
      <c r="E60" s="13">
        <v>0</v>
      </c>
      <c r="F60" s="13">
        <v>0</v>
      </c>
      <c r="G60" s="13">
        <v>0</v>
      </c>
      <c r="H60" s="13">
        <v>81</v>
      </c>
      <c r="I60" s="14">
        <v>9</v>
      </c>
      <c r="J60" s="13">
        <v>5</v>
      </c>
      <c r="K60" s="13">
        <v>3</v>
      </c>
      <c r="L60" s="13">
        <v>4</v>
      </c>
      <c r="M60" s="13">
        <v>3</v>
      </c>
      <c r="N60" s="13">
        <v>4</v>
      </c>
      <c r="O60" s="13">
        <v>6</v>
      </c>
      <c r="P60" s="13">
        <v>4</v>
      </c>
      <c r="Q60" s="13">
        <v>4</v>
      </c>
      <c r="R60" s="13">
        <v>7</v>
      </c>
      <c r="S60" s="13">
        <v>4</v>
      </c>
      <c r="T60" s="13">
        <v>2</v>
      </c>
      <c r="U60" s="13">
        <v>5</v>
      </c>
      <c r="V60" s="13">
        <v>6</v>
      </c>
      <c r="W60" s="13">
        <v>4</v>
      </c>
      <c r="X60" s="13">
        <v>6</v>
      </c>
      <c r="Y60" s="13">
        <v>3</v>
      </c>
      <c r="Z60" s="13">
        <v>5</v>
      </c>
      <c r="AA60" s="13">
        <v>6</v>
      </c>
      <c r="AB60" s="13">
        <v>40</v>
      </c>
      <c r="AC60" s="13">
        <v>41</v>
      </c>
      <c r="AD60" s="13">
        <v>81</v>
      </c>
      <c r="AE60" s="15">
        <v>0</v>
      </c>
    </row>
    <row r="61" spans="1:31">
      <c r="A61" s="28">
        <v>12</v>
      </c>
      <c r="B61" s="29" t="s">
        <v>88</v>
      </c>
      <c r="C61" s="12" t="s">
        <v>100</v>
      </c>
      <c r="D61" s="13">
        <v>81</v>
      </c>
      <c r="E61" s="13">
        <v>0</v>
      </c>
      <c r="F61" s="13">
        <v>0</v>
      </c>
      <c r="G61" s="13">
        <v>0</v>
      </c>
      <c r="H61" s="13">
        <v>81</v>
      </c>
      <c r="I61" s="14">
        <v>9</v>
      </c>
      <c r="J61" s="13">
        <v>4</v>
      </c>
      <c r="K61" s="13">
        <v>3</v>
      </c>
      <c r="L61" s="13">
        <v>4</v>
      </c>
      <c r="M61" s="13">
        <v>3</v>
      </c>
      <c r="N61" s="13">
        <v>4</v>
      </c>
      <c r="O61" s="13">
        <v>5</v>
      </c>
      <c r="P61" s="13">
        <v>5</v>
      </c>
      <c r="Q61" s="13">
        <v>5</v>
      </c>
      <c r="R61" s="13">
        <v>5</v>
      </c>
      <c r="S61" s="13">
        <v>7</v>
      </c>
      <c r="T61" s="13">
        <v>4</v>
      </c>
      <c r="U61" s="13">
        <v>4</v>
      </c>
      <c r="V61" s="13">
        <v>6</v>
      </c>
      <c r="W61" s="13">
        <v>4</v>
      </c>
      <c r="X61" s="13">
        <v>5</v>
      </c>
      <c r="Y61" s="13">
        <v>3</v>
      </c>
      <c r="Z61" s="13">
        <v>4</v>
      </c>
      <c r="AA61" s="13">
        <v>6</v>
      </c>
      <c r="AB61" s="13">
        <v>38</v>
      </c>
      <c r="AC61" s="13">
        <v>43</v>
      </c>
      <c r="AD61" s="13">
        <v>81</v>
      </c>
      <c r="AE61" s="15">
        <v>0</v>
      </c>
    </row>
    <row r="62" spans="1:31">
      <c r="A62" s="28">
        <v>13</v>
      </c>
      <c r="B62" s="29" t="s">
        <v>88</v>
      </c>
      <c r="C62" s="12" t="s">
        <v>101</v>
      </c>
      <c r="D62" s="13">
        <v>82</v>
      </c>
      <c r="E62" s="13">
        <v>0</v>
      </c>
      <c r="F62" s="13">
        <v>0</v>
      </c>
      <c r="G62" s="13">
        <v>0</v>
      </c>
      <c r="H62" s="13">
        <v>82</v>
      </c>
      <c r="I62" s="14">
        <v>10</v>
      </c>
      <c r="J62" s="13">
        <v>4</v>
      </c>
      <c r="K62" s="13">
        <v>5</v>
      </c>
      <c r="L62" s="13">
        <v>4</v>
      </c>
      <c r="M62" s="13">
        <v>5</v>
      </c>
      <c r="N62" s="13">
        <v>5</v>
      </c>
      <c r="O62" s="13">
        <v>4</v>
      </c>
      <c r="P62" s="13">
        <v>5</v>
      </c>
      <c r="Q62" s="13">
        <v>4</v>
      </c>
      <c r="R62" s="13">
        <v>5</v>
      </c>
      <c r="S62" s="13">
        <v>5</v>
      </c>
      <c r="T62" s="13">
        <v>3</v>
      </c>
      <c r="U62" s="13">
        <v>4</v>
      </c>
      <c r="V62" s="13">
        <v>6</v>
      </c>
      <c r="W62" s="13">
        <v>6</v>
      </c>
      <c r="X62" s="13">
        <v>5</v>
      </c>
      <c r="Y62" s="13">
        <v>3</v>
      </c>
      <c r="Z62" s="13">
        <v>4</v>
      </c>
      <c r="AA62" s="13">
        <v>5</v>
      </c>
      <c r="AB62" s="13">
        <v>41</v>
      </c>
      <c r="AC62" s="13">
        <v>41</v>
      </c>
      <c r="AD62" s="13">
        <v>82</v>
      </c>
      <c r="AE62" s="15">
        <v>0</v>
      </c>
    </row>
    <row r="63" spans="1:31">
      <c r="A63" s="28">
        <v>14</v>
      </c>
      <c r="B63" s="29" t="s">
        <v>88</v>
      </c>
      <c r="C63" s="12" t="s">
        <v>102</v>
      </c>
      <c r="D63" s="13">
        <v>83</v>
      </c>
      <c r="E63" s="13">
        <v>0</v>
      </c>
      <c r="F63" s="13">
        <v>0</v>
      </c>
      <c r="G63" s="13">
        <v>0</v>
      </c>
      <c r="H63" s="13">
        <v>83</v>
      </c>
      <c r="I63" s="14">
        <v>11</v>
      </c>
      <c r="J63" s="13">
        <v>4</v>
      </c>
      <c r="K63" s="13">
        <v>3</v>
      </c>
      <c r="L63" s="13">
        <v>6</v>
      </c>
      <c r="M63" s="13">
        <v>3</v>
      </c>
      <c r="N63" s="13">
        <v>4</v>
      </c>
      <c r="O63" s="13">
        <v>5</v>
      </c>
      <c r="P63" s="13">
        <v>5</v>
      </c>
      <c r="Q63" s="13">
        <v>6</v>
      </c>
      <c r="R63" s="13">
        <v>5</v>
      </c>
      <c r="S63" s="13">
        <v>4</v>
      </c>
      <c r="T63" s="13">
        <v>4</v>
      </c>
      <c r="U63" s="13">
        <v>4</v>
      </c>
      <c r="V63" s="13">
        <v>6</v>
      </c>
      <c r="W63" s="13">
        <v>4</v>
      </c>
      <c r="X63" s="13">
        <v>5</v>
      </c>
      <c r="Y63" s="13">
        <v>5</v>
      </c>
      <c r="Z63" s="13">
        <v>5</v>
      </c>
      <c r="AA63" s="13">
        <v>5</v>
      </c>
      <c r="AB63" s="13">
        <v>41</v>
      </c>
      <c r="AC63" s="13">
        <v>42</v>
      </c>
      <c r="AD63" s="13">
        <v>83</v>
      </c>
      <c r="AE63" s="15">
        <v>0</v>
      </c>
    </row>
    <row r="64" spans="1:31">
      <c r="A64" s="28">
        <v>15</v>
      </c>
      <c r="B64" s="29" t="s">
        <v>88</v>
      </c>
      <c r="C64" s="12" t="s">
        <v>103</v>
      </c>
      <c r="D64" s="13">
        <v>84</v>
      </c>
      <c r="E64" s="13">
        <v>0</v>
      </c>
      <c r="F64" s="13">
        <v>0</v>
      </c>
      <c r="G64" s="13">
        <v>0</v>
      </c>
      <c r="H64" s="13">
        <v>84</v>
      </c>
      <c r="I64" s="14">
        <v>12</v>
      </c>
      <c r="J64" s="13">
        <v>6</v>
      </c>
      <c r="K64" s="13">
        <v>4</v>
      </c>
      <c r="L64" s="13">
        <v>4</v>
      </c>
      <c r="M64" s="13">
        <v>3</v>
      </c>
      <c r="N64" s="13">
        <v>4</v>
      </c>
      <c r="O64" s="13">
        <v>6</v>
      </c>
      <c r="P64" s="13">
        <v>6</v>
      </c>
      <c r="Q64" s="13">
        <v>4</v>
      </c>
      <c r="R64" s="13">
        <v>6</v>
      </c>
      <c r="S64" s="13">
        <v>6</v>
      </c>
      <c r="T64" s="13">
        <v>3</v>
      </c>
      <c r="U64" s="13">
        <v>4</v>
      </c>
      <c r="V64" s="13">
        <v>5</v>
      </c>
      <c r="W64" s="13">
        <v>4</v>
      </c>
      <c r="X64" s="13">
        <v>5</v>
      </c>
      <c r="Y64" s="13">
        <v>3</v>
      </c>
      <c r="Z64" s="13">
        <v>6</v>
      </c>
      <c r="AA64" s="13">
        <v>5</v>
      </c>
      <c r="AB64" s="13">
        <v>43</v>
      </c>
      <c r="AC64" s="13">
        <v>41</v>
      </c>
      <c r="AD64" s="13">
        <v>84</v>
      </c>
      <c r="AE64" s="15">
        <v>0</v>
      </c>
    </row>
    <row r="65" spans="1:31">
      <c r="A65" s="28">
        <v>16</v>
      </c>
      <c r="B65" s="29" t="s">
        <v>88</v>
      </c>
      <c r="C65" s="12" t="s">
        <v>104</v>
      </c>
      <c r="D65" s="13">
        <v>85</v>
      </c>
      <c r="E65" s="13">
        <v>0</v>
      </c>
      <c r="F65" s="13">
        <v>0</v>
      </c>
      <c r="G65" s="13">
        <v>0</v>
      </c>
      <c r="H65" s="13">
        <v>85</v>
      </c>
      <c r="I65" s="14">
        <v>13</v>
      </c>
      <c r="J65" s="13">
        <v>4</v>
      </c>
      <c r="K65" s="13">
        <v>4</v>
      </c>
      <c r="L65" s="13">
        <v>4</v>
      </c>
      <c r="M65" s="13">
        <v>3</v>
      </c>
      <c r="N65" s="13">
        <v>5</v>
      </c>
      <c r="O65" s="13">
        <v>7</v>
      </c>
      <c r="P65" s="13">
        <v>5</v>
      </c>
      <c r="Q65" s="13">
        <v>4</v>
      </c>
      <c r="R65" s="13">
        <v>6</v>
      </c>
      <c r="S65" s="13">
        <v>5</v>
      </c>
      <c r="T65" s="13">
        <v>4</v>
      </c>
      <c r="U65" s="13">
        <v>3</v>
      </c>
      <c r="V65" s="13">
        <v>7</v>
      </c>
      <c r="W65" s="13">
        <v>4</v>
      </c>
      <c r="X65" s="13">
        <v>5</v>
      </c>
      <c r="Y65" s="13">
        <v>3</v>
      </c>
      <c r="Z65" s="13">
        <v>6</v>
      </c>
      <c r="AA65" s="13">
        <v>6</v>
      </c>
      <c r="AB65" s="13">
        <v>42</v>
      </c>
      <c r="AC65" s="13">
        <v>43</v>
      </c>
      <c r="AD65" s="13">
        <v>85</v>
      </c>
      <c r="AE65" s="15">
        <v>0</v>
      </c>
    </row>
    <row r="66" spans="1:31">
      <c r="A66" s="28">
        <v>17</v>
      </c>
      <c r="B66" s="29" t="s">
        <v>88</v>
      </c>
      <c r="C66" s="12" t="s">
        <v>105</v>
      </c>
      <c r="D66" s="13">
        <v>86</v>
      </c>
      <c r="E66" s="13">
        <v>0</v>
      </c>
      <c r="F66" s="13">
        <v>0</v>
      </c>
      <c r="G66" s="13">
        <v>0</v>
      </c>
      <c r="H66" s="13">
        <v>86</v>
      </c>
      <c r="I66" s="14">
        <v>14</v>
      </c>
      <c r="J66" s="13">
        <v>4</v>
      </c>
      <c r="K66" s="13">
        <v>3</v>
      </c>
      <c r="L66" s="13">
        <v>4</v>
      </c>
      <c r="M66" s="13">
        <v>3</v>
      </c>
      <c r="N66" s="13">
        <v>4</v>
      </c>
      <c r="O66" s="13">
        <v>5</v>
      </c>
      <c r="P66" s="13">
        <v>4</v>
      </c>
      <c r="Q66" s="13">
        <v>5</v>
      </c>
      <c r="R66" s="13">
        <v>7</v>
      </c>
      <c r="S66" s="13">
        <v>6</v>
      </c>
      <c r="T66" s="13">
        <v>4</v>
      </c>
      <c r="U66" s="13">
        <v>5</v>
      </c>
      <c r="V66" s="13">
        <v>6</v>
      </c>
      <c r="W66" s="13">
        <v>4</v>
      </c>
      <c r="X66" s="13">
        <v>5</v>
      </c>
      <c r="Y66" s="13">
        <v>6</v>
      </c>
      <c r="Z66" s="13">
        <v>4</v>
      </c>
      <c r="AA66" s="13">
        <v>7</v>
      </c>
      <c r="AB66" s="13">
        <v>39</v>
      </c>
      <c r="AC66" s="13">
        <v>47</v>
      </c>
      <c r="AD66" s="13">
        <v>86</v>
      </c>
      <c r="AE66" s="15">
        <v>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0</v>
      </c>
      <c r="F67" s="13">
        <v>0</v>
      </c>
      <c r="G67" s="13">
        <v>0</v>
      </c>
      <c r="H67" s="13">
        <v>87</v>
      </c>
      <c r="I67" s="14">
        <v>15</v>
      </c>
      <c r="J67" s="13">
        <v>5</v>
      </c>
      <c r="K67" s="13">
        <v>3</v>
      </c>
      <c r="L67" s="13">
        <v>5</v>
      </c>
      <c r="M67" s="13">
        <v>3</v>
      </c>
      <c r="N67" s="13">
        <v>5</v>
      </c>
      <c r="O67" s="13">
        <v>5</v>
      </c>
      <c r="P67" s="13">
        <v>4</v>
      </c>
      <c r="Q67" s="13">
        <v>4</v>
      </c>
      <c r="R67" s="13">
        <v>6</v>
      </c>
      <c r="S67" s="13">
        <v>4</v>
      </c>
      <c r="T67" s="13">
        <v>5</v>
      </c>
      <c r="U67" s="13">
        <v>6</v>
      </c>
      <c r="V67" s="13">
        <v>7</v>
      </c>
      <c r="W67" s="13">
        <v>5</v>
      </c>
      <c r="X67" s="13">
        <v>4</v>
      </c>
      <c r="Y67" s="13">
        <v>5</v>
      </c>
      <c r="Z67" s="13">
        <v>6</v>
      </c>
      <c r="AA67" s="13">
        <v>5</v>
      </c>
      <c r="AB67" s="13">
        <v>40</v>
      </c>
      <c r="AC67" s="13">
        <v>47</v>
      </c>
      <c r="AD67" s="13">
        <v>87</v>
      </c>
      <c r="AE67" s="15">
        <v>0</v>
      </c>
    </row>
    <row r="68" spans="1:31">
      <c r="A68" s="28">
        <v>19</v>
      </c>
      <c r="B68" s="29" t="s">
        <v>88</v>
      </c>
      <c r="C68" s="12" t="s">
        <v>107</v>
      </c>
      <c r="D68" s="13">
        <v>88</v>
      </c>
      <c r="E68" s="13">
        <v>0</v>
      </c>
      <c r="F68" s="13">
        <v>0</v>
      </c>
      <c r="G68" s="13">
        <v>0</v>
      </c>
      <c r="H68" s="13">
        <v>88</v>
      </c>
      <c r="I68" s="14">
        <v>16</v>
      </c>
      <c r="J68" s="13">
        <v>4</v>
      </c>
      <c r="K68" s="13">
        <v>4</v>
      </c>
      <c r="L68" s="13">
        <v>5</v>
      </c>
      <c r="M68" s="13">
        <v>4</v>
      </c>
      <c r="N68" s="13">
        <v>7</v>
      </c>
      <c r="O68" s="13">
        <v>4</v>
      </c>
      <c r="P68" s="13">
        <v>4</v>
      </c>
      <c r="Q68" s="13">
        <v>6</v>
      </c>
      <c r="R68" s="13">
        <v>5</v>
      </c>
      <c r="S68" s="13">
        <v>7</v>
      </c>
      <c r="T68" s="13">
        <v>5</v>
      </c>
      <c r="U68" s="13">
        <v>3</v>
      </c>
      <c r="V68" s="13">
        <v>6</v>
      </c>
      <c r="W68" s="13">
        <v>4</v>
      </c>
      <c r="X68" s="13">
        <v>5</v>
      </c>
      <c r="Y68" s="13">
        <v>4</v>
      </c>
      <c r="Z68" s="13">
        <v>6</v>
      </c>
      <c r="AA68" s="13">
        <v>5</v>
      </c>
      <c r="AB68" s="13">
        <v>43</v>
      </c>
      <c r="AC68" s="13">
        <v>45</v>
      </c>
      <c r="AD68" s="13">
        <v>88</v>
      </c>
      <c r="AE68" s="15">
        <v>0</v>
      </c>
    </row>
    <row r="69" spans="1:31">
      <c r="A69" s="28">
        <v>20</v>
      </c>
      <c r="B69" s="29" t="s">
        <v>88</v>
      </c>
      <c r="C69" s="12" t="s">
        <v>108</v>
      </c>
      <c r="D69" s="13">
        <v>90</v>
      </c>
      <c r="E69" s="13">
        <v>0</v>
      </c>
      <c r="F69" s="13">
        <v>0</v>
      </c>
      <c r="G69" s="13">
        <v>0</v>
      </c>
      <c r="H69" s="13">
        <v>90</v>
      </c>
      <c r="I69" s="14">
        <v>18</v>
      </c>
      <c r="J69" s="13">
        <v>5</v>
      </c>
      <c r="K69" s="13">
        <v>3</v>
      </c>
      <c r="L69" s="13">
        <v>6</v>
      </c>
      <c r="M69" s="13">
        <v>4</v>
      </c>
      <c r="N69" s="13">
        <v>4</v>
      </c>
      <c r="O69" s="13">
        <v>5</v>
      </c>
      <c r="P69" s="13">
        <v>5</v>
      </c>
      <c r="Q69" s="13">
        <v>5</v>
      </c>
      <c r="R69" s="13">
        <v>5</v>
      </c>
      <c r="S69" s="13">
        <v>9</v>
      </c>
      <c r="T69" s="13">
        <v>4</v>
      </c>
      <c r="U69" s="13">
        <v>4</v>
      </c>
      <c r="V69" s="13">
        <v>6</v>
      </c>
      <c r="W69" s="13">
        <v>3</v>
      </c>
      <c r="X69" s="13">
        <v>7</v>
      </c>
      <c r="Y69" s="13">
        <v>4</v>
      </c>
      <c r="Z69" s="13">
        <v>6</v>
      </c>
      <c r="AA69" s="13">
        <v>5</v>
      </c>
      <c r="AB69" s="13">
        <v>42</v>
      </c>
      <c r="AC69" s="13">
        <v>48</v>
      </c>
      <c r="AD69" s="13">
        <v>90</v>
      </c>
      <c r="AE69" s="15">
        <v>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0</v>
      </c>
      <c r="F70" s="13">
        <v>0</v>
      </c>
      <c r="G70" s="13">
        <v>0</v>
      </c>
      <c r="H70" s="13">
        <v>95</v>
      </c>
      <c r="I70" s="14">
        <v>23</v>
      </c>
      <c r="J70" s="13">
        <v>5</v>
      </c>
      <c r="K70" s="13">
        <v>4</v>
      </c>
      <c r="L70" s="13">
        <v>5</v>
      </c>
      <c r="M70" s="13">
        <v>5</v>
      </c>
      <c r="N70" s="13">
        <v>5</v>
      </c>
      <c r="O70" s="13">
        <v>7</v>
      </c>
      <c r="P70" s="13">
        <v>4</v>
      </c>
      <c r="Q70" s="13">
        <v>4</v>
      </c>
      <c r="R70" s="13">
        <v>5</v>
      </c>
      <c r="S70" s="13">
        <v>9</v>
      </c>
      <c r="T70" s="13">
        <v>2</v>
      </c>
      <c r="U70" s="13">
        <v>6</v>
      </c>
      <c r="V70" s="13">
        <v>6</v>
      </c>
      <c r="W70" s="13">
        <v>7</v>
      </c>
      <c r="X70" s="13">
        <v>6</v>
      </c>
      <c r="Y70" s="13">
        <v>3</v>
      </c>
      <c r="Z70" s="13">
        <v>6</v>
      </c>
      <c r="AA70" s="13">
        <v>6</v>
      </c>
      <c r="AB70" s="13">
        <v>44</v>
      </c>
      <c r="AC70" s="13">
        <v>51</v>
      </c>
      <c r="AD70" s="13">
        <v>95</v>
      </c>
      <c r="AE70" s="15">
        <v>0</v>
      </c>
    </row>
    <row r="71" spans="1:31">
      <c r="A71" s="28">
        <v>22</v>
      </c>
      <c r="B71" s="29" t="s">
        <v>88</v>
      </c>
      <c r="C71" s="12" t="s">
        <v>110</v>
      </c>
      <c r="D71" s="13">
        <v>98</v>
      </c>
      <c r="E71" s="13">
        <v>0</v>
      </c>
      <c r="F71" s="13">
        <v>0</v>
      </c>
      <c r="G71" s="13">
        <v>0</v>
      </c>
      <c r="H71" s="13">
        <v>98</v>
      </c>
      <c r="I71" s="14">
        <v>26</v>
      </c>
      <c r="J71" s="13">
        <v>6</v>
      </c>
      <c r="K71" s="13">
        <v>4</v>
      </c>
      <c r="L71" s="13">
        <v>4</v>
      </c>
      <c r="M71" s="13">
        <v>6</v>
      </c>
      <c r="N71" s="13">
        <v>4</v>
      </c>
      <c r="O71" s="13">
        <v>5</v>
      </c>
      <c r="P71" s="13">
        <v>4</v>
      </c>
      <c r="Q71" s="13">
        <v>8</v>
      </c>
      <c r="R71" s="13">
        <v>5</v>
      </c>
      <c r="S71" s="13">
        <v>9</v>
      </c>
      <c r="T71" s="13">
        <v>3</v>
      </c>
      <c r="U71" s="13">
        <v>6</v>
      </c>
      <c r="V71" s="13">
        <v>6</v>
      </c>
      <c r="W71" s="13">
        <v>5</v>
      </c>
      <c r="X71" s="13">
        <v>5</v>
      </c>
      <c r="Y71" s="13">
        <v>7</v>
      </c>
      <c r="Z71" s="13">
        <v>5</v>
      </c>
      <c r="AA71" s="13">
        <v>6</v>
      </c>
      <c r="AB71" s="13">
        <v>46</v>
      </c>
      <c r="AC71" s="13">
        <v>52</v>
      </c>
      <c r="AD71" s="13">
        <v>98</v>
      </c>
      <c r="AE71" s="15">
        <v>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0</v>
      </c>
      <c r="F72" s="13">
        <v>0</v>
      </c>
      <c r="G72" s="13">
        <v>0</v>
      </c>
      <c r="H72" s="13">
        <v>100</v>
      </c>
      <c r="I72" s="14">
        <v>28</v>
      </c>
      <c r="J72" s="13">
        <v>6</v>
      </c>
      <c r="K72" s="13">
        <v>4</v>
      </c>
      <c r="L72" s="13">
        <v>4</v>
      </c>
      <c r="M72" s="13">
        <v>7</v>
      </c>
      <c r="N72" s="13">
        <v>5</v>
      </c>
      <c r="O72" s="13">
        <v>5</v>
      </c>
      <c r="P72" s="13">
        <v>6</v>
      </c>
      <c r="Q72" s="13">
        <v>5</v>
      </c>
      <c r="R72" s="13">
        <v>7</v>
      </c>
      <c r="S72" s="13">
        <v>6</v>
      </c>
      <c r="T72" s="13">
        <v>4</v>
      </c>
      <c r="U72" s="13">
        <v>5</v>
      </c>
      <c r="V72" s="13">
        <v>7</v>
      </c>
      <c r="W72" s="13">
        <v>5</v>
      </c>
      <c r="X72" s="13">
        <v>5</v>
      </c>
      <c r="Y72" s="13">
        <v>6</v>
      </c>
      <c r="Z72" s="13">
        <v>6</v>
      </c>
      <c r="AA72" s="13">
        <v>7</v>
      </c>
      <c r="AB72" s="13">
        <v>49</v>
      </c>
      <c r="AC72" s="13">
        <v>51</v>
      </c>
      <c r="AD72" s="13">
        <v>100</v>
      </c>
      <c r="AE72" s="15">
        <v>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0</v>
      </c>
      <c r="F73" s="13">
        <v>0</v>
      </c>
      <c r="G73" s="13">
        <v>0</v>
      </c>
      <c r="H73" s="13">
        <v>104</v>
      </c>
      <c r="I73" s="14">
        <v>32</v>
      </c>
      <c r="J73" s="13">
        <v>5</v>
      </c>
      <c r="K73" s="13">
        <v>3</v>
      </c>
      <c r="L73" s="13">
        <v>6</v>
      </c>
      <c r="M73" s="13">
        <v>3</v>
      </c>
      <c r="N73" s="13">
        <v>5</v>
      </c>
      <c r="O73" s="13">
        <v>5</v>
      </c>
      <c r="P73" s="13">
        <v>5</v>
      </c>
      <c r="Q73" s="13">
        <v>7</v>
      </c>
      <c r="R73" s="13">
        <v>9</v>
      </c>
      <c r="S73" s="13">
        <v>7</v>
      </c>
      <c r="T73" s="13">
        <v>4</v>
      </c>
      <c r="U73" s="13">
        <v>10</v>
      </c>
      <c r="V73" s="13">
        <v>5</v>
      </c>
      <c r="W73" s="13">
        <v>6</v>
      </c>
      <c r="X73" s="13">
        <v>6</v>
      </c>
      <c r="Y73" s="13">
        <v>5</v>
      </c>
      <c r="Z73" s="13">
        <v>4</v>
      </c>
      <c r="AA73" s="13">
        <v>9</v>
      </c>
      <c r="AB73" s="13">
        <v>48</v>
      </c>
      <c r="AC73" s="13">
        <v>56</v>
      </c>
      <c r="AD73" s="13">
        <v>104</v>
      </c>
      <c r="AE73" s="15">
        <v>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0</v>
      </c>
      <c r="F74" s="13">
        <v>0</v>
      </c>
      <c r="G74" s="13">
        <v>0</v>
      </c>
      <c r="H74" s="13">
        <v>107</v>
      </c>
      <c r="I74" s="14">
        <v>35</v>
      </c>
      <c r="J74" s="13">
        <v>7</v>
      </c>
      <c r="K74" s="13">
        <v>4</v>
      </c>
      <c r="L74" s="13">
        <v>5</v>
      </c>
      <c r="M74" s="13">
        <v>6</v>
      </c>
      <c r="N74" s="13">
        <v>5</v>
      </c>
      <c r="O74" s="13">
        <v>8</v>
      </c>
      <c r="P74" s="13">
        <v>6</v>
      </c>
      <c r="Q74" s="13">
        <v>6</v>
      </c>
      <c r="R74" s="13">
        <v>6</v>
      </c>
      <c r="S74" s="13">
        <v>5</v>
      </c>
      <c r="T74" s="13">
        <v>6</v>
      </c>
      <c r="U74" s="13">
        <v>7</v>
      </c>
      <c r="V74" s="13">
        <v>6</v>
      </c>
      <c r="W74" s="13">
        <v>6</v>
      </c>
      <c r="X74" s="13">
        <v>7</v>
      </c>
      <c r="Y74" s="13">
        <v>4</v>
      </c>
      <c r="Z74" s="13">
        <v>4</v>
      </c>
      <c r="AA74" s="13">
        <v>9</v>
      </c>
      <c r="AB74" s="13">
        <v>53</v>
      </c>
      <c r="AC74" s="13">
        <v>54</v>
      </c>
      <c r="AD74" s="13">
        <v>107</v>
      </c>
      <c r="AE74" s="15">
        <v>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0</v>
      </c>
      <c r="F75" s="13">
        <v>0</v>
      </c>
      <c r="G75" s="13">
        <v>0</v>
      </c>
      <c r="H75" s="13">
        <v>75</v>
      </c>
      <c r="I75" s="14">
        <v>3</v>
      </c>
      <c r="J75" s="13">
        <v>4</v>
      </c>
      <c r="K75" s="13">
        <v>3</v>
      </c>
      <c r="L75" s="13">
        <v>4</v>
      </c>
      <c r="M75" s="13">
        <v>3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4</v>
      </c>
      <c r="T75" s="13">
        <v>3</v>
      </c>
      <c r="U75" s="13">
        <v>4</v>
      </c>
      <c r="V75" s="13">
        <v>6</v>
      </c>
      <c r="W75" s="13">
        <v>4</v>
      </c>
      <c r="X75" s="13">
        <v>3</v>
      </c>
      <c r="Y75" s="13">
        <v>3</v>
      </c>
      <c r="Z75" s="13">
        <v>4</v>
      </c>
      <c r="AA75" s="13">
        <v>5</v>
      </c>
      <c r="AB75" s="13">
        <v>39</v>
      </c>
      <c r="AC75" s="13">
        <v>36</v>
      </c>
      <c r="AD75" s="13">
        <v>75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0</v>
      </c>
      <c r="F76" s="13">
        <v>0</v>
      </c>
      <c r="G76" s="13">
        <v>0</v>
      </c>
      <c r="H76" s="13">
        <v>76</v>
      </c>
      <c r="I76" s="14">
        <v>4</v>
      </c>
      <c r="J76" s="13">
        <v>4</v>
      </c>
      <c r="K76" s="13">
        <v>4</v>
      </c>
      <c r="L76" s="13">
        <v>3</v>
      </c>
      <c r="M76" s="13">
        <v>4</v>
      </c>
      <c r="N76" s="13">
        <v>4</v>
      </c>
      <c r="O76" s="13">
        <v>5</v>
      </c>
      <c r="P76" s="13">
        <v>5</v>
      </c>
      <c r="Q76" s="13">
        <v>4</v>
      </c>
      <c r="R76" s="13">
        <v>5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3</v>
      </c>
      <c r="Z76" s="13">
        <v>4</v>
      </c>
      <c r="AA76" s="13">
        <v>5</v>
      </c>
      <c r="AB76" s="13">
        <v>38</v>
      </c>
      <c r="AC76" s="13">
        <v>38</v>
      </c>
      <c r="AD76" s="13">
        <v>76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0</v>
      </c>
      <c r="F77" s="13">
        <v>0</v>
      </c>
      <c r="G77" s="13">
        <v>0</v>
      </c>
      <c r="H77" s="13">
        <v>77</v>
      </c>
      <c r="I77" s="14">
        <v>5</v>
      </c>
      <c r="J77" s="13">
        <v>4</v>
      </c>
      <c r="K77" s="13">
        <v>3</v>
      </c>
      <c r="L77" s="13">
        <v>5</v>
      </c>
      <c r="M77" s="13">
        <v>3</v>
      </c>
      <c r="N77" s="13">
        <v>4</v>
      </c>
      <c r="O77" s="13">
        <v>5</v>
      </c>
      <c r="P77" s="13">
        <v>4</v>
      </c>
      <c r="Q77" s="13">
        <v>5</v>
      </c>
      <c r="R77" s="13">
        <v>6</v>
      </c>
      <c r="S77" s="13">
        <v>3</v>
      </c>
      <c r="T77" s="13">
        <v>4</v>
      </c>
      <c r="U77" s="13">
        <v>4</v>
      </c>
      <c r="V77" s="13">
        <v>5</v>
      </c>
      <c r="W77" s="13">
        <v>4</v>
      </c>
      <c r="X77" s="13">
        <v>5</v>
      </c>
      <c r="Y77" s="13">
        <v>3</v>
      </c>
      <c r="Z77" s="13">
        <v>5</v>
      </c>
      <c r="AA77" s="13">
        <v>5</v>
      </c>
      <c r="AB77" s="13">
        <v>39</v>
      </c>
      <c r="AC77" s="13">
        <v>38</v>
      </c>
      <c r="AD77" s="13">
        <v>77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0</v>
      </c>
      <c r="F78" s="13">
        <v>0</v>
      </c>
      <c r="G78" s="13">
        <v>0</v>
      </c>
      <c r="H78" s="13">
        <v>79</v>
      </c>
      <c r="I78" s="14">
        <v>7</v>
      </c>
      <c r="J78" s="13">
        <v>4</v>
      </c>
      <c r="K78" s="13">
        <v>4</v>
      </c>
      <c r="L78" s="13">
        <v>6</v>
      </c>
      <c r="M78" s="13">
        <v>3</v>
      </c>
      <c r="N78" s="13">
        <v>6</v>
      </c>
      <c r="O78" s="13">
        <v>4</v>
      </c>
      <c r="P78" s="13">
        <v>4</v>
      </c>
      <c r="Q78" s="13">
        <v>4</v>
      </c>
      <c r="R78" s="13">
        <v>5</v>
      </c>
      <c r="S78" s="13">
        <v>4</v>
      </c>
      <c r="T78" s="13">
        <v>4</v>
      </c>
      <c r="U78" s="13">
        <v>4</v>
      </c>
      <c r="V78" s="13">
        <v>5</v>
      </c>
      <c r="W78" s="13">
        <v>4</v>
      </c>
      <c r="X78" s="13">
        <v>6</v>
      </c>
      <c r="Y78" s="13">
        <v>3</v>
      </c>
      <c r="Z78" s="13">
        <v>4</v>
      </c>
      <c r="AA78" s="13">
        <v>5</v>
      </c>
      <c r="AB78" s="13">
        <v>40</v>
      </c>
      <c r="AC78" s="13">
        <v>39</v>
      </c>
      <c r="AD78" s="13">
        <v>79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0</v>
      </c>
      <c r="F79" s="13">
        <v>0</v>
      </c>
      <c r="G79" s="13">
        <v>0</v>
      </c>
      <c r="H79" s="13">
        <v>79</v>
      </c>
      <c r="I79" s="14">
        <v>7</v>
      </c>
      <c r="J79" s="13">
        <v>3</v>
      </c>
      <c r="K79" s="13">
        <v>3</v>
      </c>
      <c r="L79" s="13">
        <v>5</v>
      </c>
      <c r="M79" s="13">
        <v>5</v>
      </c>
      <c r="N79" s="13">
        <v>5</v>
      </c>
      <c r="O79" s="13">
        <v>4</v>
      </c>
      <c r="P79" s="13">
        <v>4</v>
      </c>
      <c r="Q79" s="13">
        <v>5</v>
      </c>
      <c r="R79" s="13">
        <v>4</v>
      </c>
      <c r="S79" s="13">
        <v>5</v>
      </c>
      <c r="T79" s="13">
        <v>3</v>
      </c>
      <c r="U79" s="13">
        <v>5</v>
      </c>
      <c r="V79" s="13">
        <v>6</v>
      </c>
      <c r="W79" s="13">
        <v>4</v>
      </c>
      <c r="X79" s="13">
        <v>5</v>
      </c>
      <c r="Y79" s="13">
        <v>4</v>
      </c>
      <c r="Z79" s="13">
        <v>4</v>
      </c>
      <c r="AA79" s="13">
        <v>5</v>
      </c>
      <c r="AB79" s="13">
        <v>38</v>
      </c>
      <c r="AC79" s="13">
        <v>41</v>
      </c>
      <c r="AD79" s="13">
        <v>79</v>
      </c>
      <c r="AE79" s="15">
        <v>0</v>
      </c>
    </row>
    <row r="80" spans="1:31">
      <c r="A80" s="28">
        <v>6</v>
      </c>
      <c r="B80" s="29" t="s">
        <v>114</v>
      </c>
      <c r="C80" s="12" t="s">
        <v>120</v>
      </c>
      <c r="D80" s="13">
        <v>80</v>
      </c>
      <c r="E80" s="13">
        <v>0</v>
      </c>
      <c r="F80" s="13">
        <v>0</v>
      </c>
      <c r="G80" s="13">
        <v>0</v>
      </c>
      <c r="H80" s="13">
        <v>80</v>
      </c>
      <c r="I80" s="14">
        <v>8</v>
      </c>
      <c r="J80" s="13">
        <v>7</v>
      </c>
      <c r="K80" s="13">
        <v>3</v>
      </c>
      <c r="L80" s="13">
        <v>4</v>
      </c>
      <c r="M80" s="13">
        <v>4</v>
      </c>
      <c r="N80" s="13">
        <v>4</v>
      </c>
      <c r="O80" s="13">
        <v>5</v>
      </c>
      <c r="P80" s="13">
        <v>4</v>
      </c>
      <c r="Q80" s="13">
        <v>5</v>
      </c>
      <c r="R80" s="13">
        <v>7</v>
      </c>
      <c r="S80" s="13">
        <v>3</v>
      </c>
      <c r="T80" s="13">
        <v>3</v>
      </c>
      <c r="U80" s="13">
        <v>5</v>
      </c>
      <c r="V80" s="13">
        <v>5</v>
      </c>
      <c r="W80" s="13">
        <v>4</v>
      </c>
      <c r="X80" s="13">
        <v>4</v>
      </c>
      <c r="Y80" s="13">
        <v>3</v>
      </c>
      <c r="Z80" s="13">
        <v>4</v>
      </c>
      <c r="AA80" s="13">
        <v>6</v>
      </c>
      <c r="AB80" s="13">
        <v>43</v>
      </c>
      <c r="AC80" s="13">
        <v>37</v>
      </c>
      <c r="AD80" s="13">
        <v>80</v>
      </c>
      <c r="AE80" s="15">
        <v>0</v>
      </c>
    </row>
    <row r="81" spans="1:31">
      <c r="A81" s="28">
        <v>7</v>
      </c>
      <c r="B81" s="29" t="s">
        <v>114</v>
      </c>
      <c r="C81" s="12" t="s">
        <v>121</v>
      </c>
      <c r="D81" s="13">
        <v>80</v>
      </c>
      <c r="E81" s="13">
        <v>0</v>
      </c>
      <c r="F81" s="13">
        <v>0</v>
      </c>
      <c r="G81" s="13">
        <v>0</v>
      </c>
      <c r="H81" s="13">
        <v>80</v>
      </c>
      <c r="I81" s="14">
        <v>8</v>
      </c>
      <c r="J81" s="13">
        <v>4</v>
      </c>
      <c r="K81" s="13">
        <v>3</v>
      </c>
      <c r="L81" s="13">
        <v>5</v>
      </c>
      <c r="M81" s="13">
        <v>3</v>
      </c>
      <c r="N81" s="13">
        <v>4</v>
      </c>
      <c r="O81" s="13">
        <v>5</v>
      </c>
      <c r="P81" s="13">
        <v>5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7</v>
      </c>
      <c r="W81" s="13">
        <v>5</v>
      </c>
      <c r="X81" s="13">
        <v>5</v>
      </c>
      <c r="Y81" s="13">
        <v>4</v>
      </c>
      <c r="Z81" s="13">
        <v>5</v>
      </c>
      <c r="AA81" s="13">
        <v>4</v>
      </c>
      <c r="AB81" s="13">
        <v>39</v>
      </c>
      <c r="AC81" s="13">
        <v>41</v>
      </c>
      <c r="AD81" s="13">
        <v>80</v>
      </c>
      <c r="AE81" s="15">
        <v>0</v>
      </c>
    </row>
    <row r="82" spans="1:31">
      <c r="A82" s="28">
        <v>8</v>
      </c>
      <c r="B82" s="29" t="s">
        <v>114</v>
      </c>
      <c r="C82" s="12" t="s">
        <v>122</v>
      </c>
      <c r="D82" s="13">
        <v>81</v>
      </c>
      <c r="E82" s="13">
        <v>0</v>
      </c>
      <c r="F82" s="13">
        <v>0</v>
      </c>
      <c r="G82" s="13">
        <v>0</v>
      </c>
      <c r="H82" s="13">
        <v>81</v>
      </c>
      <c r="I82" s="14">
        <v>9</v>
      </c>
      <c r="J82" s="13">
        <v>4</v>
      </c>
      <c r="K82" s="13">
        <v>3</v>
      </c>
      <c r="L82" s="13">
        <v>6</v>
      </c>
      <c r="M82" s="13">
        <v>4</v>
      </c>
      <c r="N82" s="13">
        <v>3</v>
      </c>
      <c r="O82" s="13">
        <v>6</v>
      </c>
      <c r="P82" s="13">
        <v>4</v>
      </c>
      <c r="Q82" s="13">
        <v>5</v>
      </c>
      <c r="R82" s="13">
        <v>5</v>
      </c>
      <c r="S82" s="13">
        <v>4</v>
      </c>
      <c r="T82" s="13">
        <v>3</v>
      </c>
      <c r="U82" s="13">
        <v>5</v>
      </c>
      <c r="V82" s="13">
        <v>6</v>
      </c>
      <c r="W82" s="13">
        <v>4</v>
      </c>
      <c r="X82" s="13">
        <v>4</v>
      </c>
      <c r="Y82" s="13">
        <v>5</v>
      </c>
      <c r="Z82" s="13">
        <v>4</v>
      </c>
      <c r="AA82" s="13">
        <v>6</v>
      </c>
      <c r="AB82" s="13">
        <v>40</v>
      </c>
      <c r="AC82" s="13">
        <v>41</v>
      </c>
      <c r="AD82" s="13">
        <v>81</v>
      </c>
      <c r="AE82" s="15">
        <v>0</v>
      </c>
    </row>
    <row r="83" spans="1:31">
      <c r="A83" s="28">
        <v>9</v>
      </c>
      <c r="B83" s="29" t="s">
        <v>114</v>
      </c>
      <c r="C83" s="12" t="s">
        <v>123</v>
      </c>
      <c r="D83" s="13">
        <v>81</v>
      </c>
      <c r="E83" s="13">
        <v>0</v>
      </c>
      <c r="F83" s="13">
        <v>0</v>
      </c>
      <c r="G83" s="13">
        <v>0</v>
      </c>
      <c r="H83" s="13">
        <v>81</v>
      </c>
      <c r="I83" s="14">
        <v>9</v>
      </c>
      <c r="J83" s="13">
        <v>4</v>
      </c>
      <c r="K83" s="13">
        <v>3</v>
      </c>
      <c r="L83" s="13">
        <v>4</v>
      </c>
      <c r="M83" s="13">
        <v>3</v>
      </c>
      <c r="N83" s="13">
        <v>4</v>
      </c>
      <c r="O83" s="13">
        <v>5</v>
      </c>
      <c r="P83" s="13">
        <v>4</v>
      </c>
      <c r="Q83" s="13">
        <v>5</v>
      </c>
      <c r="R83" s="13">
        <v>6</v>
      </c>
      <c r="S83" s="13">
        <v>6</v>
      </c>
      <c r="T83" s="13">
        <v>3</v>
      </c>
      <c r="U83" s="13">
        <v>6</v>
      </c>
      <c r="V83" s="13">
        <v>6</v>
      </c>
      <c r="W83" s="13">
        <v>4</v>
      </c>
      <c r="X83" s="13">
        <v>5</v>
      </c>
      <c r="Y83" s="13">
        <v>3</v>
      </c>
      <c r="Z83" s="13">
        <v>5</v>
      </c>
      <c r="AA83" s="13">
        <v>5</v>
      </c>
      <c r="AB83" s="13">
        <v>38</v>
      </c>
      <c r="AC83" s="13">
        <v>43</v>
      </c>
      <c r="AD83" s="13">
        <v>81</v>
      </c>
      <c r="AE83" s="15">
        <v>0</v>
      </c>
    </row>
    <row r="84" spans="1:31">
      <c r="A84" s="28">
        <v>10</v>
      </c>
      <c r="B84" s="29" t="s">
        <v>114</v>
      </c>
      <c r="C84" s="12" t="s">
        <v>124</v>
      </c>
      <c r="D84" s="13" t="s">
        <v>125</v>
      </c>
      <c r="E84" s="13">
        <v>0</v>
      </c>
      <c r="F84" s="13">
        <v>0</v>
      </c>
      <c r="G84" s="13">
        <v>0</v>
      </c>
      <c r="H84" s="13">
        <v>0</v>
      </c>
      <c r="I84" s="14" t="s">
        <v>126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5" t="s">
        <v>125</v>
      </c>
    </row>
    <row r="85" spans="1:31">
      <c r="A85" s="28">
        <v>1</v>
      </c>
      <c r="B85" s="29" t="s">
        <v>127</v>
      </c>
      <c r="C85" s="12" t="s">
        <v>128</v>
      </c>
      <c r="D85" s="13">
        <v>71</v>
      </c>
      <c r="E85" s="13">
        <v>0</v>
      </c>
      <c r="F85" s="13">
        <v>0</v>
      </c>
      <c r="G85" s="13">
        <v>0</v>
      </c>
      <c r="H85" s="13">
        <v>71</v>
      </c>
      <c r="I85" s="14">
        <v>-1</v>
      </c>
      <c r="J85" s="13">
        <v>4</v>
      </c>
      <c r="K85" s="13">
        <v>3</v>
      </c>
      <c r="L85" s="13">
        <v>5</v>
      </c>
      <c r="M85" s="13">
        <v>3</v>
      </c>
      <c r="N85" s="13">
        <v>3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2</v>
      </c>
      <c r="U85" s="13">
        <v>4</v>
      </c>
      <c r="V85" s="13">
        <v>5</v>
      </c>
      <c r="W85" s="13">
        <v>4</v>
      </c>
      <c r="X85" s="13">
        <v>5</v>
      </c>
      <c r="Y85" s="13">
        <v>3</v>
      </c>
      <c r="Z85" s="13">
        <v>4</v>
      </c>
      <c r="AA85" s="13">
        <v>5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2</v>
      </c>
      <c r="B86" s="29" t="s">
        <v>127</v>
      </c>
      <c r="C86" s="12" t="s">
        <v>129</v>
      </c>
      <c r="D86" s="13">
        <v>73</v>
      </c>
      <c r="E86" s="13">
        <v>0</v>
      </c>
      <c r="F86" s="13">
        <v>0</v>
      </c>
      <c r="G86" s="13">
        <v>0</v>
      </c>
      <c r="H86" s="13">
        <v>73</v>
      </c>
      <c r="I86" s="14">
        <v>1</v>
      </c>
      <c r="J86" s="13">
        <v>5</v>
      </c>
      <c r="K86" s="13">
        <v>3</v>
      </c>
      <c r="L86" s="13">
        <v>3</v>
      </c>
      <c r="M86" s="13">
        <v>3</v>
      </c>
      <c r="N86" s="13">
        <v>4</v>
      </c>
      <c r="O86" s="13">
        <v>5</v>
      </c>
      <c r="P86" s="13">
        <v>3</v>
      </c>
      <c r="Q86" s="13">
        <v>5</v>
      </c>
      <c r="R86" s="13">
        <v>5</v>
      </c>
      <c r="S86" s="13">
        <v>4</v>
      </c>
      <c r="T86" s="13">
        <v>4</v>
      </c>
      <c r="U86" s="13">
        <v>4</v>
      </c>
      <c r="V86" s="13">
        <v>5</v>
      </c>
      <c r="W86" s="13">
        <v>3</v>
      </c>
      <c r="X86" s="13">
        <v>4</v>
      </c>
      <c r="Y86" s="13">
        <v>5</v>
      </c>
      <c r="Z86" s="13">
        <v>4</v>
      </c>
      <c r="AA86" s="13">
        <v>4</v>
      </c>
      <c r="AB86" s="13">
        <v>36</v>
      </c>
      <c r="AC86" s="13">
        <v>37</v>
      </c>
      <c r="AD86" s="13">
        <v>73</v>
      </c>
      <c r="AE86" s="15">
        <v>0</v>
      </c>
    </row>
    <row r="87" spans="1:31">
      <c r="A87" s="28">
        <v>3</v>
      </c>
      <c r="B87" s="29" t="s">
        <v>127</v>
      </c>
      <c r="C87" s="12" t="s">
        <v>130</v>
      </c>
      <c r="D87" s="13">
        <v>73</v>
      </c>
      <c r="E87" s="13">
        <v>0</v>
      </c>
      <c r="F87" s="13">
        <v>0</v>
      </c>
      <c r="G87" s="13">
        <v>0</v>
      </c>
      <c r="H87" s="13">
        <v>73</v>
      </c>
      <c r="I87" s="14">
        <v>1</v>
      </c>
      <c r="J87" s="13">
        <v>5</v>
      </c>
      <c r="K87" s="13">
        <v>4</v>
      </c>
      <c r="L87" s="13">
        <v>4</v>
      </c>
      <c r="M87" s="13">
        <v>2</v>
      </c>
      <c r="N87" s="13">
        <v>3</v>
      </c>
      <c r="O87" s="13">
        <v>4</v>
      </c>
      <c r="P87" s="13">
        <v>4</v>
      </c>
      <c r="Q87" s="13">
        <v>4</v>
      </c>
      <c r="R87" s="13">
        <v>5</v>
      </c>
      <c r="S87" s="13">
        <v>5</v>
      </c>
      <c r="T87" s="13">
        <v>3</v>
      </c>
      <c r="U87" s="13">
        <v>4</v>
      </c>
      <c r="V87" s="13">
        <v>5</v>
      </c>
      <c r="W87" s="13">
        <v>5</v>
      </c>
      <c r="X87" s="13">
        <v>5</v>
      </c>
      <c r="Y87" s="13">
        <v>3</v>
      </c>
      <c r="Z87" s="13">
        <v>4</v>
      </c>
      <c r="AA87" s="13">
        <v>4</v>
      </c>
      <c r="AB87" s="13">
        <v>35</v>
      </c>
      <c r="AC87" s="13">
        <v>38</v>
      </c>
      <c r="AD87" s="13">
        <v>73</v>
      </c>
      <c r="AE87" s="15">
        <v>0</v>
      </c>
    </row>
    <row r="88" spans="1:31">
      <c r="A88" s="28">
        <v>4</v>
      </c>
      <c r="B88" s="29" t="s">
        <v>127</v>
      </c>
      <c r="C88" s="12" t="s">
        <v>131</v>
      </c>
      <c r="D88" s="13">
        <v>74</v>
      </c>
      <c r="E88" s="13">
        <v>0</v>
      </c>
      <c r="F88" s="13">
        <v>0</v>
      </c>
      <c r="G88" s="13">
        <v>0</v>
      </c>
      <c r="H88" s="13">
        <v>74</v>
      </c>
      <c r="I88" s="14">
        <v>2</v>
      </c>
      <c r="J88" s="13">
        <v>5</v>
      </c>
      <c r="K88" s="13">
        <v>3</v>
      </c>
      <c r="L88" s="13">
        <v>5</v>
      </c>
      <c r="M88" s="13">
        <v>3</v>
      </c>
      <c r="N88" s="13">
        <v>5</v>
      </c>
      <c r="O88" s="13">
        <v>5</v>
      </c>
      <c r="P88" s="13">
        <v>4</v>
      </c>
      <c r="Q88" s="13">
        <v>4</v>
      </c>
      <c r="R88" s="13">
        <v>5</v>
      </c>
      <c r="S88" s="13">
        <v>4</v>
      </c>
      <c r="T88" s="13">
        <v>3</v>
      </c>
      <c r="U88" s="13">
        <v>4</v>
      </c>
      <c r="V88" s="13">
        <v>4</v>
      </c>
      <c r="W88" s="13">
        <v>4</v>
      </c>
      <c r="X88" s="13">
        <v>4</v>
      </c>
      <c r="Y88" s="13">
        <v>3</v>
      </c>
      <c r="Z88" s="13">
        <v>5</v>
      </c>
      <c r="AA88" s="13">
        <v>4</v>
      </c>
      <c r="AB88" s="13">
        <v>39</v>
      </c>
      <c r="AC88" s="13">
        <v>35</v>
      </c>
      <c r="AD88" s="13">
        <v>74</v>
      </c>
      <c r="AE88" s="15">
        <v>0</v>
      </c>
    </row>
    <row r="89" spans="1:31">
      <c r="A89" s="28">
        <v>5</v>
      </c>
      <c r="B89" s="29" t="s">
        <v>127</v>
      </c>
      <c r="C89" s="12" t="s">
        <v>132</v>
      </c>
      <c r="D89" s="13">
        <v>74</v>
      </c>
      <c r="E89" s="13">
        <v>0</v>
      </c>
      <c r="F89" s="13">
        <v>0</v>
      </c>
      <c r="G89" s="13">
        <v>0</v>
      </c>
      <c r="H89" s="13">
        <v>74</v>
      </c>
      <c r="I89" s="14">
        <v>2</v>
      </c>
      <c r="J89" s="13">
        <v>5</v>
      </c>
      <c r="K89" s="13">
        <v>4</v>
      </c>
      <c r="L89" s="13">
        <v>4</v>
      </c>
      <c r="M89" s="13">
        <v>3</v>
      </c>
      <c r="N89" s="13">
        <v>4</v>
      </c>
      <c r="O89" s="13">
        <v>5</v>
      </c>
      <c r="P89" s="13">
        <v>3</v>
      </c>
      <c r="Q89" s="13">
        <v>5</v>
      </c>
      <c r="R89" s="13">
        <v>4</v>
      </c>
      <c r="S89" s="13">
        <v>4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3</v>
      </c>
      <c r="Z89" s="13">
        <v>4</v>
      </c>
      <c r="AA89" s="13">
        <v>5</v>
      </c>
      <c r="AB89" s="13">
        <v>37</v>
      </c>
      <c r="AC89" s="13">
        <v>37</v>
      </c>
      <c r="AD89" s="13">
        <v>74</v>
      </c>
      <c r="AE89" s="15">
        <v>0</v>
      </c>
    </row>
    <row r="90" spans="1:31">
      <c r="A90" s="28">
        <v>6</v>
      </c>
      <c r="B90" s="29" t="s">
        <v>127</v>
      </c>
      <c r="C90" s="12" t="s">
        <v>133</v>
      </c>
      <c r="D90" s="13">
        <v>75</v>
      </c>
      <c r="E90" s="13">
        <v>0</v>
      </c>
      <c r="F90" s="13">
        <v>0</v>
      </c>
      <c r="G90" s="13">
        <v>0</v>
      </c>
      <c r="H90" s="13">
        <v>75</v>
      </c>
      <c r="I90" s="14">
        <v>3</v>
      </c>
      <c r="J90" s="13">
        <v>5</v>
      </c>
      <c r="K90" s="13">
        <v>2</v>
      </c>
      <c r="L90" s="13">
        <v>5</v>
      </c>
      <c r="M90" s="13">
        <v>3</v>
      </c>
      <c r="N90" s="13">
        <v>4</v>
      </c>
      <c r="O90" s="13">
        <v>5</v>
      </c>
      <c r="P90" s="13">
        <v>3</v>
      </c>
      <c r="Q90" s="13">
        <v>5</v>
      </c>
      <c r="R90" s="13">
        <v>5</v>
      </c>
      <c r="S90" s="13">
        <v>4</v>
      </c>
      <c r="T90" s="13">
        <v>3</v>
      </c>
      <c r="U90" s="13">
        <v>4</v>
      </c>
      <c r="V90" s="13">
        <v>5</v>
      </c>
      <c r="W90" s="13">
        <v>5</v>
      </c>
      <c r="X90" s="13">
        <v>4</v>
      </c>
      <c r="Y90" s="13">
        <v>4</v>
      </c>
      <c r="Z90" s="13">
        <v>4</v>
      </c>
      <c r="AA90" s="13">
        <v>5</v>
      </c>
      <c r="AB90" s="13">
        <v>37</v>
      </c>
      <c r="AC90" s="13">
        <v>38</v>
      </c>
      <c r="AD90" s="13">
        <v>75</v>
      </c>
      <c r="AE90" s="15">
        <v>0</v>
      </c>
    </row>
    <row r="91" spans="1:31">
      <c r="A91" s="28">
        <v>7</v>
      </c>
      <c r="B91" s="29" t="s">
        <v>127</v>
      </c>
      <c r="C91" s="12" t="s">
        <v>134</v>
      </c>
      <c r="D91" s="13">
        <v>75</v>
      </c>
      <c r="E91" s="13">
        <v>0</v>
      </c>
      <c r="F91" s="13">
        <v>0</v>
      </c>
      <c r="G91" s="13">
        <v>0</v>
      </c>
      <c r="H91" s="13">
        <v>75</v>
      </c>
      <c r="I91" s="14">
        <v>3</v>
      </c>
      <c r="J91" s="13">
        <v>4</v>
      </c>
      <c r="K91" s="13">
        <v>3</v>
      </c>
      <c r="L91" s="13">
        <v>4</v>
      </c>
      <c r="M91" s="13">
        <v>3</v>
      </c>
      <c r="N91" s="13">
        <v>4</v>
      </c>
      <c r="O91" s="13">
        <v>5</v>
      </c>
      <c r="P91" s="13">
        <v>4</v>
      </c>
      <c r="Q91" s="13">
        <v>3</v>
      </c>
      <c r="R91" s="13">
        <v>6</v>
      </c>
      <c r="S91" s="13">
        <v>4</v>
      </c>
      <c r="T91" s="13">
        <v>4</v>
      </c>
      <c r="U91" s="13">
        <v>4</v>
      </c>
      <c r="V91" s="13">
        <v>5</v>
      </c>
      <c r="W91" s="13">
        <v>4</v>
      </c>
      <c r="X91" s="13">
        <v>4</v>
      </c>
      <c r="Y91" s="13">
        <v>3</v>
      </c>
      <c r="Z91" s="13">
        <v>4</v>
      </c>
      <c r="AA91" s="13">
        <v>7</v>
      </c>
      <c r="AB91" s="13">
        <v>36</v>
      </c>
      <c r="AC91" s="13">
        <v>39</v>
      </c>
      <c r="AD91" s="13">
        <v>75</v>
      </c>
      <c r="AE91" s="15">
        <v>0</v>
      </c>
    </row>
    <row r="92" spans="1:31">
      <c r="A92" s="28">
        <v>8</v>
      </c>
      <c r="B92" s="29" t="s">
        <v>127</v>
      </c>
      <c r="C92" s="12" t="s">
        <v>135</v>
      </c>
      <c r="D92" s="13">
        <v>77</v>
      </c>
      <c r="E92" s="13">
        <v>0</v>
      </c>
      <c r="F92" s="13">
        <v>0</v>
      </c>
      <c r="G92" s="13">
        <v>0</v>
      </c>
      <c r="H92" s="13">
        <v>77</v>
      </c>
      <c r="I92" s="14">
        <v>5</v>
      </c>
      <c r="J92" s="13">
        <v>4</v>
      </c>
      <c r="K92" s="13">
        <v>3</v>
      </c>
      <c r="L92" s="13">
        <v>4</v>
      </c>
      <c r="M92" s="13">
        <v>4</v>
      </c>
      <c r="N92" s="13">
        <v>4</v>
      </c>
      <c r="O92" s="13">
        <v>6</v>
      </c>
      <c r="P92" s="13">
        <v>4</v>
      </c>
      <c r="Q92" s="13">
        <v>4</v>
      </c>
      <c r="R92" s="13">
        <v>6</v>
      </c>
      <c r="S92" s="13">
        <v>3</v>
      </c>
      <c r="T92" s="13">
        <v>3</v>
      </c>
      <c r="U92" s="13">
        <v>4</v>
      </c>
      <c r="V92" s="13">
        <v>7</v>
      </c>
      <c r="W92" s="13">
        <v>4</v>
      </c>
      <c r="X92" s="13">
        <v>4</v>
      </c>
      <c r="Y92" s="13">
        <v>4</v>
      </c>
      <c r="Z92" s="13">
        <v>4</v>
      </c>
      <c r="AA92" s="13">
        <v>5</v>
      </c>
      <c r="AB92" s="13">
        <v>39</v>
      </c>
      <c r="AC92" s="13">
        <v>38</v>
      </c>
      <c r="AD92" s="13">
        <v>77</v>
      </c>
      <c r="AE92" s="15">
        <v>0</v>
      </c>
    </row>
    <row r="93" spans="1:31">
      <c r="A93" s="28">
        <v>9</v>
      </c>
      <c r="B93" s="29" t="s">
        <v>127</v>
      </c>
      <c r="C93" s="12" t="s">
        <v>136</v>
      </c>
      <c r="D93" s="13">
        <v>78</v>
      </c>
      <c r="E93" s="13">
        <v>0</v>
      </c>
      <c r="F93" s="13">
        <v>0</v>
      </c>
      <c r="G93" s="13">
        <v>0</v>
      </c>
      <c r="H93" s="13">
        <v>78</v>
      </c>
      <c r="I93" s="14">
        <v>6</v>
      </c>
      <c r="J93" s="13">
        <v>5</v>
      </c>
      <c r="K93" s="13">
        <v>3</v>
      </c>
      <c r="L93" s="13">
        <v>5</v>
      </c>
      <c r="M93" s="13">
        <v>3</v>
      </c>
      <c r="N93" s="13">
        <v>4</v>
      </c>
      <c r="O93" s="13">
        <v>5</v>
      </c>
      <c r="P93" s="13">
        <v>5</v>
      </c>
      <c r="Q93" s="13">
        <v>4</v>
      </c>
      <c r="R93" s="13">
        <v>7</v>
      </c>
      <c r="S93" s="13">
        <v>4</v>
      </c>
      <c r="T93" s="13">
        <v>3</v>
      </c>
      <c r="U93" s="13">
        <v>4</v>
      </c>
      <c r="V93" s="13">
        <v>5</v>
      </c>
      <c r="W93" s="13">
        <v>5</v>
      </c>
      <c r="X93" s="13">
        <v>4</v>
      </c>
      <c r="Y93" s="13">
        <v>3</v>
      </c>
      <c r="Z93" s="13">
        <v>4</v>
      </c>
      <c r="AA93" s="13">
        <v>5</v>
      </c>
      <c r="AB93" s="13">
        <v>41</v>
      </c>
      <c r="AC93" s="13">
        <v>37</v>
      </c>
      <c r="AD93" s="13">
        <v>78</v>
      </c>
      <c r="AE93" s="15">
        <v>0</v>
      </c>
    </row>
    <row r="94" spans="1:31">
      <c r="A94" s="28">
        <v>10</v>
      </c>
      <c r="B94" s="29" t="s">
        <v>127</v>
      </c>
      <c r="C94" s="12" t="s">
        <v>137</v>
      </c>
      <c r="D94" s="13">
        <v>78</v>
      </c>
      <c r="E94" s="13">
        <v>0</v>
      </c>
      <c r="F94" s="13">
        <v>0</v>
      </c>
      <c r="G94" s="13">
        <v>0</v>
      </c>
      <c r="H94" s="13">
        <v>78</v>
      </c>
      <c r="I94" s="14">
        <v>6</v>
      </c>
      <c r="J94" s="13">
        <v>5</v>
      </c>
      <c r="K94" s="13">
        <v>4</v>
      </c>
      <c r="L94" s="13">
        <v>4</v>
      </c>
      <c r="M94" s="13">
        <v>3</v>
      </c>
      <c r="N94" s="13">
        <v>4</v>
      </c>
      <c r="O94" s="13">
        <v>5</v>
      </c>
      <c r="P94" s="13">
        <v>4</v>
      </c>
      <c r="Q94" s="13">
        <v>5</v>
      </c>
      <c r="R94" s="13">
        <v>5</v>
      </c>
      <c r="S94" s="13">
        <v>4</v>
      </c>
      <c r="T94" s="13">
        <v>3</v>
      </c>
      <c r="U94" s="13">
        <v>5</v>
      </c>
      <c r="V94" s="13">
        <v>5</v>
      </c>
      <c r="W94" s="13">
        <v>5</v>
      </c>
      <c r="X94" s="13">
        <v>4</v>
      </c>
      <c r="Y94" s="13">
        <v>4</v>
      </c>
      <c r="Z94" s="13">
        <v>4</v>
      </c>
      <c r="AA94" s="13">
        <v>5</v>
      </c>
      <c r="AB94" s="13">
        <v>39</v>
      </c>
      <c r="AC94" s="13">
        <v>39</v>
      </c>
      <c r="AD94" s="13">
        <v>78</v>
      </c>
      <c r="AE94" s="15">
        <v>0</v>
      </c>
    </row>
    <row r="95" spans="1:31">
      <c r="A95" s="28">
        <v>11</v>
      </c>
      <c r="B95" s="29" t="s">
        <v>127</v>
      </c>
      <c r="C95" s="12" t="s">
        <v>138</v>
      </c>
      <c r="D95" s="13">
        <v>78</v>
      </c>
      <c r="E95" s="13">
        <v>0</v>
      </c>
      <c r="F95" s="13">
        <v>0</v>
      </c>
      <c r="G95" s="13">
        <v>0</v>
      </c>
      <c r="H95" s="13">
        <v>78</v>
      </c>
      <c r="I95" s="14">
        <v>6</v>
      </c>
      <c r="J95" s="13">
        <v>4</v>
      </c>
      <c r="K95" s="13">
        <v>4</v>
      </c>
      <c r="L95" s="13">
        <v>3</v>
      </c>
      <c r="M95" s="13">
        <v>3</v>
      </c>
      <c r="N95" s="13">
        <v>4</v>
      </c>
      <c r="O95" s="13">
        <v>6</v>
      </c>
      <c r="P95" s="13">
        <v>3</v>
      </c>
      <c r="Q95" s="13">
        <v>3</v>
      </c>
      <c r="R95" s="13">
        <v>5</v>
      </c>
      <c r="S95" s="13">
        <v>4</v>
      </c>
      <c r="T95" s="13">
        <v>3</v>
      </c>
      <c r="U95" s="13">
        <v>6</v>
      </c>
      <c r="V95" s="13">
        <v>7</v>
      </c>
      <c r="W95" s="13">
        <v>5</v>
      </c>
      <c r="X95" s="13">
        <v>5</v>
      </c>
      <c r="Y95" s="13">
        <v>3</v>
      </c>
      <c r="Z95" s="13">
        <v>4</v>
      </c>
      <c r="AA95" s="13">
        <v>6</v>
      </c>
      <c r="AB95" s="13">
        <v>35</v>
      </c>
      <c r="AC95" s="13">
        <v>43</v>
      </c>
      <c r="AD95" s="13">
        <v>78</v>
      </c>
      <c r="AE95" s="15">
        <v>0</v>
      </c>
    </row>
    <row r="96" spans="1:31">
      <c r="A96" s="28">
        <v>12</v>
      </c>
      <c r="B96" s="29" t="s">
        <v>127</v>
      </c>
      <c r="C96" s="12" t="s">
        <v>139</v>
      </c>
      <c r="D96" s="13">
        <v>79</v>
      </c>
      <c r="E96" s="13">
        <v>0</v>
      </c>
      <c r="F96" s="13">
        <v>0</v>
      </c>
      <c r="G96" s="13">
        <v>0</v>
      </c>
      <c r="H96" s="13">
        <v>79</v>
      </c>
      <c r="I96" s="14">
        <v>7</v>
      </c>
      <c r="J96" s="13">
        <v>6</v>
      </c>
      <c r="K96" s="13">
        <v>3</v>
      </c>
      <c r="L96" s="13">
        <v>7</v>
      </c>
      <c r="M96" s="13">
        <v>3</v>
      </c>
      <c r="N96" s="13">
        <v>5</v>
      </c>
      <c r="O96" s="13">
        <v>5</v>
      </c>
      <c r="P96" s="13">
        <v>4</v>
      </c>
      <c r="Q96" s="13">
        <v>4</v>
      </c>
      <c r="R96" s="13">
        <v>5</v>
      </c>
      <c r="S96" s="13">
        <v>4</v>
      </c>
      <c r="T96" s="13">
        <v>3</v>
      </c>
      <c r="U96" s="13">
        <v>5</v>
      </c>
      <c r="V96" s="13">
        <v>5</v>
      </c>
      <c r="W96" s="13">
        <v>4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37</v>
      </c>
      <c r="AD96" s="13">
        <v>79</v>
      </c>
      <c r="AE96" s="15">
        <v>0</v>
      </c>
    </row>
    <row r="97" spans="1:31">
      <c r="A97" s="28">
        <v>13</v>
      </c>
      <c r="B97" s="29" t="s">
        <v>127</v>
      </c>
      <c r="C97" s="12" t="s">
        <v>140</v>
      </c>
      <c r="D97" s="13">
        <v>79</v>
      </c>
      <c r="E97" s="13">
        <v>0</v>
      </c>
      <c r="F97" s="13">
        <v>0</v>
      </c>
      <c r="G97" s="13">
        <v>0</v>
      </c>
      <c r="H97" s="13">
        <v>79</v>
      </c>
      <c r="I97" s="14">
        <v>7</v>
      </c>
      <c r="J97" s="13">
        <v>4</v>
      </c>
      <c r="K97" s="13">
        <v>4</v>
      </c>
      <c r="L97" s="13">
        <v>4</v>
      </c>
      <c r="M97" s="13">
        <v>3</v>
      </c>
      <c r="N97" s="13">
        <v>4</v>
      </c>
      <c r="O97" s="13">
        <v>5</v>
      </c>
      <c r="P97" s="13">
        <v>5</v>
      </c>
      <c r="Q97" s="13">
        <v>5</v>
      </c>
      <c r="R97" s="13">
        <v>5</v>
      </c>
      <c r="S97" s="13">
        <v>4</v>
      </c>
      <c r="T97" s="13">
        <v>5</v>
      </c>
      <c r="U97" s="13">
        <v>4</v>
      </c>
      <c r="V97" s="13">
        <v>5</v>
      </c>
      <c r="W97" s="13">
        <v>4</v>
      </c>
      <c r="X97" s="13">
        <v>4</v>
      </c>
      <c r="Y97" s="13">
        <v>4</v>
      </c>
      <c r="Z97" s="13">
        <v>5</v>
      </c>
      <c r="AA97" s="13">
        <v>5</v>
      </c>
      <c r="AB97" s="13">
        <v>39</v>
      </c>
      <c r="AC97" s="13">
        <v>40</v>
      </c>
      <c r="AD97" s="13">
        <v>79</v>
      </c>
      <c r="AE97" s="15">
        <v>0</v>
      </c>
    </row>
    <row r="98" spans="1:31">
      <c r="A98" s="28">
        <v>14</v>
      </c>
      <c r="B98" s="29" t="s">
        <v>127</v>
      </c>
      <c r="C98" s="12" t="s">
        <v>141</v>
      </c>
      <c r="D98" s="13">
        <v>79</v>
      </c>
      <c r="E98" s="13">
        <v>0</v>
      </c>
      <c r="F98" s="13">
        <v>0</v>
      </c>
      <c r="G98" s="13">
        <v>0</v>
      </c>
      <c r="H98" s="13">
        <v>79</v>
      </c>
      <c r="I98" s="14">
        <v>7</v>
      </c>
      <c r="J98" s="13">
        <v>6</v>
      </c>
      <c r="K98" s="13">
        <v>3</v>
      </c>
      <c r="L98" s="13">
        <v>3</v>
      </c>
      <c r="M98" s="13">
        <v>3</v>
      </c>
      <c r="N98" s="13">
        <v>5</v>
      </c>
      <c r="O98" s="13">
        <v>4</v>
      </c>
      <c r="P98" s="13">
        <v>5</v>
      </c>
      <c r="Q98" s="13">
        <v>5</v>
      </c>
      <c r="R98" s="13">
        <v>4</v>
      </c>
      <c r="S98" s="13">
        <v>5</v>
      </c>
      <c r="T98" s="13">
        <v>3</v>
      </c>
      <c r="U98" s="13">
        <v>5</v>
      </c>
      <c r="V98" s="13">
        <v>6</v>
      </c>
      <c r="W98" s="13">
        <v>4</v>
      </c>
      <c r="X98" s="13">
        <v>4</v>
      </c>
      <c r="Y98" s="13">
        <v>3</v>
      </c>
      <c r="Z98" s="13">
        <v>6</v>
      </c>
      <c r="AA98" s="13">
        <v>5</v>
      </c>
      <c r="AB98" s="13">
        <v>38</v>
      </c>
      <c r="AC98" s="13">
        <v>41</v>
      </c>
      <c r="AD98" s="13">
        <v>79</v>
      </c>
      <c r="AE98" s="15">
        <v>0</v>
      </c>
    </row>
    <row r="99" spans="1:31">
      <c r="A99" s="28">
        <v>15</v>
      </c>
      <c r="B99" s="29" t="s">
        <v>127</v>
      </c>
      <c r="C99" s="12" t="s">
        <v>142</v>
      </c>
      <c r="D99" s="13">
        <v>80</v>
      </c>
      <c r="E99" s="13">
        <v>0</v>
      </c>
      <c r="F99" s="13">
        <v>0</v>
      </c>
      <c r="G99" s="13">
        <v>0</v>
      </c>
      <c r="H99" s="13">
        <v>80</v>
      </c>
      <c r="I99" s="14">
        <v>8</v>
      </c>
      <c r="J99" s="13">
        <v>5</v>
      </c>
      <c r="K99" s="13">
        <v>5</v>
      </c>
      <c r="L99" s="13">
        <v>4</v>
      </c>
      <c r="M99" s="13">
        <v>3</v>
      </c>
      <c r="N99" s="13">
        <v>4</v>
      </c>
      <c r="O99" s="13">
        <v>4</v>
      </c>
      <c r="P99" s="13">
        <v>4</v>
      </c>
      <c r="Q99" s="13">
        <v>5</v>
      </c>
      <c r="R99" s="13">
        <v>6</v>
      </c>
      <c r="S99" s="13">
        <v>5</v>
      </c>
      <c r="T99" s="13">
        <v>4</v>
      </c>
      <c r="U99" s="13">
        <v>4</v>
      </c>
      <c r="V99" s="13">
        <v>5</v>
      </c>
      <c r="W99" s="13">
        <v>4</v>
      </c>
      <c r="X99" s="13">
        <v>5</v>
      </c>
      <c r="Y99" s="13">
        <v>4</v>
      </c>
      <c r="Z99" s="13">
        <v>4</v>
      </c>
      <c r="AA99" s="13">
        <v>5</v>
      </c>
      <c r="AB99" s="13">
        <v>40</v>
      </c>
      <c r="AC99" s="13">
        <v>40</v>
      </c>
      <c r="AD99" s="13">
        <v>80</v>
      </c>
      <c r="AE99" s="15">
        <v>0</v>
      </c>
    </row>
    <row r="100" spans="1:31">
      <c r="A100" s="28">
        <v>16</v>
      </c>
      <c r="B100" s="29" t="s">
        <v>127</v>
      </c>
      <c r="C100" s="12" t="s">
        <v>143</v>
      </c>
      <c r="D100" s="13">
        <v>80</v>
      </c>
      <c r="E100" s="13">
        <v>0</v>
      </c>
      <c r="F100" s="13">
        <v>0</v>
      </c>
      <c r="G100" s="13">
        <v>0</v>
      </c>
      <c r="H100" s="13">
        <v>80</v>
      </c>
      <c r="I100" s="14">
        <v>8</v>
      </c>
      <c r="J100" s="13">
        <v>4</v>
      </c>
      <c r="K100" s="13">
        <v>3</v>
      </c>
      <c r="L100" s="13">
        <v>5</v>
      </c>
      <c r="M100" s="13">
        <v>2</v>
      </c>
      <c r="N100" s="13">
        <v>4</v>
      </c>
      <c r="O100" s="13">
        <v>6</v>
      </c>
      <c r="P100" s="13">
        <v>4</v>
      </c>
      <c r="Q100" s="13">
        <v>6</v>
      </c>
      <c r="R100" s="13">
        <v>5</v>
      </c>
      <c r="S100" s="13">
        <v>4</v>
      </c>
      <c r="T100" s="13">
        <v>4</v>
      </c>
      <c r="U100" s="13">
        <v>5</v>
      </c>
      <c r="V100" s="13">
        <v>5</v>
      </c>
      <c r="W100" s="13">
        <v>4</v>
      </c>
      <c r="X100" s="13">
        <v>4</v>
      </c>
      <c r="Y100" s="13">
        <v>4</v>
      </c>
      <c r="Z100" s="13">
        <v>5</v>
      </c>
      <c r="AA100" s="13">
        <v>6</v>
      </c>
      <c r="AB100" s="13">
        <v>39</v>
      </c>
      <c r="AC100" s="13">
        <v>41</v>
      </c>
      <c r="AD100" s="13">
        <v>80</v>
      </c>
      <c r="AE100" s="15">
        <v>0</v>
      </c>
    </row>
    <row r="101" spans="1:31">
      <c r="A101" s="28">
        <v>17</v>
      </c>
      <c r="B101" s="29" t="s">
        <v>127</v>
      </c>
      <c r="C101" s="12" t="s">
        <v>144</v>
      </c>
      <c r="D101" s="13">
        <v>83</v>
      </c>
      <c r="E101" s="13">
        <v>0</v>
      </c>
      <c r="F101" s="13">
        <v>0</v>
      </c>
      <c r="G101" s="13">
        <v>0</v>
      </c>
      <c r="H101" s="13">
        <v>83</v>
      </c>
      <c r="I101" s="14">
        <v>11</v>
      </c>
      <c r="J101" s="13">
        <v>4</v>
      </c>
      <c r="K101" s="13">
        <v>3</v>
      </c>
      <c r="L101" s="13">
        <v>8</v>
      </c>
      <c r="M101" s="13">
        <v>3</v>
      </c>
      <c r="N101" s="13">
        <v>4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3</v>
      </c>
      <c r="U101" s="13">
        <v>5</v>
      </c>
      <c r="V101" s="13">
        <v>6</v>
      </c>
      <c r="W101" s="13">
        <v>4</v>
      </c>
      <c r="X101" s="13">
        <v>4</v>
      </c>
      <c r="Y101" s="13">
        <v>6</v>
      </c>
      <c r="Z101" s="13">
        <v>4</v>
      </c>
      <c r="AA101" s="13">
        <v>5</v>
      </c>
      <c r="AB101" s="13">
        <v>42</v>
      </c>
      <c r="AC101" s="13">
        <v>41</v>
      </c>
      <c r="AD101" s="13">
        <v>83</v>
      </c>
      <c r="AE101" s="15">
        <v>0</v>
      </c>
    </row>
    <row r="102" spans="1:31">
      <c r="A102" s="28">
        <v>18</v>
      </c>
      <c r="B102" s="29" t="s">
        <v>127</v>
      </c>
      <c r="C102" s="12" t="s">
        <v>145</v>
      </c>
      <c r="D102" s="13">
        <v>85</v>
      </c>
      <c r="E102" s="13">
        <v>0</v>
      </c>
      <c r="F102" s="13">
        <v>0</v>
      </c>
      <c r="G102" s="13">
        <v>0</v>
      </c>
      <c r="H102" s="13">
        <v>85</v>
      </c>
      <c r="I102" s="14">
        <v>13</v>
      </c>
      <c r="J102" s="13">
        <v>5</v>
      </c>
      <c r="K102" s="13">
        <v>3</v>
      </c>
      <c r="L102" s="13">
        <v>7</v>
      </c>
      <c r="M102" s="13">
        <v>4</v>
      </c>
      <c r="N102" s="13">
        <v>5</v>
      </c>
      <c r="O102" s="13">
        <v>7</v>
      </c>
      <c r="P102" s="13">
        <v>4</v>
      </c>
      <c r="Q102" s="13">
        <v>6</v>
      </c>
      <c r="R102" s="13">
        <v>4</v>
      </c>
      <c r="S102" s="13">
        <v>4</v>
      </c>
      <c r="T102" s="13">
        <v>4</v>
      </c>
      <c r="U102" s="13">
        <v>4</v>
      </c>
      <c r="V102" s="13">
        <v>5</v>
      </c>
      <c r="W102" s="13">
        <v>5</v>
      </c>
      <c r="X102" s="13">
        <v>4</v>
      </c>
      <c r="Y102" s="13">
        <v>4</v>
      </c>
      <c r="Z102" s="13">
        <v>5</v>
      </c>
      <c r="AA102" s="13">
        <v>5</v>
      </c>
      <c r="AB102" s="13">
        <v>45</v>
      </c>
      <c r="AC102" s="13">
        <v>40</v>
      </c>
      <c r="AD102" s="13">
        <v>85</v>
      </c>
      <c r="AE102" s="15">
        <v>0</v>
      </c>
    </row>
    <row r="103" spans="1:31">
      <c r="A103" s="28">
        <v>19</v>
      </c>
      <c r="B103" s="29" t="s">
        <v>127</v>
      </c>
      <c r="C103" s="12" t="s">
        <v>146</v>
      </c>
      <c r="D103" s="13">
        <v>89</v>
      </c>
      <c r="E103" s="13">
        <v>0</v>
      </c>
      <c r="F103" s="13">
        <v>0</v>
      </c>
      <c r="G103" s="13">
        <v>0</v>
      </c>
      <c r="H103" s="13">
        <v>89</v>
      </c>
      <c r="I103" s="14">
        <v>17</v>
      </c>
      <c r="J103" s="13">
        <v>4</v>
      </c>
      <c r="K103" s="13">
        <v>5</v>
      </c>
      <c r="L103" s="13">
        <v>6</v>
      </c>
      <c r="M103" s="13">
        <v>3</v>
      </c>
      <c r="N103" s="13">
        <v>6</v>
      </c>
      <c r="O103" s="13">
        <v>5</v>
      </c>
      <c r="P103" s="13">
        <v>4</v>
      </c>
      <c r="Q103" s="13">
        <v>5</v>
      </c>
      <c r="R103" s="13">
        <v>6</v>
      </c>
      <c r="S103" s="13">
        <v>5</v>
      </c>
      <c r="T103" s="13">
        <v>4</v>
      </c>
      <c r="U103" s="13">
        <v>4</v>
      </c>
      <c r="V103" s="13">
        <v>5</v>
      </c>
      <c r="W103" s="13">
        <v>5</v>
      </c>
      <c r="X103" s="13">
        <v>6</v>
      </c>
      <c r="Y103" s="13">
        <v>4</v>
      </c>
      <c r="Z103" s="13">
        <v>6</v>
      </c>
      <c r="AA103" s="13">
        <v>6</v>
      </c>
      <c r="AB103" s="13">
        <v>44</v>
      </c>
      <c r="AC103" s="13">
        <v>45</v>
      </c>
      <c r="AD103" s="13">
        <v>89</v>
      </c>
      <c r="AE103" s="15">
        <v>0</v>
      </c>
    </row>
    <row r="104" spans="1:31">
      <c r="A104" s="28">
        <v>20</v>
      </c>
      <c r="B104" s="29" t="s">
        <v>127</v>
      </c>
      <c r="C104" s="12" t="s">
        <v>147</v>
      </c>
      <c r="D104" s="13">
        <v>91</v>
      </c>
      <c r="E104" s="13">
        <v>0</v>
      </c>
      <c r="F104" s="13">
        <v>0</v>
      </c>
      <c r="G104" s="13">
        <v>0</v>
      </c>
      <c r="H104" s="13">
        <v>91</v>
      </c>
      <c r="I104" s="14">
        <v>19</v>
      </c>
      <c r="J104" s="13">
        <v>7</v>
      </c>
      <c r="K104" s="13">
        <v>3</v>
      </c>
      <c r="L104" s="13">
        <v>5</v>
      </c>
      <c r="M104" s="13">
        <v>4</v>
      </c>
      <c r="N104" s="13">
        <v>5</v>
      </c>
      <c r="O104" s="13">
        <v>5</v>
      </c>
      <c r="P104" s="13">
        <v>7</v>
      </c>
      <c r="Q104" s="13">
        <v>6</v>
      </c>
      <c r="R104" s="13">
        <v>5</v>
      </c>
      <c r="S104" s="13">
        <v>4</v>
      </c>
      <c r="T104" s="13">
        <v>3</v>
      </c>
      <c r="U104" s="13">
        <v>4</v>
      </c>
      <c r="V104" s="13">
        <v>6</v>
      </c>
      <c r="W104" s="13">
        <v>4</v>
      </c>
      <c r="X104" s="13">
        <v>5</v>
      </c>
      <c r="Y104" s="13">
        <v>6</v>
      </c>
      <c r="Z104" s="13">
        <v>7</v>
      </c>
      <c r="AA104" s="13">
        <v>5</v>
      </c>
      <c r="AB104" s="13">
        <v>47</v>
      </c>
      <c r="AC104" s="13">
        <v>44</v>
      </c>
      <c r="AD104" s="13">
        <v>91</v>
      </c>
      <c r="AE104" s="15">
        <v>0</v>
      </c>
    </row>
    <row r="105" spans="1:31">
      <c r="A105" s="28">
        <v>1</v>
      </c>
      <c r="B105" s="29" t="s">
        <v>148</v>
      </c>
      <c r="C105" s="12" t="s">
        <v>149</v>
      </c>
      <c r="D105" s="13">
        <v>69</v>
      </c>
      <c r="E105" s="13">
        <v>0</v>
      </c>
      <c r="F105" s="13">
        <v>0</v>
      </c>
      <c r="G105" s="13">
        <v>0</v>
      </c>
      <c r="H105" s="13">
        <v>69</v>
      </c>
      <c r="I105" s="14">
        <v>-3</v>
      </c>
      <c r="J105" s="13">
        <v>4</v>
      </c>
      <c r="K105" s="13">
        <v>2</v>
      </c>
      <c r="L105" s="13">
        <v>4</v>
      </c>
      <c r="M105" s="13">
        <v>3</v>
      </c>
      <c r="N105" s="13">
        <v>4</v>
      </c>
      <c r="O105" s="13">
        <v>5</v>
      </c>
      <c r="P105" s="13">
        <v>4</v>
      </c>
      <c r="Q105" s="13">
        <v>3</v>
      </c>
      <c r="R105" s="13">
        <v>4</v>
      </c>
      <c r="S105" s="13">
        <v>4</v>
      </c>
      <c r="T105" s="13">
        <v>2</v>
      </c>
      <c r="U105" s="13">
        <v>4</v>
      </c>
      <c r="V105" s="13">
        <v>5</v>
      </c>
      <c r="W105" s="13">
        <v>5</v>
      </c>
      <c r="X105" s="13">
        <v>4</v>
      </c>
      <c r="Y105" s="13">
        <v>3</v>
      </c>
      <c r="Z105" s="13">
        <v>4</v>
      </c>
      <c r="AA105" s="13">
        <v>5</v>
      </c>
      <c r="AB105" s="13">
        <v>33</v>
      </c>
      <c r="AC105" s="13">
        <v>36</v>
      </c>
      <c r="AD105" s="13">
        <v>69</v>
      </c>
      <c r="AE105" s="15">
        <v>0</v>
      </c>
    </row>
    <row r="106" spans="1:31">
      <c r="A106" s="28">
        <v>2</v>
      </c>
      <c r="B106" s="29" t="s">
        <v>148</v>
      </c>
      <c r="C106" s="12" t="s">
        <v>150</v>
      </c>
      <c r="D106" s="13">
        <v>74</v>
      </c>
      <c r="E106" s="13">
        <v>0</v>
      </c>
      <c r="F106" s="13">
        <v>0</v>
      </c>
      <c r="G106" s="13">
        <v>0</v>
      </c>
      <c r="H106" s="13">
        <v>74</v>
      </c>
      <c r="I106" s="14">
        <v>2</v>
      </c>
      <c r="J106" s="13">
        <v>4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5</v>
      </c>
      <c r="R106" s="13">
        <v>5</v>
      </c>
      <c r="S106" s="13">
        <v>4</v>
      </c>
      <c r="T106" s="13">
        <v>3</v>
      </c>
      <c r="U106" s="13">
        <v>4</v>
      </c>
      <c r="V106" s="13">
        <v>4</v>
      </c>
      <c r="W106" s="13">
        <v>5</v>
      </c>
      <c r="X106" s="13">
        <v>4</v>
      </c>
      <c r="Y106" s="13">
        <v>4</v>
      </c>
      <c r="Z106" s="13">
        <v>5</v>
      </c>
      <c r="AA106" s="13">
        <v>4</v>
      </c>
      <c r="AB106" s="13">
        <v>37</v>
      </c>
      <c r="AC106" s="13">
        <v>37</v>
      </c>
      <c r="AD106" s="13">
        <v>74</v>
      </c>
      <c r="AE106" s="15">
        <v>0</v>
      </c>
    </row>
    <row r="107" spans="1:31">
      <c r="A107" s="28">
        <v>3</v>
      </c>
      <c r="B107" s="29" t="s">
        <v>148</v>
      </c>
      <c r="C107" s="12" t="s">
        <v>151</v>
      </c>
      <c r="D107" s="13">
        <v>77</v>
      </c>
      <c r="E107" s="13">
        <v>0</v>
      </c>
      <c r="F107" s="13">
        <v>0</v>
      </c>
      <c r="G107" s="13">
        <v>0</v>
      </c>
      <c r="H107" s="13">
        <v>77</v>
      </c>
      <c r="I107" s="14">
        <v>5</v>
      </c>
      <c r="J107" s="13">
        <v>4</v>
      </c>
      <c r="K107" s="13">
        <v>3</v>
      </c>
      <c r="L107" s="13">
        <v>4</v>
      </c>
      <c r="M107" s="13">
        <v>3</v>
      </c>
      <c r="N107" s="13">
        <v>5</v>
      </c>
      <c r="O107" s="13">
        <v>5</v>
      </c>
      <c r="P107" s="13">
        <v>6</v>
      </c>
      <c r="Q107" s="13">
        <v>6</v>
      </c>
      <c r="R107" s="13">
        <v>5</v>
      </c>
      <c r="S107" s="13">
        <v>4</v>
      </c>
      <c r="T107" s="13">
        <v>3</v>
      </c>
      <c r="U107" s="13">
        <v>4</v>
      </c>
      <c r="V107" s="13">
        <v>6</v>
      </c>
      <c r="W107" s="13">
        <v>4</v>
      </c>
      <c r="X107" s="13">
        <v>4</v>
      </c>
      <c r="Y107" s="13">
        <v>3</v>
      </c>
      <c r="Z107" s="13">
        <v>4</v>
      </c>
      <c r="AA107" s="13">
        <v>4</v>
      </c>
      <c r="AB107" s="13">
        <v>41</v>
      </c>
      <c r="AC107" s="13">
        <v>36</v>
      </c>
      <c r="AD107" s="13">
        <v>77</v>
      </c>
      <c r="AE107" s="15">
        <v>0</v>
      </c>
    </row>
    <row r="108" spans="1:31">
      <c r="A108" s="28">
        <v>4</v>
      </c>
      <c r="B108" s="29" t="s">
        <v>148</v>
      </c>
      <c r="C108" s="12" t="s">
        <v>152</v>
      </c>
      <c r="D108" s="13">
        <v>79</v>
      </c>
      <c r="E108" s="13">
        <v>0</v>
      </c>
      <c r="F108" s="13">
        <v>0</v>
      </c>
      <c r="G108" s="13">
        <v>0</v>
      </c>
      <c r="H108" s="13">
        <v>79</v>
      </c>
      <c r="I108" s="14">
        <v>7</v>
      </c>
      <c r="J108" s="13">
        <v>4</v>
      </c>
      <c r="K108" s="13">
        <v>3</v>
      </c>
      <c r="L108" s="13">
        <v>4</v>
      </c>
      <c r="M108" s="13">
        <v>4</v>
      </c>
      <c r="N108" s="13">
        <v>5</v>
      </c>
      <c r="O108" s="13">
        <v>5</v>
      </c>
      <c r="P108" s="13">
        <v>4</v>
      </c>
      <c r="Q108" s="13">
        <v>4</v>
      </c>
      <c r="R108" s="13">
        <v>7</v>
      </c>
      <c r="S108" s="13">
        <v>4</v>
      </c>
      <c r="T108" s="13">
        <v>3</v>
      </c>
      <c r="U108" s="13">
        <v>4</v>
      </c>
      <c r="V108" s="13">
        <v>5</v>
      </c>
      <c r="W108" s="13">
        <v>5</v>
      </c>
      <c r="X108" s="13">
        <v>5</v>
      </c>
      <c r="Y108" s="13">
        <v>3</v>
      </c>
      <c r="Z108" s="13">
        <v>6</v>
      </c>
      <c r="AA108" s="13">
        <v>4</v>
      </c>
      <c r="AB108" s="13">
        <v>40</v>
      </c>
      <c r="AC108" s="13">
        <v>39</v>
      </c>
      <c r="AD108" s="13">
        <v>79</v>
      </c>
      <c r="AE108" s="15">
        <v>0</v>
      </c>
    </row>
    <row r="109" spans="1:31">
      <c r="A109" s="28">
        <v>5</v>
      </c>
      <c r="B109" s="29" t="s">
        <v>148</v>
      </c>
      <c r="C109" s="12" t="s">
        <v>153</v>
      </c>
      <c r="D109" s="13">
        <v>80</v>
      </c>
      <c r="E109" s="13">
        <v>0</v>
      </c>
      <c r="F109" s="13">
        <v>0</v>
      </c>
      <c r="G109" s="13">
        <v>0</v>
      </c>
      <c r="H109" s="13">
        <v>80</v>
      </c>
      <c r="I109" s="14">
        <v>8</v>
      </c>
      <c r="J109" s="13">
        <v>5</v>
      </c>
      <c r="K109" s="13">
        <v>3</v>
      </c>
      <c r="L109" s="13">
        <v>5</v>
      </c>
      <c r="M109" s="13">
        <v>3</v>
      </c>
      <c r="N109" s="13">
        <v>4</v>
      </c>
      <c r="O109" s="13">
        <v>5</v>
      </c>
      <c r="P109" s="13">
        <v>5</v>
      </c>
      <c r="Q109" s="13">
        <v>5</v>
      </c>
      <c r="R109" s="13">
        <v>5</v>
      </c>
      <c r="S109" s="13">
        <v>5</v>
      </c>
      <c r="T109" s="13">
        <v>4</v>
      </c>
      <c r="U109" s="13">
        <v>4</v>
      </c>
      <c r="V109" s="13">
        <v>5</v>
      </c>
      <c r="W109" s="13">
        <v>4</v>
      </c>
      <c r="X109" s="13">
        <v>6</v>
      </c>
      <c r="Y109" s="13">
        <v>4</v>
      </c>
      <c r="Z109" s="13">
        <v>3</v>
      </c>
      <c r="AA109" s="13">
        <v>5</v>
      </c>
      <c r="AB109" s="13">
        <v>40</v>
      </c>
      <c r="AC109" s="13">
        <v>40</v>
      </c>
      <c r="AD109" s="13">
        <v>80</v>
      </c>
      <c r="AE109" s="15">
        <v>0</v>
      </c>
    </row>
    <row r="110" spans="1:31">
      <c r="A110" s="28">
        <v>6</v>
      </c>
      <c r="B110" s="29" t="s">
        <v>148</v>
      </c>
      <c r="C110" s="12" t="s">
        <v>154</v>
      </c>
      <c r="D110" s="13">
        <v>80</v>
      </c>
      <c r="E110" s="13">
        <v>0</v>
      </c>
      <c r="F110" s="13">
        <v>0</v>
      </c>
      <c r="G110" s="13">
        <v>0</v>
      </c>
      <c r="H110" s="13">
        <v>80</v>
      </c>
      <c r="I110" s="14">
        <v>8</v>
      </c>
      <c r="J110" s="13">
        <v>5</v>
      </c>
      <c r="K110" s="13">
        <v>4</v>
      </c>
      <c r="L110" s="13">
        <v>4</v>
      </c>
      <c r="M110" s="13">
        <v>4</v>
      </c>
      <c r="N110" s="13">
        <v>4</v>
      </c>
      <c r="O110" s="13">
        <v>5</v>
      </c>
      <c r="P110" s="13">
        <v>4</v>
      </c>
      <c r="Q110" s="13">
        <v>4</v>
      </c>
      <c r="R110" s="13">
        <v>6</v>
      </c>
      <c r="S110" s="13">
        <v>4</v>
      </c>
      <c r="T110" s="13">
        <v>4</v>
      </c>
      <c r="U110" s="13">
        <v>5</v>
      </c>
      <c r="V110" s="13">
        <v>5</v>
      </c>
      <c r="W110" s="13">
        <v>4</v>
      </c>
      <c r="X110" s="13">
        <v>4</v>
      </c>
      <c r="Y110" s="13">
        <v>4</v>
      </c>
      <c r="Z110" s="13">
        <v>5</v>
      </c>
      <c r="AA110" s="13">
        <v>5</v>
      </c>
      <c r="AB110" s="13">
        <v>40</v>
      </c>
      <c r="AC110" s="13">
        <v>40</v>
      </c>
      <c r="AD110" s="13">
        <v>80</v>
      </c>
      <c r="AE110" s="15">
        <v>0</v>
      </c>
    </row>
    <row r="111" spans="1:31">
      <c r="A111" s="28">
        <v>7</v>
      </c>
      <c r="B111" s="29" t="s">
        <v>148</v>
      </c>
      <c r="C111" s="12" t="s">
        <v>155</v>
      </c>
      <c r="D111" s="13">
        <v>81</v>
      </c>
      <c r="E111" s="13">
        <v>0</v>
      </c>
      <c r="F111" s="13">
        <v>0</v>
      </c>
      <c r="G111" s="13">
        <v>0</v>
      </c>
      <c r="H111" s="13">
        <v>81</v>
      </c>
      <c r="I111" s="14">
        <v>9</v>
      </c>
      <c r="J111" s="13">
        <v>5</v>
      </c>
      <c r="K111" s="13">
        <v>3</v>
      </c>
      <c r="L111" s="13">
        <v>4</v>
      </c>
      <c r="M111" s="13">
        <v>3</v>
      </c>
      <c r="N111" s="13">
        <v>4</v>
      </c>
      <c r="O111" s="13">
        <v>6</v>
      </c>
      <c r="P111" s="13">
        <v>4</v>
      </c>
      <c r="Q111" s="13">
        <v>5</v>
      </c>
      <c r="R111" s="13">
        <v>7</v>
      </c>
      <c r="S111" s="13">
        <v>4</v>
      </c>
      <c r="T111" s="13">
        <v>4</v>
      </c>
      <c r="U111" s="13">
        <v>4</v>
      </c>
      <c r="V111" s="13">
        <v>4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40</v>
      </c>
      <c r="AD111" s="13">
        <v>81</v>
      </c>
      <c r="AE111" s="15">
        <v>0</v>
      </c>
    </row>
    <row r="112" spans="1:31">
      <c r="A112" s="28">
        <v>8</v>
      </c>
      <c r="B112" s="29" t="s">
        <v>148</v>
      </c>
      <c r="C112" s="12" t="s">
        <v>156</v>
      </c>
      <c r="D112" s="13">
        <v>83</v>
      </c>
      <c r="E112" s="13">
        <v>0</v>
      </c>
      <c r="F112" s="13">
        <v>0</v>
      </c>
      <c r="G112" s="13">
        <v>0</v>
      </c>
      <c r="H112" s="13">
        <v>83</v>
      </c>
      <c r="I112" s="14">
        <v>11</v>
      </c>
      <c r="J112" s="13">
        <v>6</v>
      </c>
      <c r="K112" s="13">
        <v>3</v>
      </c>
      <c r="L112" s="13">
        <v>4</v>
      </c>
      <c r="M112" s="13">
        <v>4</v>
      </c>
      <c r="N112" s="13">
        <v>3</v>
      </c>
      <c r="O112" s="13">
        <v>6</v>
      </c>
      <c r="P112" s="13">
        <v>4</v>
      </c>
      <c r="Q112" s="13">
        <v>5</v>
      </c>
      <c r="R112" s="13">
        <v>6</v>
      </c>
      <c r="S112" s="13">
        <v>3</v>
      </c>
      <c r="T112" s="13">
        <v>4</v>
      </c>
      <c r="U112" s="13">
        <v>5</v>
      </c>
      <c r="V112" s="13">
        <v>6</v>
      </c>
      <c r="W112" s="13">
        <v>4</v>
      </c>
      <c r="X112" s="13">
        <v>5</v>
      </c>
      <c r="Y112" s="13">
        <v>4</v>
      </c>
      <c r="Z112" s="13">
        <v>5</v>
      </c>
      <c r="AA112" s="13">
        <v>6</v>
      </c>
      <c r="AB112" s="13">
        <v>41</v>
      </c>
      <c r="AC112" s="13">
        <v>42</v>
      </c>
      <c r="AD112" s="13">
        <v>83</v>
      </c>
      <c r="AE112" s="15">
        <v>0</v>
      </c>
    </row>
    <row r="113" spans="1:31">
      <c r="A113" s="28">
        <v>9</v>
      </c>
      <c r="B113" s="29" t="s">
        <v>148</v>
      </c>
      <c r="C113" s="12" t="s">
        <v>157</v>
      </c>
      <c r="D113" s="13">
        <v>84</v>
      </c>
      <c r="E113" s="13">
        <v>0</v>
      </c>
      <c r="F113" s="13">
        <v>0</v>
      </c>
      <c r="G113" s="13">
        <v>0</v>
      </c>
      <c r="H113" s="13">
        <v>84</v>
      </c>
      <c r="I113" s="14">
        <v>12</v>
      </c>
      <c r="J113" s="13">
        <v>4</v>
      </c>
      <c r="K113" s="13">
        <v>3</v>
      </c>
      <c r="L113" s="13">
        <v>4</v>
      </c>
      <c r="M113" s="13">
        <v>3</v>
      </c>
      <c r="N113" s="13">
        <v>5</v>
      </c>
      <c r="O113" s="13">
        <v>6</v>
      </c>
      <c r="P113" s="13">
        <v>4</v>
      </c>
      <c r="Q113" s="13">
        <v>6</v>
      </c>
      <c r="R113" s="13">
        <v>6</v>
      </c>
      <c r="S113" s="13">
        <v>5</v>
      </c>
      <c r="T113" s="13">
        <v>4</v>
      </c>
      <c r="U113" s="13">
        <v>5</v>
      </c>
      <c r="V113" s="13">
        <v>6</v>
      </c>
      <c r="W113" s="13">
        <v>5</v>
      </c>
      <c r="X113" s="13">
        <v>5</v>
      </c>
      <c r="Y113" s="13">
        <v>3</v>
      </c>
      <c r="Z113" s="13">
        <v>5</v>
      </c>
      <c r="AA113" s="13">
        <v>5</v>
      </c>
      <c r="AB113" s="13">
        <v>41</v>
      </c>
      <c r="AC113" s="13">
        <v>43</v>
      </c>
      <c r="AD113" s="13">
        <v>84</v>
      </c>
      <c r="AE113" s="15">
        <v>0</v>
      </c>
    </row>
    <row r="114" spans="1:31">
      <c r="A114" s="28">
        <v>10</v>
      </c>
      <c r="B114" s="29" t="s">
        <v>148</v>
      </c>
      <c r="C114" s="12" t="s">
        <v>158</v>
      </c>
      <c r="D114" s="13">
        <v>86</v>
      </c>
      <c r="E114" s="13">
        <v>0</v>
      </c>
      <c r="F114" s="13">
        <v>0</v>
      </c>
      <c r="G114" s="13">
        <v>0</v>
      </c>
      <c r="H114" s="13">
        <v>86</v>
      </c>
      <c r="I114" s="14">
        <v>14</v>
      </c>
      <c r="J114" s="13">
        <v>5</v>
      </c>
      <c r="K114" s="13">
        <v>3</v>
      </c>
      <c r="L114" s="13">
        <v>3</v>
      </c>
      <c r="M114" s="13">
        <v>4</v>
      </c>
      <c r="N114" s="13">
        <v>5</v>
      </c>
      <c r="O114" s="13">
        <v>6</v>
      </c>
      <c r="P114" s="13">
        <v>5</v>
      </c>
      <c r="Q114" s="13">
        <v>5</v>
      </c>
      <c r="R114" s="13">
        <v>5</v>
      </c>
      <c r="S114" s="13">
        <v>7</v>
      </c>
      <c r="T114" s="13">
        <v>2</v>
      </c>
      <c r="U114" s="13">
        <v>4</v>
      </c>
      <c r="V114" s="13">
        <v>6</v>
      </c>
      <c r="W114" s="13">
        <v>6</v>
      </c>
      <c r="X114" s="13">
        <v>6</v>
      </c>
      <c r="Y114" s="13">
        <v>4</v>
      </c>
      <c r="Z114" s="13">
        <v>5</v>
      </c>
      <c r="AA114" s="13">
        <v>5</v>
      </c>
      <c r="AB114" s="13">
        <v>41</v>
      </c>
      <c r="AC114" s="13">
        <v>45</v>
      </c>
      <c r="AD114" s="13">
        <v>86</v>
      </c>
      <c r="AE114" s="15">
        <v>0</v>
      </c>
    </row>
    <row r="115" spans="1:31">
      <c r="A115" s="28">
        <v>11</v>
      </c>
      <c r="B115" s="29" t="s">
        <v>148</v>
      </c>
      <c r="C115" s="12" t="s">
        <v>159</v>
      </c>
      <c r="D115" s="13">
        <v>86</v>
      </c>
      <c r="E115" s="13">
        <v>0</v>
      </c>
      <c r="F115" s="13">
        <v>0</v>
      </c>
      <c r="G115" s="13">
        <v>0</v>
      </c>
      <c r="H115" s="13">
        <v>86</v>
      </c>
      <c r="I115" s="14">
        <v>14</v>
      </c>
      <c r="J115" s="13">
        <v>4</v>
      </c>
      <c r="K115" s="13">
        <v>4</v>
      </c>
      <c r="L115" s="13">
        <v>3</v>
      </c>
      <c r="M115" s="13">
        <v>4</v>
      </c>
      <c r="N115" s="13">
        <v>5</v>
      </c>
      <c r="O115" s="13">
        <v>6</v>
      </c>
      <c r="P115" s="13">
        <v>5</v>
      </c>
      <c r="Q115" s="13">
        <v>5</v>
      </c>
      <c r="R115" s="13">
        <v>5</v>
      </c>
      <c r="S115" s="13">
        <v>6</v>
      </c>
      <c r="T115" s="13">
        <v>3</v>
      </c>
      <c r="U115" s="13">
        <v>4</v>
      </c>
      <c r="V115" s="13">
        <v>5</v>
      </c>
      <c r="W115" s="13">
        <v>6</v>
      </c>
      <c r="X115" s="13">
        <v>6</v>
      </c>
      <c r="Y115" s="13">
        <v>5</v>
      </c>
      <c r="Z115" s="13">
        <v>5</v>
      </c>
      <c r="AA115" s="13">
        <v>5</v>
      </c>
      <c r="AB115" s="13">
        <v>41</v>
      </c>
      <c r="AC115" s="13">
        <v>45</v>
      </c>
      <c r="AD115" s="13">
        <v>86</v>
      </c>
      <c r="AE115" s="15">
        <v>0</v>
      </c>
    </row>
    <row r="116" spans="1:31">
      <c r="A116" s="28">
        <v>12</v>
      </c>
      <c r="B116" s="29" t="s">
        <v>148</v>
      </c>
      <c r="C116" s="12" t="s">
        <v>160</v>
      </c>
      <c r="D116" s="13">
        <v>87</v>
      </c>
      <c r="E116" s="13">
        <v>0</v>
      </c>
      <c r="F116" s="13">
        <v>0</v>
      </c>
      <c r="G116" s="13">
        <v>0</v>
      </c>
      <c r="H116" s="13">
        <v>87</v>
      </c>
      <c r="I116" s="14">
        <v>15</v>
      </c>
      <c r="J116" s="13">
        <v>6</v>
      </c>
      <c r="K116" s="13">
        <v>5</v>
      </c>
      <c r="L116" s="13">
        <v>5</v>
      </c>
      <c r="M116" s="13">
        <v>3</v>
      </c>
      <c r="N116" s="13">
        <v>6</v>
      </c>
      <c r="O116" s="13">
        <v>5</v>
      </c>
      <c r="P116" s="13">
        <v>4</v>
      </c>
      <c r="Q116" s="13">
        <v>4</v>
      </c>
      <c r="R116" s="13">
        <v>7</v>
      </c>
      <c r="S116" s="13">
        <v>5</v>
      </c>
      <c r="T116" s="13">
        <v>3</v>
      </c>
      <c r="U116" s="13">
        <v>5</v>
      </c>
      <c r="V116" s="13">
        <v>6</v>
      </c>
      <c r="W116" s="13">
        <v>5</v>
      </c>
      <c r="X116" s="13">
        <v>4</v>
      </c>
      <c r="Y116" s="13">
        <v>5</v>
      </c>
      <c r="Z116" s="13">
        <v>4</v>
      </c>
      <c r="AA116" s="13">
        <v>5</v>
      </c>
      <c r="AB116" s="13">
        <v>45</v>
      </c>
      <c r="AC116" s="13">
        <v>42</v>
      </c>
      <c r="AD116" s="13">
        <v>87</v>
      </c>
      <c r="AE116" s="15">
        <v>0</v>
      </c>
    </row>
    <row r="117" spans="1:31">
      <c r="A117" s="28">
        <v>13</v>
      </c>
      <c r="B117" s="29" t="s">
        <v>148</v>
      </c>
      <c r="C117" s="12" t="s">
        <v>161</v>
      </c>
      <c r="D117" s="13">
        <v>87</v>
      </c>
      <c r="E117" s="13">
        <v>0</v>
      </c>
      <c r="F117" s="13">
        <v>0</v>
      </c>
      <c r="G117" s="13">
        <v>0</v>
      </c>
      <c r="H117" s="13">
        <v>87</v>
      </c>
      <c r="I117" s="14">
        <v>15</v>
      </c>
      <c r="J117" s="13">
        <v>6</v>
      </c>
      <c r="K117" s="13">
        <v>2</v>
      </c>
      <c r="L117" s="13">
        <v>5</v>
      </c>
      <c r="M117" s="13">
        <v>3</v>
      </c>
      <c r="N117" s="13">
        <v>4</v>
      </c>
      <c r="O117" s="13">
        <v>7</v>
      </c>
      <c r="P117" s="13">
        <v>4</v>
      </c>
      <c r="Q117" s="13">
        <v>5</v>
      </c>
      <c r="R117" s="13">
        <v>5</v>
      </c>
      <c r="S117" s="13">
        <v>7</v>
      </c>
      <c r="T117" s="13">
        <v>3</v>
      </c>
      <c r="U117" s="13">
        <v>6</v>
      </c>
      <c r="V117" s="13">
        <v>5</v>
      </c>
      <c r="W117" s="13">
        <v>6</v>
      </c>
      <c r="X117" s="13">
        <v>5</v>
      </c>
      <c r="Y117" s="13">
        <v>3</v>
      </c>
      <c r="Z117" s="13">
        <v>5</v>
      </c>
      <c r="AA117" s="13">
        <v>6</v>
      </c>
      <c r="AB117" s="13">
        <v>41</v>
      </c>
      <c r="AC117" s="13">
        <v>46</v>
      </c>
      <c r="AD117" s="13">
        <v>87</v>
      </c>
      <c r="AE117" s="15">
        <v>0</v>
      </c>
    </row>
    <row r="118" spans="1:31">
      <c r="A118" s="28">
        <v>14</v>
      </c>
      <c r="B118" s="29" t="s">
        <v>148</v>
      </c>
      <c r="C118" s="12" t="s">
        <v>162</v>
      </c>
      <c r="D118" s="13">
        <v>88</v>
      </c>
      <c r="E118" s="13">
        <v>0</v>
      </c>
      <c r="F118" s="13">
        <v>0</v>
      </c>
      <c r="G118" s="13">
        <v>0</v>
      </c>
      <c r="H118" s="13">
        <v>88</v>
      </c>
      <c r="I118" s="14">
        <v>16</v>
      </c>
      <c r="J118" s="13">
        <v>5</v>
      </c>
      <c r="K118" s="13">
        <v>4</v>
      </c>
      <c r="L118" s="13">
        <v>5</v>
      </c>
      <c r="M118" s="13">
        <v>4</v>
      </c>
      <c r="N118" s="13">
        <v>6</v>
      </c>
      <c r="O118" s="13">
        <v>5</v>
      </c>
      <c r="P118" s="13">
        <v>4</v>
      </c>
      <c r="Q118" s="13">
        <v>5</v>
      </c>
      <c r="R118" s="13">
        <v>6</v>
      </c>
      <c r="S118" s="13">
        <v>4</v>
      </c>
      <c r="T118" s="13">
        <v>4</v>
      </c>
      <c r="U118" s="13">
        <v>5</v>
      </c>
      <c r="V118" s="13">
        <v>5</v>
      </c>
      <c r="W118" s="13">
        <v>7</v>
      </c>
      <c r="X118" s="13">
        <v>5</v>
      </c>
      <c r="Y118" s="13">
        <v>4</v>
      </c>
      <c r="Z118" s="13">
        <v>5</v>
      </c>
      <c r="AA118" s="13">
        <v>5</v>
      </c>
      <c r="AB118" s="13">
        <v>44</v>
      </c>
      <c r="AC118" s="13">
        <v>44</v>
      </c>
      <c r="AD118" s="13">
        <v>88</v>
      </c>
      <c r="AE118" s="15">
        <v>0</v>
      </c>
    </row>
    <row r="119" spans="1:31">
      <c r="A119" s="28">
        <v>15</v>
      </c>
      <c r="B119" s="29" t="s">
        <v>148</v>
      </c>
      <c r="C119" s="12" t="s">
        <v>163</v>
      </c>
      <c r="D119" s="13">
        <v>95</v>
      </c>
      <c r="E119" s="13">
        <v>0</v>
      </c>
      <c r="F119" s="13">
        <v>0</v>
      </c>
      <c r="G119" s="13">
        <v>0</v>
      </c>
      <c r="H119" s="13">
        <v>95</v>
      </c>
      <c r="I119" s="14">
        <v>23</v>
      </c>
      <c r="J119" s="13">
        <v>5</v>
      </c>
      <c r="K119" s="13">
        <v>3</v>
      </c>
      <c r="L119" s="13">
        <v>6</v>
      </c>
      <c r="M119" s="13">
        <v>4</v>
      </c>
      <c r="N119" s="13">
        <v>5</v>
      </c>
      <c r="O119" s="13">
        <v>6</v>
      </c>
      <c r="P119" s="13">
        <v>4</v>
      </c>
      <c r="Q119" s="13">
        <v>10</v>
      </c>
      <c r="R119" s="13">
        <v>7</v>
      </c>
      <c r="S119" s="13">
        <v>5</v>
      </c>
      <c r="T119" s="13">
        <v>3</v>
      </c>
      <c r="U119" s="13">
        <v>5</v>
      </c>
      <c r="V119" s="13">
        <v>6</v>
      </c>
      <c r="W119" s="13">
        <v>5</v>
      </c>
      <c r="X119" s="13">
        <v>6</v>
      </c>
      <c r="Y119" s="13">
        <v>4</v>
      </c>
      <c r="Z119" s="13">
        <v>5</v>
      </c>
      <c r="AA119" s="13">
        <v>6</v>
      </c>
      <c r="AB119" s="13">
        <v>50</v>
      </c>
      <c r="AC119" s="13">
        <v>45</v>
      </c>
      <c r="AD119" s="13">
        <v>95</v>
      </c>
      <c r="AE119" s="15">
        <v>0</v>
      </c>
    </row>
    <row r="120" spans="1:31">
      <c r="A120" s="28">
        <v>16</v>
      </c>
      <c r="B120" s="29" t="s">
        <v>148</v>
      </c>
      <c r="C120" s="12" t="s">
        <v>164</v>
      </c>
      <c r="D120" s="13">
        <v>112</v>
      </c>
      <c r="E120" s="13">
        <v>0</v>
      </c>
      <c r="F120" s="13">
        <v>0</v>
      </c>
      <c r="G120" s="13">
        <v>0</v>
      </c>
      <c r="H120" s="13">
        <v>112</v>
      </c>
      <c r="I120" s="14">
        <v>40</v>
      </c>
      <c r="J120" s="13">
        <v>7</v>
      </c>
      <c r="K120" s="13">
        <v>4</v>
      </c>
      <c r="L120" s="13">
        <v>6</v>
      </c>
      <c r="M120" s="13">
        <v>6</v>
      </c>
      <c r="N120" s="13">
        <v>6</v>
      </c>
      <c r="O120" s="13">
        <v>6</v>
      </c>
      <c r="P120" s="13">
        <v>6</v>
      </c>
      <c r="Q120" s="13">
        <v>7</v>
      </c>
      <c r="R120" s="13">
        <v>7</v>
      </c>
      <c r="S120" s="13">
        <v>6</v>
      </c>
      <c r="T120" s="13">
        <v>4</v>
      </c>
      <c r="U120" s="13">
        <v>6</v>
      </c>
      <c r="V120" s="13">
        <v>9</v>
      </c>
      <c r="W120" s="13">
        <v>7</v>
      </c>
      <c r="X120" s="13">
        <v>8</v>
      </c>
      <c r="Y120" s="13">
        <v>6</v>
      </c>
      <c r="Z120" s="13">
        <v>5</v>
      </c>
      <c r="AA120" s="13">
        <v>6</v>
      </c>
      <c r="AB120" s="13">
        <v>55</v>
      </c>
      <c r="AC120" s="13">
        <v>57</v>
      </c>
      <c r="AD120" s="13">
        <v>112</v>
      </c>
      <c r="AE120" s="15">
        <v>0</v>
      </c>
    </row>
    <row r="121" spans="1:31">
      <c r="A121" s="28">
        <v>17</v>
      </c>
      <c r="B121" s="29" t="s">
        <v>148</v>
      </c>
      <c r="C121" s="12" t="s">
        <v>165</v>
      </c>
      <c r="D121" s="13">
        <v>114</v>
      </c>
      <c r="E121" s="13">
        <v>0</v>
      </c>
      <c r="F121" s="13">
        <v>0</v>
      </c>
      <c r="G121" s="13">
        <v>0</v>
      </c>
      <c r="H121" s="13">
        <v>114</v>
      </c>
      <c r="I121" s="14">
        <v>42</v>
      </c>
      <c r="J121" s="13">
        <v>6</v>
      </c>
      <c r="K121" s="13">
        <v>4</v>
      </c>
      <c r="L121" s="13">
        <v>7</v>
      </c>
      <c r="M121" s="13">
        <v>5</v>
      </c>
      <c r="N121" s="13">
        <v>6</v>
      </c>
      <c r="O121" s="13">
        <v>8</v>
      </c>
      <c r="P121" s="13">
        <v>8</v>
      </c>
      <c r="Q121" s="13">
        <v>6</v>
      </c>
      <c r="R121" s="13">
        <v>10</v>
      </c>
      <c r="S121" s="13">
        <v>6</v>
      </c>
      <c r="T121" s="13">
        <v>4</v>
      </c>
      <c r="U121" s="13">
        <v>5</v>
      </c>
      <c r="V121" s="13">
        <v>8</v>
      </c>
      <c r="W121" s="13">
        <v>6</v>
      </c>
      <c r="X121" s="13">
        <v>7</v>
      </c>
      <c r="Y121" s="13">
        <v>5</v>
      </c>
      <c r="Z121" s="13">
        <v>5</v>
      </c>
      <c r="AA121" s="13">
        <v>8</v>
      </c>
      <c r="AB121" s="13">
        <v>60</v>
      </c>
      <c r="AC121" s="13">
        <v>54</v>
      </c>
      <c r="AD121" s="13">
        <v>114</v>
      </c>
      <c r="AE121" s="15">
        <v>0</v>
      </c>
    </row>
    <row r="122" spans="1:31">
      <c r="A122" s="28">
        <v>18</v>
      </c>
      <c r="B122" s="29" t="s">
        <v>148</v>
      </c>
      <c r="C122" s="12" t="s">
        <v>166</v>
      </c>
      <c r="D122" s="13" t="s">
        <v>125</v>
      </c>
      <c r="E122" s="13">
        <v>0</v>
      </c>
      <c r="F122" s="13">
        <v>0</v>
      </c>
      <c r="G122" s="13">
        <v>0</v>
      </c>
      <c r="H122" s="13">
        <v>0</v>
      </c>
      <c r="I122" s="14" t="s">
        <v>126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5" t="s">
        <v>125</v>
      </c>
    </row>
    <row r="123" spans="1:31" ht="16.8" thickBot="1">
      <c r="A123" s="107">
        <v>19</v>
      </c>
      <c r="B123" s="106" t="s">
        <v>148</v>
      </c>
      <c r="C123" s="16" t="s">
        <v>167</v>
      </c>
      <c r="D123" s="17" t="s">
        <v>125</v>
      </c>
      <c r="E123" s="17">
        <v>0</v>
      </c>
      <c r="F123" s="17">
        <v>0</v>
      </c>
      <c r="G123" s="17">
        <v>0</v>
      </c>
      <c r="H123" s="17">
        <v>0</v>
      </c>
      <c r="I123" s="18" t="s">
        <v>126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9" t="s">
        <v>125</v>
      </c>
    </row>
    <row r="124" spans="1:31" ht="16.8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23">
    <cfRule type="cellIs" dxfId="583" priority="64" operator="lessThan">
      <formula>0</formula>
    </cfRule>
    <cfRule type="cellIs" dxfId="582" priority="65" operator="equal">
      <formula>0</formula>
    </cfRule>
  </conditionalFormatting>
  <conditionalFormatting sqref="B5:B123">
    <cfRule type="expression" dxfId="581" priority="51">
      <formula>AND(XFC5=0,XFD5&lt;&gt;"")</formula>
    </cfRule>
  </conditionalFormatting>
  <conditionalFormatting sqref="A5:A123">
    <cfRule type="expression" dxfId="580" priority="50">
      <formula>AND(XFC5=0,XFD5&lt;&gt;"")</formula>
    </cfRule>
  </conditionalFormatting>
  <conditionalFormatting sqref="H5:H123">
    <cfRule type="cellIs" dxfId="579" priority="24" operator="lessThan">
      <formula>$AD$4*COUNTIF(D5:G5,"&gt;0")</formula>
    </cfRule>
    <cfRule type="cellIs" dxfId="578" priority="25" operator="equal">
      <formula>$AD$4*COUNTIF(D5:G5,"&gt;0")</formula>
    </cfRule>
  </conditionalFormatting>
  <conditionalFormatting sqref="J5:AA123">
    <cfRule type="cellIs" dxfId="577" priority="21" operator="equal">
      <formula>J$4-2</formula>
    </cfRule>
    <cfRule type="cellIs" dxfId="576" priority="22" operator="equal">
      <formula>J$4-1</formula>
    </cfRule>
    <cfRule type="cellIs" dxfId="575" priority="23" operator="equal">
      <formula>J$4</formula>
    </cfRule>
  </conditionalFormatting>
  <conditionalFormatting sqref="AB5:AD123">
    <cfRule type="cellIs" dxfId="574" priority="17" operator="lessThan">
      <formula>AB$4</formula>
    </cfRule>
    <cfRule type="cellIs" dxfId="573" priority="18" operator="equal">
      <formula>AB$4</formula>
    </cfRule>
  </conditionalFormatting>
  <conditionalFormatting sqref="J5:AD117">
    <cfRule type="cellIs" dxfId="572" priority="13" operator="equal">
      <formula>J$4</formula>
    </cfRule>
    <cfRule type="cellIs" dxfId="571" priority="14" operator="lessThan">
      <formula>J$4</formula>
    </cfRule>
  </conditionalFormatting>
  <conditionalFormatting sqref="J111:AD112">
    <cfRule type="cellIs" dxfId="570" priority="9" operator="equal">
      <formula>J$4</formula>
    </cfRule>
    <cfRule type="cellIs" dxfId="569" priority="10" operator="lessThan">
      <formula>J$4</formula>
    </cfRule>
  </conditionalFormatting>
  <conditionalFormatting sqref="B5:B117">
    <cfRule type="expression" dxfId="568" priority="8">
      <formula>AND(XFC5=0,XFD5&lt;&gt;"")</formula>
    </cfRule>
  </conditionalFormatting>
  <conditionalFormatting sqref="A5:A117">
    <cfRule type="expression" dxfId="567" priority="7">
      <formula>AND(XFC5=0,XFD5&lt;&gt;"")</formula>
    </cfRule>
  </conditionalFormatting>
  <conditionalFormatting sqref="H5:H117">
    <cfRule type="cellIs" dxfId="566" priority="3" operator="lessThan">
      <formula>COUNTIF(D5:G5,"&gt;0")*$AG$4</formula>
    </cfRule>
    <cfRule type="cellIs" dxfId="565" priority="4" operator="equal">
      <formula>COUNTIF(D5:G5,"&gt;0")*$AG$4</formula>
    </cfRule>
  </conditionalFormatting>
  <conditionalFormatting sqref="D5:G123">
    <cfRule type="cellIs" dxfId="564" priority="2" operator="lessThan">
      <formula>$AD$4</formula>
    </cfRule>
    <cfRule type="cellIs" dxfId="563" priority="1" operator="equal">
      <formula>$AD$4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I102"/>
  <sheetViews>
    <sheetView workbookViewId="0">
      <pane ySplit="2" topLeftCell="A3" activePane="bottomLeft" state="frozen"/>
      <selection activeCell="C3" sqref="C3:G102"/>
      <selection pane="bottomLeft" activeCell="D3" sqref="D3:H28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308</v>
      </c>
      <c r="B1" s="134" t="s">
        <v>311</v>
      </c>
      <c r="C1" s="214" t="s">
        <v>318</v>
      </c>
      <c r="D1" s="214"/>
      <c r="E1" s="214"/>
      <c r="F1" s="214"/>
      <c r="G1" s="214"/>
      <c r="H1" s="214"/>
      <c r="I1" s="214"/>
    </row>
    <row r="2" spans="1:9" ht="16.2">
      <c r="A2" s="135">
        <f>SUM(A3:A102)</f>
        <v>26</v>
      </c>
      <c r="B2" s="136">
        <f>SUM(B3:B102)/A2</f>
        <v>76</v>
      </c>
      <c r="C2" s="137" t="s">
        <v>313</v>
      </c>
      <c r="D2" s="137" t="s">
        <v>269</v>
      </c>
      <c r="E2" s="138" t="s">
        <v>295</v>
      </c>
      <c r="F2" s="138" t="s">
        <v>314</v>
      </c>
      <c r="G2" s="138" t="s">
        <v>317</v>
      </c>
      <c r="H2" s="138" t="s">
        <v>319</v>
      </c>
      <c r="I2" s="139" t="s">
        <v>315</v>
      </c>
    </row>
    <row r="3" spans="1:9" ht="16.2">
      <c r="A3" s="140">
        <f>COUNTA(D3)</f>
        <v>1</v>
      </c>
      <c r="B3" s="140">
        <f>H3</f>
        <v>71</v>
      </c>
      <c r="C3" s="149"/>
      <c r="D3" s="150" t="s">
        <v>405</v>
      </c>
      <c r="E3" s="133">
        <v>75</v>
      </c>
      <c r="F3" s="133">
        <v>70</v>
      </c>
      <c r="G3" s="133">
        <v>72</v>
      </c>
      <c r="H3" s="133">
        <v>71</v>
      </c>
      <c r="I3" s="141">
        <f t="shared" ref="I3:I34" si="0">IF($B$2-H3+10&gt;0,$B$2-H3+10,0)*A3</f>
        <v>15</v>
      </c>
    </row>
    <row r="4" spans="1:9" ht="16.2">
      <c r="A4" s="140">
        <f t="shared" ref="A4:A67" si="1">COUNTA(D4)</f>
        <v>1</v>
      </c>
      <c r="B4" s="140">
        <f t="shared" ref="B4:B67" si="2">H4</f>
        <v>71</v>
      </c>
      <c r="C4" s="149"/>
      <c r="D4" s="150" t="s">
        <v>408</v>
      </c>
      <c r="E4" s="133">
        <v>82</v>
      </c>
      <c r="F4" s="133">
        <v>75</v>
      </c>
      <c r="G4" s="133">
        <v>73</v>
      </c>
      <c r="H4" s="133">
        <v>71</v>
      </c>
      <c r="I4" s="141">
        <f t="shared" si="0"/>
        <v>15</v>
      </c>
    </row>
    <row r="5" spans="1:9" ht="16.2">
      <c r="A5" s="140">
        <f t="shared" si="1"/>
        <v>1</v>
      </c>
      <c r="B5" s="140">
        <f t="shared" si="2"/>
        <v>71</v>
      </c>
      <c r="C5" s="149"/>
      <c r="D5" s="150" t="s">
        <v>410</v>
      </c>
      <c r="E5" s="133">
        <v>82</v>
      </c>
      <c r="F5" s="133">
        <v>80</v>
      </c>
      <c r="G5" s="133">
        <v>71</v>
      </c>
      <c r="H5" s="133">
        <v>71</v>
      </c>
      <c r="I5" s="141">
        <f t="shared" si="0"/>
        <v>15</v>
      </c>
    </row>
    <row r="6" spans="1:9" ht="16.2">
      <c r="A6" s="140">
        <f t="shared" si="1"/>
        <v>1</v>
      </c>
      <c r="B6" s="140">
        <f t="shared" si="2"/>
        <v>73</v>
      </c>
      <c r="C6" s="149"/>
      <c r="D6" s="150" t="s">
        <v>347</v>
      </c>
      <c r="E6" s="152">
        <v>80</v>
      </c>
      <c r="F6" s="152">
        <v>76</v>
      </c>
      <c r="G6" s="152">
        <v>75</v>
      </c>
      <c r="H6" s="152">
        <v>73</v>
      </c>
      <c r="I6" s="141">
        <f t="shared" si="0"/>
        <v>13</v>
      </c>
    </row>
    <row r="7" spans="1:9" ht="16.2">
      <c r="A7" s="140">
        <f t="shared" si="1"/>
        <v>1</v>
      </c>
      <c r="B7" s="140">
        <f t="shared" si="2"/>
        <v>73</v>
      </c>
      <c r="C7" s="149"/>
      <c r="D7" s="150" t="s">
        <v>116</v>
      </c>
      <c r="E7" s="152">
        <v>79</v>
      </c>
      <c r="F7" s="152">
        <v>79</v>
      </c>
      <c r="G7" s="152">
        <v>74</v>
      </c>
      <c r="H7" s="152">
        <v>73</v>
      </c>
      <c r="I7" s="141">
        <f t="shared" si="0"/>
        <v>13</v>
      </c>
    </row>
    <row r="8" spans="1:9" ht="16.2">
      <c r="A8" s="140">
        <f t="shared" si="1"/>
        <v>1</v>
      </c>
      <c r="B8" s="140">
        <f t="shared" si="2"/>
        <v>74</v>
      </c>
      <c r="C8" s="149"/>
      <c r="D8" s="150" t="s">
        <v>406</v>
      </c>
      <c r="E8" s="152">
        <v>75</v>
      </c>
      <c r="F8" s="152">
        <v>74</v>
      </c>
      <c r="G8" s="152">
        <v>74</v>
      </c>
      <c r="H8" s="152">
        <v>74</v>
      </c>
      <c r="I8" s="141">
        <f t="shared" si="0"/>
        <v>12</v>
      </c>
    </row>
    <row r="9" spans="1:9" ht="16.2">
      <c r="A9" s="140">
        <f t="shared" si="1"/>
        <v>1</v>
      </c>
      <c r="B9" s="140">
        <f t="shared" si="2"/>
        <v>74</v>
      </c>
      <c r="C9" s="149"/>
      <c r="D9" s="150" t="s">
        <v>407</v>
      </c>
      <c r="E9" s="152">
        <v>76</v>
      </c>
      <c r="F9" s="152">
        <v>77</v>
      </c>
      <c r="G9" s="152">
        <v>73</v>
      </c>
      <c r="H9" s="152">
        <v>74</v>
      </c>
      <c r="I9" s="141">
        <f t="shared" si="0"/>
        <v>12</v>
      </c>
    </row>
    <row r="10" spans="1:9" ht="16.2">
      <c r="A10" s="140">
        <f t="shared" si="1"/>
        <v>1</v>
      </c>
      <c r="B10" s="140">
        <f t="shared" si="2"/>
        <v>74</v>
      </c>
      <c r="C10" s="149"/>
      <c r="D10" s="150" t="s">
        <v>412</v>
      </c>
      <c r="E10" s="152">
        <v>79</v>
      </c>
      <c r="F10" s="152">
        <v>76</v>
      </c>
      <c r="G10" s="152">
        <v>75</v>
      </c>
      <c r="H10" s="152">
        <v>74</v>
      </c>
      <c r="I10" s="141">
        <f t="shared" si="0"/>
        <v>12</v>
      </c>
    </row>
    <row r="11" spans="1:9" ht="16.2">
      <c r="A11" s="140">
        <f t="shared" si="1"/>
        <v>1</v>
      </c>
      <c r="B11" s="140">
        <f t="shared" si="2"/>
        <v>74</v>
      </c>
      <c r="C11" s="149"/>
      <c r="D11" s="150" t="s">
        <v>348</v>
      </c>
      <c r="E11" s="152">
        <v>81</v>
      </c>
      <c r="F11" s="152">
        <v>78</v>
      </c>
      <c r="G11" s="152">
        <v>73</v>
      </c>
      <c r="H11" s="152">
        <v>74</v>
      </c>
      <c r="I11" s="141">
        <f t="shared" si="0"/>
        <v>12</v>
      </c>
    </row>
    <row r="12" spans="1:9" ht="16.2">
      <c r="A12" s="140">
        <f t="shared" si="1"/>
        <v>1</v>
      </c>
      <c r="B12" s="140">
        <f t="shared" si="2"/>
        <v>74</v>
      </c>
      <c r="C12" s="149"/>
      <c r="D12" s="150" t="s">
        <v>418</v>
      </c>
      <c r="E12" s="152">
        <v>81</v>
      </c>
      <c r="F12" s="152">
        <v>78</v>
      </c>
      <c r="G12" s="152">
        <v>77</v>
      </c>
      <c r="H12" s="152">
        <v>74</v>
      </c>
      <c r="I12" s="141">
        <f t="shared" si="0"/>
        <v>12</v>
      </c>
    </row>
    <row r="13" spans="1:9" ht="16.2">
      <c r="A13" s="140">
        <f t="shared" si="1"/>
        <v>1</v>
      </c>
      <c r="B13" s="140">
        <f t="shared" si="2"/>
        <v>75</v>
      </c>
      <c r="C13" s="149"/>
      <c r="D13" s="150" t="s">
        <v>416</v>
      </c>
      <c r="E13" s="152">
        <v>81</v>
      </c>
      <c r="F13" s="152">
        <v>74</v>
      </c>
      <c r="G13" s="152">
        <v>76</v>
      </c>
      <c r="H13" s="152">
        <v>75</v>
      </c>
      <c r="I13" s="141">
        <f t="shared" si="0"/>
        <v>11</v>
      </c>
    </row>
    <row r="14" spans="1:9" ht="16.2">
      <c r="A14" s="140">
        <f t="shared" si="1"/>
        <v>1</v>
      </c>
      <c r="B14" s="140">
        <f t="shared" si="2"/>
        <v>75</v>
      </c>
      <c r="C14" s="149"/>
      <c r="D14" s="150" t="s">
        <v>139</v>
      </c>
      <c r="E14" s="152">
        <v>80</v>
      </c>
      <c r="F14" s="152">
        <v>80</v>
      </c>
      <c r="G14" s="152">
        <v>74</v>
      </c>
      <c r="H14" s="152">
        <v>75</v>
      </c>
      <c r="I14" s="141">
        <f t="shared" si="0"/>
        <v>11</v>
      </c>
    </row>
    <row r="15" spans="1:9" ht="16.2">
      <c r="A15" s="140">
        <f t="shared" si="1"/>
        <v>1</v>
      </c>
      <c r="B15" s="140">
        <f t="shared" si="2"/>
        <v>76</v>
      </c>
      <c r="C15" s="149"/>
      <c r="D15" s="150" t="s">
        <v>251</v>
      </c>
      <c r="E15" s="152">
        <v>78</v>
      </c>
      <c r="F15" s="152">
        <v>80</v>
      </c>
      <c r="G15" s="152">
        <v>79</v>
      </c>
      <c r="H15" s="152">
        <v>76</v>
      </c>
      <c r="I15" s="141">
        <f t="shared" si="0"/>
        <v>10</v>
      </c>
    </row>
    <row r="16" spans="1:9" ht="16.2">
      <c r="A16" s="140">
        <f t="shared" si="1"/>
        <v>1</v>
      </c>
      <c r="B16" s="140">
        <f t="shared" si="2"/>
        <v>76</v>
      </c>
      <c r="C16" s="149"/>
      <c r="D16" s="150" t="s">
        <v>143</v>
      </c>
      <c r="E16" s="152">
        <v>83</v>
      </c>
      <c r="F16" s="152">
        <v>78</v>
      </c>
      <c r="G16" s="152">
        <v>79</v>
      </c>
      <c r="H16" s="152">
        <v>76</v>
      </c>
      <c r="I16" s="141">
        <f t="shared" si="0"/>
        <v>10</v>
      </c>
    </row>
    <row r="17" spans="1:9" ht="16.2">
      <c r="A17" s="140">
        <f t="shared" si="1"/>
        <v>1</v>
      </c>
      <c r="B17" s="140">
        <f t="shared" si="2"/>
        <v>77</v>
      </c>
      <c r="C17" s="149"/>
      <c r="D17" s="150" t="s">
        <v>414</v>
      </c>
      <c r="E17" s="152">
        <v>79</v>
      </c>
      <c r="F17" s="152">
        <v>74</v>
      </c>
      <c r="G17" s="152">
        <v>75</v>
      </c>
      <c r="H17" s="152">
        <v>77</v>
      </c>
      <c r="I17" s="141">
        <f t="shared" si="0"/>
        <v>9</v>
      </c>
    </row>
    <row r="18" spans="1:9" ht="16.2">
      <c r="A18" s="140">
        <f t="shared" si="1"/>
        <v>1</v>
      </c>
      <c r="B18" s="140">
        <f t="shared" si="2"/>
        <v>77</v>
      </c>
      <c r="C18" s="149"/>
      <c r="D18" s="150" t="s">
        <v>119</v>
      </c>
      <c r="E18" s="152">
        <v>85</v>
      </c>
      <c r="F18" s="152">
        <v>76</v>
      </c>
      <c r="G18" s="152">
        <v>75</v>
      </c>
      <c r="H18" s="152">
        <v>77</v>
      </c>
      <c r="I18" s="141">
        <f t="shared" si="0"/>
        <v>9</v>
      </c>
    </row>
    <row r="19" spans="1:9" ht="16.2">
      <c r="A19" s="140">
        <f t="shared" si="1"/>
        <v>1</v>
      </c>
      <c r="B19" s="140">
        <f t="shared" si="2"/>
        <v>77</v>
      </c>
      <c r="C19" s="149"/>
      <c r="D19" s="150" t="s">
        <v>128</v>
      </c>
      <c r="E19" s="152">
        <v>83</v>
      </c>
      <c r="F19" s="152">
        <v>81</v>
      </c>
      <c r="G19" s="152">
        <v>74</v>
      </c>
      <c r="H19" s="152">
        <v>77</v>
      </c>
      <c r="I19" s="141">
        <f t="shared" si="0"/>
        <v>9</v>
      </c>
    </row>
    <row r="20" spans="1:9" ht="16.2">
      <c r="A20" s="140">
        <f t="shared" si="1"/>
        <v>1</v>
      </c>
      <c r="B20" s="140">
        <f t="shared" si="2"/>
        <v>77</v>
      </c>
      <c r="C20" s="149"/>
      <c r="D20" s="150" t="s">
        <v>427</v>
      </c>
      <c r="E20" s="152">
        <v>83</v>
      </c>
      <c r="F20" s="152">
        <v>82</v>
      </c>
      <c r="G20" s="152">
        <v>75</v>
      </c>
      <c r="H20" s="152">
        <v>77</v>
      </c>
      <c r="I20" s="141">
        <f t="shared" si="0"/>
        <v>9</v>
      </c>
    </row>
    <row r="21" spans="1:9" ht="16.2">
      <c r="A21" s="140">
        <f t="shared" si="1"/>
        <v>1</v>
      </c>
      <c r="B21" s="140">
        <f t="shared" si="2"/>
        <v>77</v>
      </c>
      <c r="C21" s="149"/>
      <c r="D21" s="150" t="s">
        <v>159</v>
      </c>
      <c r="E21" s="152">
        <v>78</v>
      </c>
      <c r="F21" s="152">
        <v>82</v>
      </c>
      <c r="G21" s="152">
        <v>81</v>
      </c>
      <c r="H21" s="152">
        <v>77</v>
      </c>
      <c r="I21" s="141">
        <f t="shared" si="0"/>
        <v>9</v>
      </c>
    </row>
    <row r="22" spans="1:9" ht="16.2">
      <c r="A22" s="140">
        <f t="shared" si="1"/>
        <v>1</v>
      </c>
      <c r="B22" s="140">
        <f t="shared" si="2"/>
        <v>78</v>
      </c>
      <c r="C22" s="149"/>
      <c r="D22" s="150" t="s">
        <v>409</v>
      </c>
      <c r="E22" s="152">
        <v>79</v>
      </c>
      <c r="F22" s="152">
        <v>72</v>
      </c>
      <c r="G22" s="152">
        <v>74</v>
      </c>
      <c r="H22" s="152">
        <v>78</v>
      </c>
      <c r="I22" s="141">
        <f t="shared" si="0"/>
        <v>8</v>
      </c>
    </row>
    <row r="23" spans="1:9" ht="16.2">
      <c r="A23" s="140">
        <f t="shared" si="1"/>
        <v>1</v>
      </c>
      <c r="B23" s="140">
        <f t="shared" si="2"/>
        <v>78</v>
      </c>
      <c r="C23" s="149"/>
      <c r="D23" s="150" t="s">
        <v>144</v>
      </c>
      <c r="E23" s="152">
        <v>82</v>
      </c>
      <c r="F23" s="152">
        <v>81</v>
      </c>
      <c r="G23" s="152">
        <v>73</v>
      </c>
      <c r="H23" s="152">
        <v>78</v>
      </c>
      <c r="I23" s="141">
        <f t="shared" si="0"/>
        <v>8</v>
      </c>
    </row>
    <row r="24" spans="1:9" ht="16.2">
      <c r="A24" s="140">
        <f t="shared" si="1"/>
        <v>1</v>
      </c>
      <c r="B24" s="140">
        <f t="shared" si="2"/>
        <v>78</v>
      </c>
      <c r="C24" s="149"/>
      <c r="D24" s="150" t="s">
        <v>136</v>
      </c>
      <c r="E24" s="152">
        <v>81</v>
      </c>
      <c r="F24" s="152">
        <v>84</v>
      </c>
      <c r="G24" s="152">
        <v>76</v>
      </c>
      <c r="H24" s="152">
        <v>78</v>
      </c>
      <c r="I24" s="141">
        <f t="shared" si="0"/>
        <v>8</v>
      </c>
    </row>
    <row r="25" spans="1:9" ht="16.2">
      <c r="A25" s="140">
        <f t="shared" si="1"/>
        <v>1</v>
      </c>
      <c r="B25" s="140">
        <f t="shared" si="2"/>
        <v>80</v>
      </c>
      <c r="C25" s="149"/>
      <c r="D25" s="150" t="s">
        <v>151</v>
      </c>
      <c r="E25" s="152">
        <v>84</v>
      </c>
      <c r="F25" s="152">
        <v>79</v>
      </c>
      <c r="G25" s="152">
        <v>78</v>
      </c>
      <c r="H25" s="152">
        <v>80</v>
      </c>
      <c r="I25" s="141">
        <f t="shared" si="0"/>
        <v>6</v>
      </c>
    </row>
    <row r="26" spans="1:9" ht="16.2">
      <c r="A26" s="140">
        <f t="shared" si="1"/>
        <v>1</v>
      </c>
      <c r="B26" s="140">
        <f t="shared" si="2"/>
        <v>81</v>
      </c>
      <c r="C26" s="149"/>
      <c r="D26" s="150" t="s">
        <v>141</v>
      </c>
      <c r="E26" s="152">
        <v>81</v>
      </c>
      <c r="F26" s="152">
        <v>81</v>
      </c>
      <c r="G26" s="152">
        <v>78</v>
      </c>
      <c r="H26" s="152">
        <v>81</v>
      </c>
      <c r="I26" s="141">
        <f t="shared" si="0"/>
        <v>5</v>
      </c>
    </row>
    <row r="27" spans="1:9" ht="16.2">
      <c r="A27" s="140">
        <f t="shared" si="1"/>
        <v>1</v>
      </c>
      <c r="B27" s="140">
        <f t="shared" si="2"/>
        <v>82</v>
      </c>
      <c r="C27" s="149"/>
      <c r="D27" s="150" t="s">
        <v>140</v>
      </c>
      <c r="E27" s="152">
        <v>81</v>
      </c>
      <c r="F27" s="152">
        <v>79</v>
      </c>
      <c r="G27" s="152">
        <v>80</v>
      </c>
      <c r="H27" s="152">
        <v>82</v>
      </c>
      <c r="I27" s="141">
        <f t="shared" si="0"/>
        <v>4</v>
      </c>
    </row>
    <row r="28" spans="1:9" ht="16.2">
      <c r="A28" s="140">
        <f t="shared" si="1"/>
        <v>1</v>
      </c>
      <c r="B28" s="140">
        <f t="shared" si="2"/>
        <v>83</v>
      </c>
      <c r="C28" s="149"/>
      <c r="D28" s="150" t="s">
        <v>434</v>
      </c>
      <c r="E28" s="152">
        <v>88</v>
      </c>
      <c r="F28" s="152">
        <v>77</v>
      </c>
      <c r="G28" s="152">
        <v>80</v>
      </c>
      <c r="H28" s="152">
        <v>83</v>
      </c>
      <c r="I28" s="141">
        <f t="shared" si="0"/>
        <v>3</v>
      </c>
    </row>
    <row r="29" spans="1:9" ht="16.2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52"/>
      <c r="I29" s="141">
        <f t="shared" si="0"/>
        <v>0</v>
      </c>
    </row>
    <row r="30" spans="1:9" ht="16.2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52"/>
      <c r="I30" s="141">
        <f t="shared" si="0"/>
        <v>0</v>
      </c>
    </row>
    <row r="31" spans="1:9" ht="16.2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52"/>
      <c r="I31" s="141">
        <f t="shared" si="0"/>
        <v>0</v>
      </c>
    </row>
    <row r="32" spans="1:9" ht="16.2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52"/>
      <c r="I32" s="141">
        <f t="shared" si="0"/>
        <v>0</v>
      </c>
    </row>
    <row r="33" spans="1:9" ht="16.2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52"/>
      <c r="I33" s="141">
        <f t="shared" si="0"/>
        <v>0</v>
      </c>
    </row>
    <row r="34" spans="1:9" ht="16.2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52"/>
      <c r="I34" s="141">
        <f t="shared" si="0"/>
        <v>0</v>
      </c>
    </row>
    <row r="35" spans="1:9" ht="16.2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52"/>
      <c r="I35" s="141">
        <f t="shared" ref="I35:I66" si="3">IF($B$2-H35+10&gt;0,$B$2-H35+10,0)*A35</f>
        <v>0</v>
      </c>
    </row>
    <row r="36" spans="1:9" ht="16.2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52"/>
      <c r="I36" s="141">
        <f t="shared" si="3"/>
        <v>0</v>
      </c>
    </row>
    <row r="37" spans="1:9" ht="16.2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52"/>
      <c r="I37" s="141">
        <f t="shared" si="3"/>
        <v>0</v>
      </c>
    </row>
    <row r="38" spans="1:9" ht="16.2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52"/>
      <c r="I38" s="141">
        <f t="shared" si="3"/>
        <v>0</v>
      </c>
    </row>
    <row r="39" spans="1:9" ht="16.2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52"/>
      <c r="I39" s="141">
        <f t="shared" si="3"/>
        <v>0</v>
      </c>
    </row>
    <row r="40" spans="1:9" ht="16.2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52"/>
      <c r="I40" s="141">
        <f t="shared" si="3"/>
        <v>0</v>
      </c>
    </row>
    <row r="41" spans="1:9" ht="16.2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52"/>
      <c r="I41" s="141">
        <f t="shared" si="3"/>
        <v>0</v>
      </c>
    </row>
    <row r="42" spans="1:9" ht="16.2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33"/>
      <c r="I42" s="141">
        <f t="shared" si="3"/>
        <v>0</v>
      </c>
    </row>
    <row r="43" spans="1:9" ht="16.2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>
        <f t="shared" si="3"/>
        <v>0</v>
      </c>
    </row>
    <row r="44" spans="1:9" ht="16.2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>
        <f t="shared" si="3"/>
        <v>0</v>
      </c>
    </row>
    <row r="45" spans="1:9" ht="16.2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>
        <f t="shared" si="3"/>
        <v>0</v>
      </c>
    </row>
    <row r="46" spans="1:9" ht="16.2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>
        <f t="shared" si="3"/>
        <v>0</v>
      </c>
    </row>
    <row r="47" spans="1:9" ht="16.2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>
        <f t="shared" si="3"/>
        <v>0</v>
      </c>
    </row>
    <row r="48" spans="1:9" ht="16.2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>
        <f t="shared" si="3"/>
        <v>0</v>
      </c>
    </row>
    <row r="49" spans="1:9" ht="16.2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>
        <f t="shared" si="3"/>
        <v>0</v>
      </c>
    </row>
    <row r="50" spans="1:9" ht="16.2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>
        <f t="shared" si="3"/>
        <v>0</v>
      </c>
    </row>
    <row r="51" spans="1:9" ht="16.2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>
        <f t="shared" si="3"/>
        <v>0</v>
      </c>
    </row>
    <row r="52" spans="1:9" ht="16.2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>
        <f t="shared" si="3"/>
        <v>0</v>
      </c>
    </row>
    <row r="53" spans="1:9" ht="16.2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>
        <f t="shared" si="3"/>
        <v>0</v>
      </c>
    </row>
    <row r="54" spans="1:9" ht="16.2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>
        <f t="shared" si="3"/>
        <v>0</v>
      </c>
    </row>
    <row r="55" spans="1:9" ht="16.2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>
        <f t="shared" si="3"/>
        <v>0</v>
      </c>
    </row>
    <row r="56" spans="1:9" ht="16.2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>
        <f t="shared" si="3"/>
        <v>0</v>
      </c>
    </row>
    <row r="57" spans="1:9" ht="16.2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>
        <f t="shared" si="3"/>
        <v>0</v>
      </c>
    </row>
    <row r="58" spans="1:9" ht="16.2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>
        <f t="shared" si="3"/>
        <v>0</v>
      </c>
    </row>
    <row r="59" spans="1:9" ht="16.2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>
        <f t="shared" si="3"/>
        <v>0</v>
      </c>
    </row>
    <row r="60" spans="1:9" ht="16.2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>
        <f t="shared" si="3"/>
        <v>0</v>
      </c>
    </row>
    <row r="61" spans="1:9" ht="16.2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>
        <f t="shared" si="3"/>
        <v>0</v>
      </c>
    </row>
    <row r="62" spans="1:9" ht="16.2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>
        <f t="shared" si="3"/>
        <v>0</v>
      </c>
    </row>
    <row r="63" spans="1:9" ht="16.2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>
        <f t="shared" si="3"/>
        <v>0</v>
      </c>
    </row>
    <row r="64" spans="1:9" ht="16.2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>
        <f t="shared" si="3"/>
        <v>0</v>
      </c>
    </row>
    <row r="65" spans="1:9" ht="16.2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>
        <f t="shared" si="3"/>
        <v>0</v>
      </c>
    </row>
    <row r="66" spans="1:9" ht="16.2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>
        <f t="shared" si="3"/>
        <v>0</v>
      </c>
    </row>
    <row r="67" spans="1:9" ht="16.2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2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>
        <f t="shared" si="4"/>
        <v>0</v>
      </c>
    </row>
    <row r="69" spans="1:9" ht="16.2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>
        <f t="shared" si="4"/>
        <v>0</v>
      </c>
    </row>
    <row r="70" spans="1:9" ht="16.2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>
        <f t="shared" si="4"/>
        <v>0</v>
      </c>
    </row>
    <row r="71" spans="1:9" ht="16.2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>
        <f t="shared" si="4"/>
        <v>0</v>
      </c>
    </row>
    <row r="72" spans="1:9" ht="16.2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377" priority="21">
      <formula>AND(XEG3=0,XEH3&lt;&gt;"")</formula>
    </cfRule>
  </conditionalFormatting>
  <conditionalFormatting sqref="B3:B102">
    <cfRule type="expression" dxfId="376" priority="20">
      <formula>AND(XEI3=0,XEJ3&lt;&gt;"")</formula>
    </cfRule>
  </conditionalFormatting>
  <conditionalFormatting sqref="E3:I94 I95:I102">
    <cfRule type="cellIs" dxfId="375" priority="18" operator="lessThan">
      <formula>#REF!</formula>
    </cfRule>
    <cfRule type="cellIs" dxfId="374" priority="19" operator="equal">
      <formula>#REF!</formula>
    </cfRule>
  </conditionalFormatting>
  <conditionalFormatting sqref="C3:C42">
    <cfRule type="expression" dxfId="373" priority="17">
      <formula>AND(XEG3=0,XEH3&lt;&gt;"")</formula>
    </cfRule>
  </conditionalFormatting>
  <conditionalFormatting sqref="A3:A102">
    <cfRule type="expression" dxfId="372" priority="16">
      <formula>AND(XEG3=0,XEH3&lt;&gt;"")</formula>
    </cfRule>
  </conditionalFormatting>
  <conditionalFormatting sqref="E3:H72">
    <cfRule type="cellIs" dxfId="371" priority="14" operator="lessThan">
      <formula>#REF!</formula>
    </cfRule>
    <cfRule type="cellIs" dxfId="370" priority="15" operator="equal">
      <formula>#REF!</formula>
    </cfRule>
  </conditionalFormatting>
  <conditionalFormatting sqref="C3:C72">
    <cfRule type="expression" dxfId="369" priority="13">
      <formula>AND(XEF3=0,XEG3&lt;&gt;"")</formula>
    </cfRule>
  </conditionalFormatting>
  <conditionalFormatting sqref="C3:C72">
    <cfRule type="expression" dxfId="368" priority="12">
      <formula>AND(XEF3=0,XEG3&lt;&gt;"")</formula>
    </cfRule>
  </conditionalFormatting>
  <conditionalFormatting sqref="C3:C41">
    <cfRule type="expression" dxfId="367" priority="11">
      <formula>AND(XEI3=0,XEJ3&lt;&gt;"")</formula>
    </cfRule>
  </conditionalFormatting>
  <conditionalFormatting sqref="E3:H41">
    <cfRule type="cellIs" dxfId="366" priority="9" operator="lessThan">
      <formula>#REF!</formula>
    </cfRule>
    <cfRule type="cellIs" dxfId="365" priority="10" operator="equal">
      <formula>#REF!</formula>
    </cfRule>
  </conditionalFormatting>
  <conditionalFormatting sqref="C3:C43">
    <cfRule type="expression" dxfId="364" priority="8">
      <formula>AND(XEH3=0,XEI3&lt;&gt;"")</formula>
    </cfRule>
  </conditionalFormatting>
  <conditionalFormatting sqref="E3:H43">
    <cfRule type="cellIs" dxfId="363" priority="6" operator="lessThan">
      <formula>#REF!</formula>
    </cfRule>
    <cfRule type="cellIs" dxfId="362" priority="7" operator="equal">
      <formula>#REF!</formula>
    </cfRule>
  </conditionalFormatting>
  <conditionalFormatting sqref="C3:C41">
    <cfRule type="expression" dxfId="361" priority="5">
      <formula>AND(XEH3=0,XEI3&lt;&gt;"")</formula>
    </cfRule>
  </conditionalFormatting>
  <conditionalFormatting sqref="E3:H41">
    <cfRule type="cellIs" dxfId="360" priority="3" operator="lessThan">
      <formula>#REF!</formula>
    </cfRule>
    <cfRule type="cellIs" dxfId="359" priority="4" operator="equal">
      <formula>#REF!</formula>
    </cfRule>
  </conditionalFormatting>
  <conditionalFormatting sqref="E3:H16">
    <cfRule type="cellIs" dxfId="358" priority="1" operator="lessThan">
      <formula>#REF!</formula>
    </cfRule>
    <cfRule type="cellIs" dxfId="357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102"/>
  <sheetViews>
    <sheetView workbookViewId="0">
      <selection activeCell="C2" sqref="C2:N37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48"/>
      <c r="B2" s="149"/>
      <c r="C2" s="150" t="s">
        <v>42</v>
      </c>
      <c r="D2" s="133">
        <v>76</v>
      </c>
      <c r="E2" s="133">
        <v>69</v>
      </c>
      <c r="F2" s="133">
        <v>66</v>
      </c>
      <c r="G2" s="133">
        <v>71</v>
      </c>
      <c r="H2" s="152">
        <v>282</v>
      </c>
      <c r="I2" s="153"/>
      <c r="J2" s="155">
        <f>IF(ISNA(VLOOKUP($C2,大男R1績分!$F$3:$H$102,3,FALSE))," ",VLOOKUP($C2,大男R1績分!$F$3:$H$102,3,FALSE))</f>
        <v>10.964285714285708</v>
      </c>
      <c r="K2" s="155">
        <f>IF(ISNA(VLOOKUP($C2,大男R2績分!$F$3:$I$102,4,FALSE))," ",VLOOKUP($C2,大男R2績分!$F$3:$I$102,4,FALSE))</f>
        <v>12.961538461538467</v>
      </c>
      <c r="L2" s="155">
        <f>IF(ISNA(VLOOKUP($C2,大男R3績分!$D$3:$H$102,5,FALSE))," ",VLOOKUP($C2,大男R3績分!$D$3:$H$102,5,FALSE))</f>
        <v>19.25</v>
      </c>
      <c r="M2" s="155">
        <f>IF(ISNA(VLOOKUP($C2,大男R4績分!$D$3:$I$102,6,FALSE))," ",VLOOKUP($C2,大男R4績分!$D$3:$I$102,6,FALSE))</f>
        <v>14.114285714285714</v>
      </c>
      <c r="N2" s="155">
        <f t="shared" ref="N2:N33" si="0">SUM(J2:M2)</f>
        <v>57.290109890109889</v>
      </c>
    </row>
    <row r="3" spans="1:14">
      <c r="A3" s="151"/>
      <c r="B3" s="149"/>
      <c r="C3" s="150" t="s">
        <v>82</v>
      </c>
      <c r="D3" s="133">
        <v>80</v>
      </c>
      <c r="E3" s="133">
        <v>75</v>
      </c>
      <c r="F3" s="133">
        <v>71</v>
      </c>
      <c r="G3" s="133">
        <v>70</v>
      </c>
      <c r="H3" s="152">
        <v>296</v>
      </c>
      <c r="I3" s="153"/>
      <c r="J3" s="155">
        <f>IF(ISNA(VLOOKUP($C3,大男R1績分!$F$3:$H$102,3,FALSE))," ",VLOOKUP($C3,大男R1績分!$F$3:$H$102,3,FALSE))</f>
        <v>6.9642857142857082</v>
      </c>
      <c r="K3" s="155">
        <f>IF(ISNA(VLOOKUP($C3,大男R2績分!$F$3:$I$102,4,FALSE))," ",VLOOKUP($C3,大男R2績分!$F$3:$I$102,4,FALSE))</f>
        <v>6.961538461538467</v>
      </c>
      <c r="L3" s="155">
        <f>IF(ISNA(VLOOKUP($C3,大男R3績分!$D$3:$H$102,5,FALSE))," ",VLOOKUP($C3,大男R3績分!$D$3:$H$102,5,FALSE))</f>
        <v>14.25</v>
      </c>
      <c r="M3" s="155">
        <f>IF(ISNA(VLOOKUP($C3,大男R4績分!$D$3:$I$102,6,FALSE))," ",VLOOKUP($C3,大男R4績分!$D$3:$I$102,6,FALSE))</f>
        <v>15.114285714285714</v>
      </c>
      <c r="N3" s="155">
        <f t="shared" si="0"/>
        <v>43.290109890109889</v>
      </c>
    </row>
    <row r="4" spans="1:14">
      <c r="A4" s="151"/>
      <c r="B4" s="149"/>
      <c r="C4" s="150" t="s">
        <v>198</v>
      </c>
      <c r="D4" s="152">
        <v>77</v>
      </c>
      <c r="E4" s="152">
        <v>71</v>
      </c>
      <c r="F4" s="152">
        <v>74</v>
      </c>
      <c r="G4" s="152">
        <v>74</v>
      </c>
      <c r="H4" s="152">
        <v>296</v>
      </c>
      <c r="I4" s="153"/>
      <c r="J4" s="155">
        <f>IF(ISNA(VLOOKUP($C4,大男R1績分!$F$3:$H$102,3,FALSE))," ",VLOOKUP($C4,大男R1績分!$F$3:$H$102,3,FALSE))</f>
        <v>9.9642857142857082</v>
      </c>
      <c r="K4" s="155">
        <f>IF(ISNA(VLOOKUP($C4,大男R2績分!$F$3:$I$102,4,FALSE))," ",VLOOKUP($C4,大男R2績分!$F$3:$I$102,4,FALSE))</f>
        <v>10.961538461538467</v>
      </c>
      <c r="L4" s="155">
        <f>IF(ISNA(VLOOKUP($C4,大男R3績分!$D$3:$H$102,5,FALSE))," ",VLOOKUP($C4,大男R3績分!$D$3:$H$102,5,FALSE))</f>
        <v>11.25</v>
      </c>
      <c r="M4" s="155">
        <f>IF(ISNA(VLOOKUP($C4,大男R4績分!$D$3:$I$102,6,FALSE))," ",VLOOKUP($C4,大男R4績分!$D$3:$I$102,6,FALSE))</f>
        <v>11.114285714285714</v>
      </c>
      <c r="N4" s="155">
        <f t="shared" si="0"/>
        <v>43.290109890109889</v>
      </c>
    </row>
    <row r="5" spans="1:14">
      <c r="A5" s="151"/>
      <c r="B5" s="149"/>
      <c r="C5" s="150" t="s">
        <v>191</v>
      </c>
      <c r="D5" s="152">
        <v>74</v>
      </c>
      <c r="E5" s="152">
        <v>78</v>
      </c>
      <c r="F5" s="152">
        <v>76</v>
      </c>
      <c r="G5" s="152">
        <v>71</v>
      </c>
      <c r="H5" s="152">
        <v>299</v>
      </c>
      <c r="I5" s="153"/>
      <c r="J5" s="155">
        <f>IF(ISNA(VLOOKUP($C5,大男R1績分!$F$3:$H$102,3,FALSE))," ",VLOOKUP($C5,大男R1績分!$F$3:$H$102,3,FALSE))</f>
        <v>12.964285714285708</v>
      </c>
      <c r="K5" s="155">
        <f>IF(ISNA(VLOOKUP($C5,大男R2績分!$F$3:$I$102,4,FALSE))," ",VLOOKUP($C5,大男R2績分!$F$3:$I$102,4,FALSE))</f>
        <v>3.961538461538467</v>
      </c>
      <c r="L5" s="155">
        <f>IF(ISNA(VLOOKUP($C5,大男R3績分!$D$3:$H$102,5,FALSE))," ",VLOOKUP($C5,大男R3績分!$D$3:$H$102,5,FALSE))</f>
        <v>9.25</v>
      </c>
      <c r="M5" s="155">
        <f>IF(ISNA(VLOOKUP($C5,大男R4績分!$D$3:$I$102,6,FALSE))," ",VLOOKUP($C5,大男R4績分!$D$3:$I$102,6,FALSE))</f>
        <v>14.114285714285714</v>
      </c>
      <c r="N5" s="155">
        <f t="shared" si="0"/>
        <v>40.290109890109889</v>
      </c>
    </row>
    <row r="6" spans="1:14">
      <c r="A6" s="151"/>
      <c r="B6" s="149"/>
      <c r="C6" s="150" t="s">
        <v>70</v>
      </c>
      <c r="D6" s="152">
        <v>79</v>
      </c>
      <c r="E6" s="152">
        <v>72</v>
      </c>
      <c r="F6" s="152">
        <v>78</v>
      </c>
      <c r="G6" s="152">
        <v>71</v>
      </c>
      <c r="H6" s="152">
        <v>300</v>
      </c>
      <c r="I6" s="153"/>
      <c r="J6" s="155">
        <f>IF(ISNA(VLOOKUP($C6,大男R1績分!$F$3:$H$102,3,FALSE))," ",VLOOKUP($C6,大男R1績分!$F$3:$H$102,3,FALSE))</f>
        <v>7.9642857142857082</v>
      </c>
      <c r="K6" s="155">
        <f>IF(ISNA(VLOOKUP($C6,大男R2績分!$F$3:$I$102,4,FALSE))," ",VLOOKUP($C6,大男R2績分!$F$3:$I$102,4,FALSE))</f>
        <v>9.961538461538467</v>
      </c>
      <c r="L6" s="155">
        <f>IF(ISNA(VLOOKUP($C6,大男R3績分!$D$3:$H$102,5,FALSE))," ",VLOOKUP($C6,大男R3績分!$D$3:$H$102,5,FALSE))</f>
        <v>7.25</v>
      </c>
      <c r="M6" s="155">
        <f>IF(ISNA(VLOOKUP($C6,大男R4績分!$D$3:$I$102,6,FALSE))," ",VLOOKUP($C6,大男R4績分!$D$3:$I$102,6,FALSE))</f>
        <v>14.114285714285714</v>
      </c>
      <c r="N6" s="155">
        <f t="shared" si="0"/>
        <v>39.290109890109889</v>
      </c>
    </row>
    <row r="7" spans="1:14">
      <c r="A7" s="151"/>
      <c r="B7" s="149"/>
      <c r="C7" s="150" t="s">
        <v>46</v>
      </c>
      <c r="D7" s="152">
        <v>85</v>
      </c>
      <c r="E7" s="152">
        <v>68</v>
      </c>
      <c r="F7" s="152">
        <v>78</v>
      </c>
      <c r="G7" s="152">
        <v>72</v>
      </c>
      <c r="H7" s="152">
        <v>303</v>
      </c>
      <c r="I7" s="153"/>
      <c r="J7" s="155">
        <f>IF(ISNA(VLOOKUP($C7,大男R1績分!$F$3:$H$102,3,FALSE))," ",VLOOKUP($C7,大男R1績分!$F$3:$H$102,3,FALSE))</f>
        <v>1.9642857142857082</v>
      </c>
      <c r="K7" s="155">
        <f>IF(ISNA(VLOOKUP($C7,大男R2績分!$F$3:$I$102,4,FALSE))," ",VLOOKUP($C7,大男R2績分!$F$3:$I$102,4,FALSE))</f>
        <v>13.961538461538467</v>
      </c>
      <c r="L7" s="155">
        <f>IF(ISNA(VLOOKUP($C7,大男R3績分!$D$3:$H$102,5,FALSE))," ",VLOOKUP($C7,大男R3績分!$D$3:$H$102,5,FALSE))</f>
        <v>7.25</v>
      </c>
      <c r="M7" s="155">
        <f>IF(ISNA(VLOOKUP($C7,大男R4績分!$D$3:$I$102,6,FALSE))," ",VLOOKUP($C7,大男R4績分!$D$3:$I$102,6,FALSE))</f>
        <v>13.114285714285714</v>
      </c>
      <c r="N7" s="155">
        <f t="shared" si="0"/>
        <v>36.290109890109889</v>
      </c>
    </row>
    <row r="8" spans="1:14">
      <c r="A8" s="151"/>
      <c r="B8" s="149"/>
      <c r="C8" s="150" t="s">
        <v>89</v>
      </c>
      <c r="D8" s="152">
        <v>79</v>
      </c>
      <c r="E8" s="152">
        <v>76</v>
      </c>
      <c r="F8" s="152">
        <v>74</v>
      </c>
      <c r="G8" s="152">
        <v>74</v>
      </c>
      <c r="H8" s="152">
        <v>303</v>
      </c>
      <c r="I8" s="153"/>
      <c r="J8" s="155">
        <f>IF(ISNA(VLOOKUP($C8,大男R1績分!$F$3:$H$102,3,FALSE))," ",VLOOKUP($C8,大男R1績分!$F$3:$H$102,3,FALSE))</f>
        <v>7.9642857142857082</v>
      </c>
      <c r="K8" s="155">
        <f>IF(ISNA(VLOOKUP($C8,大男R2績分!$F$3:$I$102,4,FALSE))," ",VLOOKUP($C8,大男R2績分!$F$3:$I$102,4,FALSE))</f>
        <v>5.961538461538467</v>
      </c>
      <c r="L8" s="155">
        <f>IF(ISNA(VLOOKUP($C8,大男R3績分!$D$3:$H$102,5,FALSE))," ",VLOOKUP($C8,大男R3績分!$D$3:$H$102,5,FALSE))</f>
        <v>11.25</v>
      </c>
      <c r="M8" s="155">
        <f>IF(ISNA(VLOOKUP($C8,大男R4績分!$D$3:$I$102,6,FALSE))," ",VLOOKUP($C8,大男R4績分!$D$3:$I$102,6,FALSE))</f>
        <v>11.114285714285714</v>
      </c>
      <c r="N8" s="155">
        <f t="shared" si="0"/>
        <v>36.290109890109889</v>
      </c>
    </row>
    <row r="9" spans="1:14">
      <c r="A9" s="151"/>
      <c r="B9" s="149"/>
      <c r="C9" s="150" t="s">
        <v>345</v>
      </c>
      <c r="D9" s="152">
        <v>80</v>
      </c>
      <c r="E9" s="152">
        <v>75</v>
      </c>
      <c r="F9" s="152">
        <v>75</v>
      </c>
      <c r="G9" s="152">
        <v>74</v>
      </c>
      <c r="H9" s="152">
        <v>304</v>
      </c>
      <c r="I9" s="153"/>
      <c r="J9" s="155">
        <f>IF(ISNA(VLOOKUP($C9,大男R1績分!$F$3:$H$102,3,FALSE))," ",VLOOKUP($C9,大男R1績分!$F$3:$H$102,3,FALSE))</f>
        <v>6.9642857142857082</v>
      </c>
      <c r="K9" s="155">
        <f>IF(ISNA(VLOOKUP($C9,大男R2績分!$F$3:$I$102,4,FALSE))," ",VLOOKUP($C9,大男R2績分!$F$3:$I$102,4,FALSE))</f>
        <v>6.961538461538467</v>
      </c>
      <c r="L9" s="155">
        <f>IF(ISNA(VLOOKUP($C9,大男R3績分!$D$3:$H$102,5,FALSE))," ",VLOOKUP($C9,大男R3績分!$D$3:$H$102,5,FALSE))</f>
        <v>10.25</v>
      </c>
      <c r="M9" s="155">
        <f>IF(ISNA(VLOOKUP($C9,大男R4績分!$D$3:$I$102,6,FALSE))," ",VLOOKUP($C9,大男R4績分!$D$3:$I$102,6,FALSE))</f>
        <v>11.114285714285714</v>
      </c>
      <c r="N9" s="155">
        <f t="shared" si="0"/>
        <v>35.290109890109889</v>
      </c>
    </row>
    <row r="10" spans="1:14">
      <c r="A10" s="151"/>
      <c r="B10" s="149"/>
      <c r="C10" s="150" t="s">
        <v>192</v>
      </c>
      <c r="D10" s="152">
        <v>80</v>
      </c>
      <c r="E10" s="152">
        <v>75</v>
      </c>
      <c r="F10" s="152">
        <v>73</v>
      </c>
      <c r="G10" s="152">
        <v>76</v>
      </c>
      <c r="H10" s="152">
        <v>304</v>
      </c>
      <c r="I10" s="153"/>
      <c r="J10" s="155">
        <f>IF(ISNA(VLOOKUP($C10,大男R1績分!$F$3:$H$102,3,FALSE))," ",VLOOKUP($C10,大男R1績分!$F$3:$H$102,3,FALSE))</f>
        <v>6.9642857142857082</v>
      </c>
      <c r="K10" s="155">
        <f>IF(ISNA(VLOOKUP($C10,大男R2績分!$F$3:$I$102,4,FALSE))," ",VLOOKUP($C10,大男R2績分!$F$3:$I$102,4,FALSE))</f>
        <v>6.961538461538467</v>
      </c>
      <c r="L10" s="155">
        <f>IF(ISNA(VLOOKUP($C10,大男R3績分!$D$3:$H$102,5,FALSE))," ",VLOOKUP($C10,大男R3績分!$D$3:$H$102,5,FALSE))</f>
        <v>12.25</v>
      </c>
      <c r="M10" s="155">
        <f>IF(ISNA(VLOOKUP($C10,大男R4績分!$D$3:$I$102,6,FALSE))," ",VLOOKUP($C10,大男R4績分!$D$3:$I$102,6,FALSE))</f>
        <v>9.1142857142857139</v>
      </c>
      <c r="N10" s="155">
        <f t="shared" si="0"/>
        <v>35.290109890109889</v>
      </c>
    </row>
    <row r="11" spans="1:14">
      <c r="A11" s="151"/>
      <c r="B11" s="149"/>
      <c r="C11" s="150" t="s">
        <v>79</v>
      </c>
      <c r="D11" s="152">
        <v>76</v>
      </c>
      <c r="E11" s="152">
        <v>77</v>
      </c>
      <c r="F11" s="152">
        <v>81</v>
      </c>
      <c r="G11" s="152">
        <v>71</v>
      </c>
      <c r="H11" s="152">
        <v>305</v>
      </c>
      <c r="I11" s="153"/>
      <c r="J11" s="155">
        <f>IF(ISNA(VLOOKUP($C11,大男R1績分!$F$3:$H$102,3,FALSE))," ",VLOOKUP($C11,大男R1績分!$F$3:$H$102,3,FALSE))</f>
        <v>10.964285714285708</v>
      </c>
      <c r="K11" s="155">
        <f>IF(ISNA(VLOOKUP($C11,大男R2績分!$F$3:$I$102,4,FALSE))," ",VLOOKUP($C11,大男R2績分!$F$3:$I$102,4,FALSE))</f>
        <v>4.961538461538467</v>
      </c>
      <c r="L11" s="155">
        <f>IF(ISNA(VLOOKUP($C11,大男R3績分!$D$3:$H$102,5,FALSE))," ",VLOOKUP($C11,大男R3績分!$D$3:$H$102,5,FALSE))</f>
        <v>4.25</v>
      </c>
      <c r="M11" s="155">
        <f>IF(ISNA(VLOOKUP($C11,大男R4績分!$D$3:$I$102,6,FALSE))," ",VLOOKUP($C11,大男R4績分!$D$3:$I$102,6,FALSE))</f>
        <v>14.114285714285714</v>
      </c>
      <c r="N11" s="155">
        <f t="shared" si="0"/>
        <v>34.290109890109889</v>
      </c>
    </row>
    <row r="12" spans="1:14">
      <c r="A12" s="151"/>
      <c r="B12" s="149"/>
      <c r="C12" s="150" t="s">
        <v>214</v>
      </c>
      <c r="D12" s="152">
        <v>84</v>
      </c>
      <c r="E12" s="152">
        <v>70</v>
      </c>
      <c r="F12" s="152">
        <v>74</v>
      </c>
      <c r="G12" s="152">
        <v>77</v>
      </c>
      <c r="H12" s="152">
        <v>305</v>
      </c>
      <c r="I12" s="153"/>
      <c r="J12" s="155">
        <f>IF(ISNA(VLOOKUP($C12,大男R1績分!$F$3:$H$102,3,FALSE))," ",VLOOKUP($C12,大男R1績分!$F$3:$H$102,3,FALSE))</f>
        <v>2.9642857142857082</v>
      </c>
      <c r="K12" s="155">
        <f>IF(ISNA(VLOOKUP($C12,大男R2績分!$F$3:$I$102,4,FALSE))," ",VLOOKUP($C12,大男R2績分!$F$3:$I$102,4,FALSE))</f>
        <v>11.961538461538467</v>
      </c>
      <c r="L12" s="155">
        <f>IF(ISNA(VLOOKUP($C12,大男R3績分!$D$3:$H$102,5,FALSE))," ",VLOOKUP($C12,大男R3績分!$D$3:$H$102,5,FALSE))</f>
        <v>11.25</v>
      </c>
      <c r="M12" s="155">
        <f>IF(ISNA(VLOOKUP($C12,大男R4績分!$D$3:$I$102,6,FALSE))," ",VLOOKUP($C12,大男R4績分!$D$3:$I$102,6,FALSE))</f>
        <v>8.1142857142857139</v>
      </c>
      <c r="N12" s="155">
        <f t="shared" si="0"/>
        <v>34.290109890109889</v>
      </c>
    </row>
    <row r="13" spans="1:14">
      <c r="A13" s="151"/>
      <c r="B13" s="149"/>
      <c r="C13" s="150" t="s">
        <v>66</v>
      </c>
      <c r="D13" s="152">
        <v>81</v>
      </c>
      <c r="E13" s="152">
        <v>71</v>
      </c>
      <c r="F13" s="152">
        <v>75</v>
      </c>
      <c r="G13" s="152">
        <v>78</v>
      </c>
      <c r="H13" s="152">
        <v>305</v>
      </c>
      <c r="I13" s="153"/>
      <c r="J13" s="155">
        <f>IF(ISNA(VLOOKUP($C13,大男R1績分!$F$3:$H$102,3,FALSE))," ",VLOOKUP($C13,大男R1績分!$F$3:$H$102,3,FALSE))</f>
        <v>5.9642857142857082</v>
      </c>
      <c r="K13" s="155">
        <f>IF(ISNA(VLOOKUP($C13,大男R2績分!$F$3:$I$102,4,FALSE))," ",VLOOKUP($C13,大男R2績分!$F$3:$I$102,4,FALSE))</f>
        <v>10.961538461538467</v>
      </c>
      <c r="L13" s="155">
        <f>IF(ISNA(VLOOKUP($C13,大男R3績分!$D$3:$H$102,5,FALSE))," ",VLOOKUP($C13,大男R3績分!$D$3:$H$102,5,FALSE))</f>
        <v>10.25</v>
      </c>
      <c r="M13" s="155">
        <f>IF(ISNA(VLOOKUP($C13,大男R4績分!$D$3:$I$102,6,FALSE))," ",VLOOKUP($C13,大男R4績分!$D$3:$I$102,6,FALSE))</f>
        <v>7.1142857142857139</v>
      </c>
      <c r="N13" s="155">
        <f t="shared" si="0"/>
        <v>34.290109890109889</v>
      </c>
    </row>
    <row r="14" spans="1:14">
      <c r="A14" s="151"/>
      <c r="B14" s="149"/>
      <c r="C14" s="150" t="s">
        <v>63</v>
      </c>
      <c r="D14" s="152">
        <v>79</v>
      </c>
      <c r="E14" s="152">
        <v>77</v>
      </c>
      <c r="F14" s="152">
        <v>77</v>
      </c>
      <c r="G14" s="152">
        <v>74</v>
      </c>
      <c r="H14" s="152">
        <v>307</v>
      </c>
      <c r="I14" s="153"/>
      <c r="J14" s="155">
        <f>IF(ISNA(VLOOKUP($C14,大男R1績分!$F$3:$H$102,3,FALSE))," ",VLOOKUP($C14,大男R1績分!$F$3:$H$102,3,FALSE))</f>
        <v>7.9642857142857082</v>
      </c>
      <c r="K14" s="155">
        <f>IF(ISNA(VLOOKUP($C14,大男R2績分!$F$3:$I$102,4,FALSE))," ",VLOOKUP($C14,大男R2績分!$F$3:$I$102,4,FALSE))</f>
        <v>4.961538461538467</v>
      </c>
      <c r="L14" s="155">
        <f>IF(ISNA(VLOOKUP($C14,大男R3績分!$D$3:$H$102,5,FALSE))," ",VLOOKUP($C14,大男R3績分!$D$3:$H$102,5,FALSE))</f>
        <v>8.25</v>
      </c>
      <c r="M14" s="155">
        <f>IF(ISNA(VLOOKUP($C14,大男R4績分!$D$3:$I$102,6,FALSE))," ",VLOOKUP($C14,大男R4績分!$D$3:$I$102,6,FALSE))</f>
        <v>11.114285714285714</v>
      </c>
      <c r="N14" s="155">
        <f t="shared" si="0"/>
        <v>32.290109890109889</v>
      </c>
    </row>
    <row r="15" spans="1:14">
      <c r="A15" s="151"/>
      <c r="B15" s="149"/>
      <c r="C15" s="150" t="s">
        <v>52</v>
      </c>
      <c r="D15" s="152">
        <v>78</v>
      </c>
      <c r="E15" s="152">
        <v>80</v>
      </c>
      <c r="F15" s="152">
        <v>74</v>
      </c>
      <c r="G15" s="152">
        <v>75</v>
      </c>
      <c r="H15" s="152">
        <v>307</v>
      </c>
      <c r="I15" s="153"/>
      <c r="J15" s="155">
        <f>IF(ISNA(VLOOKUP($C15,大男R1績分!$F$3:$H$102,3,FALSE))," ",VLOOKUP($C15,大男R1績分!$F$3:$H$102,3,FALSE))</f>
        <v>8.9642857142857082</v>
      </c>
      <c r="K15" s="155">
        <f>IF(ISNA(VLOOKUP($C15,大男R2績分!$F$3:$I$102,4,FALSE))," ",VLOOKUP($C15,大男R2績分!$F$3:$I$102,4,FALSE))</f>
        <v>1.961538461538467</v>
      </c>
      <c r="L15" s="155">
        <f>IF(ISNA(VLOOKUP($C15,大男R3績分!$D$3:$H$102,5,FALSE))," ",VLOOKUP($C15,大男R3績分!$D$3:$H$102,5,FALSE))</f>
        <v>11.25</v>
      </c>
      <c r="M15" s="155">
        <f>IF(ISNA(VLOOKUP($C15,大男R4績分!$D$3:$I$102,6,FALSE))," ",VLOOKUP($C15,大男R4績分!$D$3:$I$102,6,FALSE))</f>
        <v>10.114285714285714</v>
      </c>
      <c r="N15" s="155">
        <f t="shared" si="0"/>
        <v>32.290109890109889</v>
      </c>
    </row>
    <row r="16" spans="1:14">
      <c r="A16" s="151"/>
      <c r="B16" s="149"/>
      <c r="C16" s="150" t="s">
        <v>59</v>
      </c>
      <c r="D16" s="152">
        <v>79</v>
      </c>
      <c r="E16" s="152">
        <v>76</v>
      </c>
      <c r="F16" s="152">
        <v>75</v>
      </c>
      <c r="G16" s="152">
        <v>77</v>
      </c>
      <c r="H16" s="152">
        <v>307</v>
      </c>
      <c r="I16" s="153"/>
      <c r="J16" s="155">
        <f>IF(ISNA(VLOOKUP($C16,大男R1績分!$F$3:$H$102,3,FALSE))," ",VLOOKUP($C16,大男R1績分!$F$3:$H$102,3,FALSE))</f>
        <v>7.9642857142857082</v>
      </c>
      <c r="K16" s="155">
        <f>IF(ISNA(VLOOKUP($C16,大男R2績分!$F$3:$I$102,4,FALSE))," ",VLOOKUP($C16,大男R2績分!$F$3:$I$102,4,FALSE))</f>
        <v>5.961538461538467</v>
      </c>
      <c r="L16" s="155">
        <f>IF(ISNA(VLOOKUP($C16,大男R3績分!$D$3:$H$102,5,FALSE))," ",VLOOKUP($C16,大男R3績分!$D$3:$H$102,5,FALSE))</f>
        <v>10.25</v>
      </c>
      <c r="M16" s="155">
        <f>IF(ISNA(VLOOKUP($C16,大男R4績分!$D$3:$I$102,6,FALSE))," ",VLOOKUP($C16,大男R4績分!$D$3:$I$102,6,FALSE))</f>
        <v>8.1142857142857139</v>
      </c>
      <c r="N16" s="155">
        <f t="shared" si="0"/>
        <v>32.290109890109889</v>
      </c>
    </row>
    <row r="17" spans="1:14">
      <c r="A17" s="151"/>
      <c r="B17" s="149"/>
      <c r="C17" s="150" t="s">
        <v>49</v>
      </c>
      <c r="D17" s="152">
        <v>81</v>
      </c>
      <c r="E17" s="152">
        <v>75</v>
      </c>
      <c r="F17" s="152">
        <v>75</v>
      </c>
      <c r="G17" s="152">
        <v>77</v>
      </c>
      <c r="H17" s="152">
        <v>308</v>
      </c>
      <c r="I17" s="153"/>
      <c r="J17" s="155">
        <f>IF(ISNA(VLOOKUP($C17,大男R1績分!$F$3:$H$102,3,FALSE))," ",VLOOKUP($C17,大男R1績分!$F$3:$H$102,3,FALSE))</f>
        <v>5.9642857142857082</v>
      </c>
      <c r="K17" s="155">
        <f>IF(ISNA(VLOOKUP($C17,大男R2績分!$F$3:$I$102,4,FALSE))," ",VLOOKUP($C17,大男R2績分!$F$3:$I$102,4,FALSE))</f>
        <v>6.961538461538467</v>
      </c>
      <c r="L17" s="155">
        <f>IF(ISNA(VLOOKUP($C17,大男R3績分!$D$3:$H$102,5,FALSE))," ",VLOOKUP($C17,大男R3績分!$D$3:$H$102,5,FALSE))</f>
        <v>10.25</v>
      </c>
      <c r="M17" s="155">
        <f>IF(ISNA(VLOOKUP($C17,大男R4績分!$D$3:$I$102,6,FALSE))," ",VLOOKUP($C17,大男R4績分!$D$3:$I$102,6,FALSE))</f>
        <v>8.1142857142857139</v>
      </c>
      <c r="N17" s="155">
        <f t="shared" si="0"/>
        <v>31.290109890109889</v>
      </c>
    </row>
    <row r="18" spans="1:14">
      <c r="A18" s="151"/>
      <c r="B18" s="149"/>
      <c r="C18" s="150" t="s">
        <v>72</v>
      </c>
      <c r="D18" s="152">
        <v>83</v>
      </c>
      <c r="E18" s="152">
        <v>75</v>
      </c>
      <c r="F18" s="152">
        <v>73</v>
      </c>
      <c r="G18" s="152">
        <v>77</v>
      </c>
      <c r="H18" s="152">
        <v>308</v>
      </c>
      <c r="I18" s="153"/>
      <c r="J18" s="155">
        <f>IF(ISNA(VLOOKUP($C18,大男R1績分!$F$3:$H$102,3,FALSE))," ",VLOOKUP($C18,大男R1績分!$F$3:$H$102,3,FALSE))</f>
        <v>3.9642857142857082</v>
      </c>
      <c r="K18" s="155">
        <f>IF(ISNA(VLOOKUP($C18,大男R2績分!$F$3:$I$102,4,FALSE))," ",VLOOKUP($C18,大男R2績分!$F$3:$I$102,4,FALSE))</f>
        <v>6.961538461538467</v>
      </c>
      <c r="L18" s="155">
        <f>IF(ISNA(VLOOKUP($C18,大男R3績分!$D$3:$H$102,5,FALSE))," ",VLOOKUP($C18,大男R3績分!$D$3:$H$102,5,FALSE))</f>
        <v>12.25</v>
      </c>
      <c r="M18" s="155">
        <f>IF(ISNA(VLOOKUP($C18,大男R4績分!$D$3:$I$102,6,FALSE))," ",VLOOKUP($C18,大男R4績分!$D$3:$I$102,6,FALSE))</f>
        <v>8.1142857142857139</v>
      </c>
      <c r="N18" s="155">
        <f t="shared" si="0"/>
        <v>31.290109890109889</v>
      </c>
    </row>
    <row r="19" spans="1:14">
      <c r="A19" s="151"/>
      <c r="B19" s="149"/>
      <c r="C19" s="150" t="s">
        <v>71</v>
      </c>
      <c r="D19" s="152">
        <v>81</v>
      </c>
      <c r="E19" s="152">
        <v>74</v>
      </c>
      <c r="F19" s="152">
        <v>80</v>
      </c>
      <c r="G19" s="152">
        <v>75</v>
      </c>
      <c r="H19" s="152">
        <v>310</v>
      </c>
      <c r="I19" s="153"/>
      <c r="J19" s="155">
        <f>IF(ISNA(VLOOKUP($C19,大男R1績分!$F$3:$H$102,3,FALSE))," ",VLOOKUP($C19,大男R1績分!$F$3:$H$102,3,FALSE))</f>
        <v>5.9642857142857082</v>
      </c>
      <c r="K19" s="155">
        <f>IF(ISNA(VLOOKUP($C19,大男R2績分!$F$3:$I$102,4,FALSE))," ",VLOOKUP($C19,大男R2績分!$F$3:$I$102,4,FALSE))</f>
        <v>7.961538461538467</v>
      </c>
      <c r="L19" s="155">
        <f>IF(ISNA(VLOOKUP($C19,大男R3績分!$D$3:$H$102,5,FALSE))," ",VLOOKUP($C19,大男R3績分!$D$3:$H$102,5,FALSE))</f>
        <v>5.25</v>
      </c>
      <c r="M19" s="155">
        <f>IF(ISNA(VLOOKUP($C19,大男R4績分!$D$3:$I$102,6,FALSE))," ",VLOOKUP($C19,大男R4績分!$D$3:$I$102,6,FALSE))</f>
        <v>10.114285714285714</v>
      </c>
      <c r="N19" s="155">
        <f t="shared" si="0"/>
        <v>29.290109890109889</v>
      </c>
    </row>
    <row r="20" spans="1:14">
      <c r="A20" s="151"/>
      <c r="B20" s="149"/>
      <c r="C20" s="150" t="s">
        <v>78</v>
      </c>
      <c r="D20" s="152">
        <v>76</v>
      </c>
      <c r="E20" s="152">
        <v>82</v>
      </c>
      <c r="F20" s="152">
        <v>74</v>
      </c>
      <c r="G20" s="152">
        <v>79</v>
      </c>
      <c r="H20" s="152">
        <v>311</v>
      </c>
      <c r="I20" s="153"/>
      <c r="J20" s="155">
        <f>IF(ISNA(VLOOKUP($C20,大男R1績分!$F$3:$H$102,3,FALSE))," ",VLOOKUP($C20,大男R1績分!$F$3:$H$102,3,FALSE))</f>
        <v>10.964285714285708</v>
      </c>
      <c r="K20" s="155">
        <f>IF(ISNA(VLOOKUP($C20,大男R2績分!$F$3:$I$102,4,FALSE))," ",VLOOKUP($C20,大男R2績分!$F$3:$I$102,4,FALSE))</f>
        <v>0</v>
      </c>
      <c r="L20" s="155">
        <f>IF(ISNA(VLOOKUP($C20,大男R3績分!$D$3:$H$102,5,FALSE))," ",VLOOKUP($C20,大男R3績分!$D$3:$H$102,5,FALSE))</f>
        <v>11.25</v>
      </c>
      <c r="M20" s="155">
        <f>IF(ISNA(VLOOKUP($C20,大男R4績分!$D$3:$I$102,6,FALSE))," ",VLOOKUP($C20,大男R4績分!$D$3:$I$102,6,FALSE))</f>
        <v>6.1142857142857139</v>
      </c>
      <c r="N20" s="155">
        <f t="shared" si="0"/>
        <v>28.328571428571422</v>
      </c>
    </row>
    <row r="21" spans="1:14">
      <c r="A21" s="151"/>
      <c r="B21" s="149"/>
      <c r="C21" s="150" t="s">
        <v>45</v>
      </c>
      <c r="D21" s="152">
        <v>79</v>
      </c>
      <c r="E21" s="152">
        <v>74</v>
      </c>
      <c r="F21" s="152">
        <v>77</v>
      </c>
      <c r="G21" s="152">
        <v>86</v>
      </c>
      <c r="H21" s="152">
        <v>316</v>
      </c>
      <c r="I21" s="153"/>
      <c r="J21" s="155">
        <f>IF(ISNA(VLOOKUP($C21,大男R1績分!$F$3:$H$102,3,FALSE))," ",VLOOKUP($C21,大男R1績分!$F$3:$H$102,3,FALSE))</f>
        <v>7.9642857142857082</v>
      </c>
      <c r="K21" s="155">
        <f>IF(ISNA(VLOOKUP($C21,大男R2績分!$F$3:$I$102,4,FALSE))," ",VLOOKUP($C21,大男R2績分!$F$3:$I$102,4,FALSE))</f>
        <v>7.961538461538467</v>
      </c>
      <c r="L21" s="155">
        <f>IF(ISNA(VLOOKUP($C21,大男R3績分!$D$3:$H$102,5,FALSE))," ",VLOOKUP($C21,大男R3績分!$D$3:$H$102,5,FALSE))</f>
        <v>8.25</v>
      </c>
      <c r="M21" s="155">
        <f>IF(ISNA(VLOOKUP($C21,大男R4績分!$D$3:$I$102,6,FALSE))," ",VLOOKUP($C21,大男R4績分!$D$3:$I$102,6,FALSE))</f>
        <v>0</v>
      </c>
      <c r="N21" s="155">
        <f t="shared" si="0"/>
        <v>24.175824175824175</v>
      </c>
    </row>
    <row r="22" spans="1:14">
      <c r="A22" s="151"/>
      <c r="B22" s="149"/>
      <c r="C22" s="150" t="s">
        <v>346</v>
      </c>
      <c r="D22" s="152">
        <v>84</v>
      </c>
      <c r="E22" s="152">
        <v>75</v>
      </c>
      <c r="F22" s="152"/>
      <c r="G22" s="152"/>
      <c r="H22" s="152">
        <v>159</v>
      </c>
      <c r="I22" s="153"/>
      <c r="J22" s="155">
        <f>IF(ISNA(VLOOKUP($C22,大男R1績分!$F$3:$H$102,3,FALSE))," ",VLOOKUP($C22,大男R1績分!$F$3:$H$102,3,FALSE))</f>
        <v>2.9642857142857082</v>
      </c>
      <c r="K22" s="155">
        <f>IF(ISNA(VLOOKUP($C22,大男R2績分!$F$3:$I$102,4,FALSE))," ",VLOOKUP($C22,大男R2績分!$F$3:$I$102,4,FALSE))</f>
        <v>6.961538461538467</v>
      </c>
      <c r="L22" s="155" t="str">
        <f>IF(ISNA(VLOOKUP($C22,大男R3績分!$D$3:$H$102,5,FALSE))," ",VLOOKUP($C22,大男R3績分!$D$3:$H$102,5,FALSE))</f>
        <v xml:space="preserve"> </v>
      </c>
      <c r="M22" s="155" t="str">
        <f>IF(ISNA(VLOOKUP($C22,大男R4績分!$D$3:$I$102,6,FALSE))," ",VLOOKUP($C22,大男R4績分!$D$3:$I$102,6,FALSE))</f>
        <v xml:space="preserve"> </v>
      </c>
      <c r="N22" s="155">
        <f t="shared" si="0"/>
        <v>9.9258241758241752</v>
      </c>
    </row>
    <row r="23" spans="1:14">
      <c r="A23" s="151"/>
      <c r="B23" s="149"/>
      <c r="C23" s="150" t="s">
        <v>55</v>
      </c>
      <c r="D23" s="152">
        <v>83</v>
      </c>
      <c r="E23" s="152">
        <v>76</v>
      </c>
      <c r="F23" s="152"/>
      <c r="G23" s="152"/>
      <c r="H23" s="152">
        <v>159</v>
      </c>
      <c r="I23" s="153"/>
      <c r="J23" s="155">
        <f>IF(ISNA(VLOOKUP($C23,大男R1績分!$F$3:$H$102,3,FALSE))," ",VLOOKUP($C23,大男R1績分!$F$3:$H$102,3,FALSE))</f>
        <v>3.9642857142857082</v>
      </c>
      <c r="K23" s="155">
        <f>IF(ISNA(VLOOKUP($C23,大男R2績分!$F$3:$I$102,4,FALSE))," ",VLOOKUP($C23,大男R2績分!$F$3:$I$102,4,FALSE))</f>
        <v>5.961538461538467</v>
      </c>
      <c r="L23" s="155" t="str">
        <f>IF(ISNA(VLOOKUP($C23,大男R3績分!$D$3:$H$102,5,FALSE))," ",VLOOKUP($C23,大男R3績分!$D$3:$H$102,5,FALSE))</f>
        <v xml:space="preserve"> </v>
      </c>
      <c r="M23" s="155" t="str">
        <f>IF(ISNA(VLOOKUP($C23,大男R4績分!$D$3:$I$102,6,FALSE))," ",VLOOKUP($C23,大男R4績分!$D$3:$I$102,6,FALSE))</f>
        <v xml:space="preserve"> </v>
      </c>
      <c r="N23" s="155">
        <f t="shared" si="0"/>
        <v>9.9258241758241752</v>
      </c>
    </row>
    <row r="24" spans="1:14">
      <c r="A24" s="151"/>
      <c r="B24" s="149"/>
      <c r="C24" s="150" t="s">
        <v>68</v>
      </c>
      <c r="D24" s="152">
        <v>80</v>
      </c>
      <c r="E24" s="152">
        <v>79</v>
      </c>
      <c r="F24" s="152"/>
      <c r="G24" s="152"/>
      <c r="H24" s="152">
        <v>159</v>
      </c>
      <c r="I24" s="153"/>
      <c r="J24" s="155">
        <f>IF(ISNA(VLOOKUP($C24,大男R1績分!$F$3:$H$102,3,FALSE))," ",VLOOKUP($C24,大男R1績分!$F$3:$H$102,3,FALSE))</f>
        <v>6.9642857142857082</v>
      </c>
      <c r="K24" s="155">
        <f>IF(ISNA(VLOOKUP($C24,大男R2績分!$F$3:$I$102,4,FALSE))," ",VLOOKUP($C24,大男R2績分!$F$3:$I$102,4,FALSE))</f>
        <v>2.961538461538467</v>
      </c>
      <c r="L24" s="155" t="str">
        <f>IF(ISNA(VLOOKUP($C24,大男R3績分!$D$3:$H$102,5,FALSE))," ",VLOOKUP($C24,大男R3績分!$D$3:$H$102,5,FALSE))</f>
        <v xml:space="preserve"> </v>
      </c>
      <c r="M24" s="155" t="str">
        <f>IF(ISNA(VLOOKUP($C24,大男R4績分!$D$3:$I$102,6,FALSE))," ",VLOOKUP($C24,大男R4績分!$D$3:$I$102,6,FALSE))</f>
        <v xml:space="preserve"> </v>
      </c>
      <c r="N24" s="155">
        <f t="shared" si="0"/>
        <v>9.9258241758241752</v>
      </c>
    </row>
    <row r="25" spans="1:14">
      <c r="A25" s="151"/>
      <c r="B25" s="149"/>
      <c r="C25" s="150" t="s">
        <v>44</v>
      </c>
      <c r="D25" s="152">
        <v>85</v>
      </c>
      <c r="E25" s="152">
        <v>75</v>
      </c>
      <c r="F25" s="152">
        <v>0</v>
      </c>
      <c r="G25" s="152">
        <v>0</v>
      </c>
      <c r="H25" s="152">
        <v>160</v>
      </c>
      <c r="I25" s="153"/>
      <c r="J25" s="155">
        <f>IF(ISNA(VLOOKUP($C25,大男R1績分!$F$3:$H$102,3,FALSE))," ",VLOOKUP($C25,大男R1績分!$F$3:$H$102,3,FALSE))</f>
        <v>1.9642857142857082</v>
      </c>
      <c r="K25" s="155">
        <f>IF(ISNA(VLOOKUP($C25,大男R2績分!$F$3:$I$102,4,FALSE))," ",VLOOKUP($C25,大男R2績分!$F$3:$I$102,4,FALSE))</f>
        <v>6.961538461538467</v>
      </c>
      <c r="L25" s="155" t="str">
        <f>IF(ISNA(VLOOKUP($C25,大男R3績分!$D$3:$H$102,5,FALSE))," ",VLOOKUP($C25,大男R3績分!$D$3:$H$102,5,FALSE))</f>
        <v xml:space="preserve"> </v>
      </c>
      <c r="M25" s="155" t="str">
        <f>IF(ISNA(VLOOKUP($C25,大男R4績分!$D$3:$I$102,6,FALSE))," ",VLOOKUP($C25,大男R4績分!$D$3:$I$102,6,FALSE))</f>
        <v xml:space="preserve"> </v>
      </c>
      <c r="N25" s="155">
        <f t="shared" si="0"/>
        <v>8.9258241758241752</v>
      </c>
    </row>
    <row r="26" spans="1:14">
      <c r="A26" s="151"/>
      <c r="B26" s="149"/>
      <c r="C26" s="150" t="s">
        <v>50</v>
      </c>
      <c r="D26" s="152">
        <v>84</v>
      </c>
      <c r="E26" s="152">
        <v>76</v>
      </c>
      <c r="F26" s="152">
        <v>0</v>
      </c>
      <c r="G26" s="152">
        <v>0</v>
      </c>
      <c r="H26" s="152">
        <v>160</v>
      </c>
      <c r="I26" s="153"/>
      <c r="J26" s="155">
        <f>IF(ISNA(VLOOKUP($C26,大男R1績分!$F$3:$H$102,3,FALSE))," ",VLOOKUP($C26,大男R1績分!$F$3:$H$102,3,FALSE))</f>
        <v>2.9642857142857082</v>
      </c>
      <c r="K26" s="155">
        <f>IF(ISNA(VLOOKUP($C26,大男R2績分!$F$3:$I$102,4,FALSE))," ",VLOOKUP($C26,大男R2績分!$F$3:$I$102,4,FALSE))</f>
        <v>5.961538461538467</v>
      </c>
      <c r="L26" s="155" t="str">
        <f>IF(ISNA(VLOOKUP($C26,大男R3績分!$D$3:$H$102,5,FALSE))," ",VLOOKUP($C26,大男R3績分!$D$3:$H$102,5,FALSE))</f>
        <v xml:space="preserve"> </v>
      </c>
      <c r="M26" s="155" t="str">
        <f>IF(ISNA(VLOOKUP($C26,大男R4績分!$D$3:$I$102,6,FALSE))," ",VLOOKUP($C26,大男R4績分!$D$3:$I$102,6,FALSE))</f>
        <v xml:space="preserve"> </v>
      </c>
      <c r="N26" s="155">
        <f t="shared" si="0"/>
        <v>8.9258241758241752</v>
      </c>
    </row>
    <row r="27" spans="1:14">
      <c r="A27" s="151"/>
      <c r="B27" s="149"/>
      <c r="C27" s="150" t="s">
        <v>90</v>
      </c>
      <c r="D27" s="152">
        <v>82</v>
      </c>
      <c r="E27" s="152">
        <v>79</v>
      </c>
      <c r="F27" s="152"/>
      <c r="G27" s="152"/>
      <c r="H27" s="152">
        <v>161</v>
      </c>
      <c r="I27" s="153"/>
      <c r="J27" s="155">
        <f>IF(ISNA(VLOOKUP($C27,大男R1績分!$F$3:$H$102,3,FALSE))," ",VLOOKUP($C27,大男R1績分!$F$3:$H$102,3,FALSE))</f>
        <v>4.9642857142857082</v>
      </c>
      <c r="K27" s="155">
        <f>IF(ISNA(VLOOKUP($C27,大男R2績分!$F$3:$I$102,4,FALSE))," ",VLOOKUP($C27,大男R2績分!$F$3:$I$102,4,FALSE))</f>
        <v>2.961538461538467</v>
      </c>
      <c r="L27" s="155" t="str">
        <f>IF(ISNA(VLOOKUP($C27,大男R3績分!$D$3:$H$102,5,FALSE))," ",VLOOKUP($C27,大男R3績分!$D$3:$H$102,5,FALSE))</f>
        <v xml:space="preserve"> </v>
      </c>
      <c r="M27" s="155" t="str">
        <f>IF(ISNA(VLOOKUP($C27,大男R4績分!$D$3:$I$102,6,FALSE))," ",VLOOKUP($C27,大男R4績分!$D$3:$I$102,6,FALSE))</f>
        <v xml:space="preserve"> </v>
      </c>
      <c r="N27" s="155">
        <f t="shared" si="0"/>
        <v>7.9258241758241752</v>
      </c>
    </row>
    <row r="28" spans="1:14">
      <c r="A28" s="151"/>
      <c r="B28" s="149"/>
      <c r="C28" s="150" t="s">
        <v>204</v>
      </c>
      <c r="D28" s="152">
        <v>88</v>
      </c>
      <c r="E28" s="152">
        <v>75</v>
      </c>
      <c r="F28" s="152"/>
      <c r="G28" s="152"/>
      <c r="H28" s="152">
        <v>163</v>
      </c>
      <c r="I28" s="153"/>
      <c r="J28" s="155">
        <f>IF(ISNA(VLOOKUP($C28,大男R1績分!$F$3:$H$102,3,FALSE))," ",VLOOKUP($C28,大男R1績分!$F$3:$H$102,3,FALSE))</f>
        <v>0</v>
      </c>
      <c r="K28" s="155">
        <f>IF(ISNA(VLOOKUP($C28,大男R2績分!$F$3:$I$102,4,FALSE))," ",VLOOKUP($C28,大男R2績分!$F$3:$I$102,4,FALSE))</f>
        <v>6.961538461538467</v>
      </c>
      <c r="L28" s="155" t="str">
        <f>IF(ISNA(VLOOKUP($C28,大男R3績分!$D$3:$H$102,5,FALSE))," ",VLOOKUP($C28,大男R3績分!$D$3:$H$102,5,FALSE))</f>
        <v xml:space="preserve"> </v>
      </c>
      <c r="M28" s="155" t="str">
        <f>IF(ISNA(VLOOKUP($C28,大男R4績分!$D$3:$I$102,6,FALSE))," ",VLOOKUP($C28,大男R4績分!$D$3:$I$102,6,FALSE))</f>
        <v xml:space="preserve"> </v>
      </c>
      <c r="N28" s="155">
        <f t="shared" si="0"/>
        <v>6.961538461538467</v>
      </c>
    </row>
    <row r="29" spans="1:14">
      <c r="A29" s="151"/>
      <c r="B29" s="149"/>
      <c r="C29" s="150" t="s">
        <v>53</v>
      </c>
      <c r="D29" s="152">
        <v>87</v>
      </c>
      <c r="E29" s="152">
        <v>76</v>
      </c>
      <c r="F29" s="152">
        <v>0</v>
      </c>
      <c r="G29" s="152">
        <v>0</v>
      </c>
      <c r="H29" s="152">
        <v>163</v>
      </c>
      <c r="I29" s="153"/>
      <c r="J29" s="155">
        <f>IF(ISNA(VLOOKUP($C29,大男R1績分!$F$3:$H$102,3,FALSE))," ",VLOOKUP($C29,大男R1績分!$F$3:$H$102,3,FALSE))</f>
        <v>0</v>
      </c>
      <c r="K29" s="155">
        <f>IF(ISNA(VLOOKUP($C29,大男R2績分!$F$3:$I$102,4,FALSE))," ",VLOOKUP($C29,大男R2績分!$F$3:$I$102,4,FALSE))</f>
        <v>5.961538461538467</v>
      </c>
      <c r="L29" s="155" t="str">
        <f>IF(ISNA(VLOOKUP($C29,大男R3績分!$D$3:$H$102,5,FALSE))," ",VLOOKUP($C29,大男R3績分!$D$3:$H$102,5,FALSE))</f>
        <v xml:space="preserve"> </v>
      </c>
      <c r="M29" s="155" t="str">
        <f>IF(ISNA(VLOOKUP($C29,大男R4績分!$D$3:$I$102,6,FALSE))," ",VLOOKUP($C29,大男R4績分!$D$3:$I$102,6,FALSE))</f>
        <v xml:space="preserve"> </v>
      </c>
      <c r="N29" s="155">
        <f t="shared" si="0"/>
        <v>5.961538461538467</v>
      </c>
    </row>
    <row r="30" spans="1:14">
      <c r="A30" s="151"/>
      <c r="B30" s="149"/>
      <c r="C30" s="150" t="s">
        <v>54</v>
      </c>
      <c r="D30" s="152">
        <v>85</v>
      </c>
      <c r="E30" s="152">
        <v>78</v>
      </c>
      <c r="F30" s="152"/>
      <c r="G30" s="152"/>
      <c r="H30" s="152">
        <v>163</v>
      </c>
      <c r="I30" s="153"/>
      <c r="J30" s="155">
        <f>IF(ISNA(VLOOKUP($C30,大男R1績分!$F$3:$H$102,3,FALSE))," ",VLOOKUP($C30,大男R1績分!$F$3:$H$102,3,FALSE))</f>
        <v>1.9642857142857082</v>
      </c>
      <c r="K30" s="155">
        <f>IF(ISNA(VLOOKUP($C30,大男R2績分!$F$3:$I$102,4,FALSE))," ",VLOOKUP($C30,大男R2績分!$F$3:$I$102,4,FALSE))</f>
        <v>3.961538461538467</v>
      </c>
      <c r="L30" s="155" t="str">
        <f>IF(ISNA(VLOOKUP($C30,大男R3績分!$D$3:$H$102,5,FALSE))," ",VLOOKUP($C30,大男R3績分!$D$3:$H$102,5,FALSE))</f>
        <v xml:space="preserve"> </v>
      </c>
      <c r="M30" s="155" t="str">
        <f>IF(ISNA(VLOOKUP($C30,大男R4績分!$D$3:$I$102,6,FALSE))," ",VLOOKUP($C30,大男R4績分!$D$3:$I$102,6,FALSE))</f>
        <v xml:space="preserve"> </v>
      </c>
      <c r="N30" s="155">
        <f t="shared" si="0"/>
        <v>5.9258241758241752</v>
      </c>
    </row>
    <row r="31" spans="1:14">
      <c r="A31" s="151"/>
      <c r="B31" s="149"/>
      <c r="C31" s="150" t="s">
        <v>170</v>
      </c>
      <c r="D31" s="152">
        <v>84</v>
      </c>
      <c r="E31" s="152">
        <v>83</v>
      </c>
      <c r="F31" s="152"/>
      <c r="G31" s="152"/>
      <c r="H31" s="152">
        <v>167</v>
      </c>
      <c r="I31" s="153"/>
      <c r="J31" s="155">
        <f>IF(ISNA(VLOOKUP($C31,大男R1績分!$F$3:$H$102,3,FALSE))," ",VLOOKUP($C31,大男R1績分!$F$3:$H$102,3,FALSE))</f>
        <v>2.9642857142857082</v>
      </c>
      <c r="K31" s="155">
        <f>IF(ISNA(VLOOKUP($C31,大男R2績分!$F$3:$I$102,4,FALSE))," ",VLOOKUP($C31,大男R2績分!$F$3:$I$102,4,FALSE))</f>
        <v>0</v>
      </c>
      <c r="L31" s="155" t="str">
        <f>IF(ISNA(VLOOKUP($C31,大男R3績分!$D$3:$H$102,5,FALSE))," ",VLOOKUP($C31,大男R3績分!$D$3:$H$102,5,FALSE))</f>
        <v xml:space="preserve"> </v>
      </c>
      <c r="M31" s="155" t="str">
        <f>IF(ISNA(VLOOKUP($C31,大男R4績分!$D$3:$I$102,6,FALSE))," ",VLOOKUP($C31,大男R4績分!$D$3:$I$102,6,FALSE))</f>
        <v xml:space="preserve"> </v>
      </c>
      <c r="N31" s="155">
        <f t="shared" si="0"/>
        <v>2.9642857142857082</v>
      </c>
    </row>
    <row r="32" spans="1:14">
      <c r="A32" s="151"/>
      <c r="B32" s="149"/>
      <c r="C32" s="150" t="s">
        <v>104</v>
      </c>
      <c r="D32" s="152">
        <v>86</v>
      </c>
      <c r="E32" s="152">
        <v>82</v>
      </c>
      <c r="F32" s="152"/>
      <c r="G32" s="152"/>
      <c r="H32" s="152">
        <v>168</v>
      </c>
      <c r="I32" s="153"/>
      <c r="J32" s="155">
        <f>IF(ISNA(VLOOKUP($C32,大男R1績分!$F$3:$H$102,3,FALSE))," ",VLOOKUP($C32,大男R1績分!$F$3:$H$102,3,FALSE))</f>
        <v>0.9642857142857082</v>
      </c>
      <c r="K32" s="155">
        <f>IF(ISNA(VLOOKUP($C32,大男R2績分!$F$3:$I$102,4,FALSE))," ",VLOOKUP($C32,大男R2績分!$F$3:$I$102,4,FALSE))</f>
        <v>0</v>
      </c>
      <c r="L32" s="155" t="str">
        <f>IF(ISNA(VLOOKUP($C32,大男R3績分!$D$3:$H$102,5,FALSE))," ",VLOOKUP($C32,大男R3績分!$D$3:$H$102,5,FALSE))</f>
        <v xml:space="preserve"> </v>
      </c>
      <c r="M32" s="155" t="str">
        <f>IF(ISNA(VLOOKUP($C32,大男R4績分!$D$3:$I$102,6,FALSE))," ",VLOOKUP($C32,大男R4績分!$D$3:$I$102,6,FALSE))</f>
        <v xml:space="preserve"> </v>
      </c>
      <c r="N32" s="155">
        <f t="shared" si="0"/>
        <v>0.9642857142857082</v>
      </c>
    </row>
    <row r="33" spans="1:14">
      <c r="A33" s="151"/>
      <c r="B33" s="149"/>
      <c r="C33" s="150" t="s">
        <v>97</v>
      </c>
      <c r="D33" s="152">
        <v>89</v>
      </c>
      <c r="E33" s="152">
        <v>80</v>
      </c>
      <c r="F33" s="152">
        <v>0</v>
      </c>
      <c r="G33" s="152">
        <v>0</v>
      </c>
      <c r="H33" s="152">
        <v>169</v>
      </c>
      <c r="I33" s="153"/>
      <c r="J33" s="155">
        <f>IF(ISNA(VLOOKUP($C33,大男R1績分!$F$3:$H$102,3,FALSE))," ",VLOOKUP($C33,大男R1績分!$F$3:$H$102,3,FALSE))</f>
        <v>0</v>
      </c>
      <c r="K33" s="155">
        <f>IF(ISNA(VLOOKUP($C33,大男R2績分!$F$3:$I$102,4,FALSE))," ",VLOOKUP($C33,大男R2績分!$F$3:$I$102,4,FALSE))</f>
        <v>1.961538461538467</v>
      </c>
      <c r="L33" s="155" t="str">
        <f>IF(ISNA(VLOOKUP($C33,大男R3績分!$D$3:$H$102,5,FALSE))," ",VLOOKUP($C33,大男R3績分!$D$3:$H$102,5,FALSE))</f>
        <v xml:space="preserve"> </v>
      </c>
      <c r="M33" s="155" t="str">
        <f>IF(ISNA(VLOOKUP($C33,大男R4績分!$D$3:$I$102,6,FALSE))," ",VLOOKUP($C33,大男R4績分!$D$3:$I$102,6,FALSE))</f>
        <v xml:space="preserve"> </v>
      </c>
      <c r="N33" s="155">
        <f t="shared" si="0"/>
        <v>1.961538461538467</v>
      </c>
    </row>
    <row r="34" spans="1:14">
      <c r="A34" s="151"/>
      <c r="B34" s="149"/>
      <c r="C34" s="150" t="s">
        <v>95</v>
      </c>
      <c r="D34" s="152">
        <v>79</v>
      </c>
      <c r="E34" s="152"/>
      <c r="F34" s="152"/>
      <c r="G34" s="152"/>
      <c r="H34" s="152">
        <v>79</v>
      </c>
      <c r="I34" s="153"/>
      <c r="J34" s="155">
        <f>IF(ISNA(VLOOKUP($C34,大男R1績分!$F$3:$H$102,3,FALSE))," ",VLOOKUP($C34,大男R1績分!$F$3:$H$102,3,FALSE))</f>
        <v>7.9642857142857082</v>
      </c>
      <c r="K34" s="155" t="str">
        <f>IF(ISNA(VLOOKUP($C34,大男R2績分!$F$3:$I$102,4,FALSE))," ",VLOOKUP($C34,大男R2績分!$F$3:$I$102,4,FALSE))</f>
        <v xml:space="preserve"> </v>
      </c>
      <c r="L34" s="155" t="str">
        <f>IF(ISNA(VLOOKUP($C34,大男R3績分!$D$3:$H$102,5,FALSE))," ",VLOOKUP($C34,大男R3績分!$D$3:$H$102,5,FALSE))</f>
        <v xml:space="preserve"> </v>
      </c>
      <c r="M34" s="155" t="str">
        <f>IF(ISNA(VLOOKUP($C34,大男R4績分!$D$3:$I$102,6,FALSE))," ",VLOOKUP($C34,大男R4績分!$D$3:$I$102,6,FALSE))</f>
        <v xml:space="preserve"> </v>
      </c>
      <c r="N34" s="155">
        <f t="shared" ref="N34:N65" si="1">SUM(J34:M34)</f>
        <v>7.9642857142857082</v>
      </c>
    </row>
    <row r="35" spans="1:14">
      <c r="A35" s="151"/>
      <c r="B35" s="149"/>
      <c r="C35" s="150" t="s">
        <v>76</v>
      </c>
      <c r="D35" s="152">
        <v>83</v>
      </c>
      <c r="E35" s="152">
        <v>0</v>
      </c>
      <c r="F35" s="152">
        <v>0</v>
      </c>
      <c r="G35" s="152">
        <v>0</v>
      </c>
      <c r="H35" s="152">
        <v>83</v>
      </c>
      <c r="I35" s="153"/>
      <c r="J35" s="155">
        <f>IF(ISNA(VLOOKUP($C35,大男R1績分!$F$3:$H$102,3,FALSE))," ",VLOOKUP($C35,大男R1績分!$F$3:$H$102,3,FALSE))</f>
        <v>3.9642857142857082</v>
      </c>
      <c r="K35" s="155" t="str">
        <f>IF(ISNA(VLOOKUP($C35,大男R2績分!$F$3:$I$102,4,FALSE))," ",VLOOKUP($C35,大男R2績分!$F$3:$I$102,4,FALSE))</f>
        <v xml:space="preserve"> </v>
      </c>
      <c r="L35" s="155" t="str">
        <f>IF(ISNA(VLOOKUP($C35,大男R3績分!$D$3:$H$102,5,FALSE))," ",VLOOKUP($C35,大男R3績分!$D$3:$H$102,5,FALSE))</f>
        <v xml:space="preserve"> </v>
      </c>
      <c r="M35" s="155" t="str">
        <f>IF(ISNA(VLOOKUP($C35,大男R4績分!$D$3:$I$102,6,FALSE))," ",VLOOKUP($C35,大男R4績分!$D$3:$I$102,6,FALSE))</f>
        <v xml:space="preserve"> </v>
      </c>
      <c r="N35" s="155">
        <f t="shared" si="1"/>
        <v>3.9642857142857082</v>
      </c>
    </row>
    <row r="36" spans="1:14">
      <c r="A36" s="151"/>
      <c r="B36" s="149"/>
      <c r="C36" s="150" t="s">
        <v>75</v>
      </c>
      <c r="D36" s="152">
        <v>87</v>
      </c>
      <c r="E36" s="152"/>
      <c r="F36" s="152"/>
      <c r="G36" s="152"/>
      <c r="H36" s="152">
        <v>87</v>
      </c>
      <c r="I36" s="153"/>
      <c r="J36" s="155">
        <f>IF(ISNA(VLOOKUP($C36,大男R1績分!$F$3:$H$102,3,FALSE))," ",VLOOKUP($C36,大男R1績分!$F$3:$H$102,3,FALSE))</f>
        <v>0</v>
      </c>
      <c r="K36" s="155" t="str">
        <f>IF(ISNA(VLOOKUP($C36,大男R2績分!$F$3:$I$102,4,FALSE))," ",VLOOKUP($C36,大男R2績分!$F$3:$I$102,4,FALSE))</f>
        <v xml:space="preserve"> </v>
      </c>
      <c r="L36" s="155" t="str">
        <f>IF(ISNA(VLOOKUP($C36,大男R3績分!$D$3:$H$102,5,FALSE))," ",VLOOKUP($C36,大男R3績分!$D$3:$H$102,5,FALSE))</f>
        <v xml:space="preserve"> </v>
      </c>
      <c r="M36" s="155" t="str">
        <f>IF(ISNA(VLOOKUP($C36,大男R4績分!$D$3:$I$102,6,FALSE))," ",VLOOKUP($C36,大男R4績分!$D$3:$I$102,6,FALSE))</f>
        <v xml:space="preserve"> </v>
      </c>
      <c r="N36" s="155">
        <f t="shared" si="1"/>
        <v>0</v>
      </c>
    </row>
    <row r="37" spans="1:14">
      <c r="A37" s="151"/>
      <c r="B37" s="149"/>
      <c r="C37" s="150" t="s">
        <v>168</v>
      </c>
      <c r="D37" s="152"/>
      <c r="E37" s="152"/>
      <c r="F37" s="152"/>
      <c r="G37" s="152"/>
      <c r="H37" s="152"/>
      <c r="I37" s="153"/>
      <c r="J37" s="155" t="str">
        <f>IF(ISNA(VLOOKUP($C37,大男R1績分!$F$3:$H$102,3,FALSE))," ",VLOOKUP($C37,大男R1績分!$F$3:$H$102,3,FALSE))</f>
        <v xml:space="preserve"> </v>
      </c>
      <c r="K37" s="155" t="str">
        <f>IF(ISNA(VLOOKUP($C37,大男R2績分!$F$3:$I$102,4,FALSE))," ",VLOOKUP($C37,大男R2績分!$F$3:$I$102,4,FALSE))</f>
        <v xml:space="preserve"> </v>
      </c>
      <c r="L37" s="155" t="str">
        <f>IF(ISNA(VLOOKUP($C37,大男R3績分!$D$3:$H$102,5,FALSE))," ",VLOOKUP($C37,大男R3績分!$D$3:$H$102,5,FALSE))</f>
        <v xml:space="preserve"> </v>
      </c>
      <c r="M37" s="155" t="str">
        <f>IF(ISNA(VLOOKUP($C37,大男R4績分!$D$3:$I$102,6,FALSE))," ",VLOOKUP($C37,大男R4績分!$D$3:$I$102,6,FALSE))</f>
        <v xml:space="preserve"> </v>
      </c>
      <c r="N37" s="155">
        <f t="shared" si="1"/>
        <v>0</v>
      </c>
    </row>
    <row r="38" spans="1:14">
      <c r="A38" s="151"/>
      <c r="B38" s="149"/>
      <c r="C38" s="150" t="s">
        <v>67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  <c r="I38" s="153"/>
      <c r="J38" s="155" t="str">
        <f>IF(ISNA(VLOOKUP($C38,大男R1績分!$F$3:$H$102,3,FALSE))," ",VLOOKUP($C38,大男R1績分!$F$3:$H$102,3,FALSE))</f>
        <v xml:space="preserve"> </v>
      </c>
      <c r="K38" s="155" t="str">
        <f>IF(ISNA(VLOOKUP($C38,大男R2績分!$F$3:$I$102,4,FALSE))," ",VLOOKUP($C38,大男R2績分!$F$3:$I$102,4,FALSE))</f>
        <v xml:space="preserve"> </v>
      </c>
      <c r="L38" s="155" t="str">
        <f>IF(ISNA(VLOOKUP($C38,大男R3績分!$D$3:$H$102,5,FALSE))," ",VLOOKUP($C38,大男R3績分!$D$3:$H$102,5,FALSE))</f>
        <v xml:space="preserve"> </v>
      </c>
      <c r="M38" s="155" t="str">
        <f>IF(ISNA(VLOOKUP($C38,大男R4績分!$D$3:$I$102,6,FALSE))," ",VLOOKUP($C38,大男R4績分!$D$3:$I$102,6,FALSE))</f>
        <v xml:space="preserve"> </v>
      </c>
      <c r="N38" s="155">
        <f t="shared" si="1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 t="str">
        <f>IF(ISNA(VLOOKUP($C39,大男R1績分!$F$3:$H$102,3,FALSE))," ",VLOOKUP($C39,大男R1績分!$F$3:$H$102,3,FALSE))</f>
        <v xml:space="preserve"> </v>
      </c>
      <c r="K39" s="155" t="str">
        <f>IF(ISNA(VLOOKUP($C39,大男R2績分!$F$3:$I$102,4,FALSE))," ",VLOOKUP($C39,大男R2績分!$F$3:$I$102,4,FALSE))</f>
        <v xml:space="preserve"> </v>
      </c>
      <c r="L39" s="155" t="str">
        <f>IF(ISNA(VLOOKUP($C39,大男R3績分!$D$3:$H$102,5,FALSE))," ",VLOOKUP($C39,大男R3績分!$D$3:$H$102,5,FALSE))</f>
        <v xml:space="preserve"> </v>
      </c>
      <c r="M39" s="155" t="str">
        <f>IF(ISNA(VLOOKUP($C39,大男R4績分!$D$3:$I$102,6,FALSE))," ",VLOOKUP($C39,大男R4績分!$D$3:$I$102,6,FALSE))</f>
        <v xml:space="preserve"> </v>
      </c>
      <c r="N39" s="155">
        <f t="shared" si="1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 t="str">
        <f>IF(ISNA(VLOOKUP($C40,大男R1績分!$F$3:$H$102,3,FALSE))," ",VLOOKUP($C40,大男R1績分!$F$3:$H$102,3,FALSE))</f>
        <v xml:space="preserve"> </v>
      </c>
      <c r="K40" s="155" t="str">
        <f>IF(ISNA(VLOOKUP($C40,大男R2績分!$F$3:$I$102,4,FALSE))," ",VLOOKUP($C40,大男R2績分!$F$3:$I$102,4,FALSE))</f>
        <v xml:space="preserve"> </v>
      </c>
      <c r="L40" s="155" t="str">
        <f>IF(ISNA(VLOOKUP($C40,大男R3績分!$D$3:$H$102,5,FALSE))," ",VLOOKUP($C40,大男R3績分!$D$3:$H$102,5,FALSE))</f>
        <v xml:space="preserve"> </v>
      </c>
      <c r="M40" s="155" t="str">
        <f>IF(ISNA(VLOOKUP($C40,大男R4績分!$D$3:$I$102,6,FALSE))," ",VLOOKUP($C40,大男R4績分!$D$3:$I$102,6,FALSE))</f>
        <v xml:space="preserve"> </v>
      </c>
      <c r="N40" s="155">
        <f t="shared" si="1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 t="str">
        <f>IF(ISNA(VLOOKUP($C41,大男R1績分!$F$3:$H$102,3,FALSE))," ",VLOOKUP($C41,大男R1績分!$F$3:$H$102,3,FALSE))</f>
        <v xml:space="preserve"> </v>
      </c>
      <c r="K41" s="155" t="str">
        <f>IF(ISNA(VLOOKUP($C41,大男R2績分!$F$3:$I$102,4,FALSE))," ",VLOOKUP($C41,大男R2績分!$F$3:$I$102,4,FALSE))</f>
        <v xml:space="preserve"> </v>
      </c>
      <c r="L41" s="155" t="str">
        <f>IF(ISNA(VLOOKUP($C41,大男R3績分!$D$3:$H$102,5,FALSE))," ",VLOOKUP($C41,大男R3績分!$D$3:$H$102,5,FALSE))</f>
        <v xml:space="preserve"> </v>
      </c>
      <c r="M41" s="155" t="str">
        <f>IF(ISNA(VLOOKUP($C41,大男R4績分!$D$3:$I$102,6,FALSE))," ",VLOOKUP($C41,大男R4績分!$D$3:$I$102,6,FALSE))</f>
        <v xml:space="preserve"> </v>
      </c>
      <c r="N41" s="155">
        <f t="shared" si="1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 t="str">
        <f>IF(ISNA(VLOOKUP($C42,大男R1績分!$F$3:$H$102,3,FALSE))," ",VLOOKUP($C42,大男R1績分!$F$3:$H$102,3,FALSE))</f>
        <v xml:space="preserve"> </v>
      </c>
      <c r="K42" s="155" t="str">
        <f>IF(ISNA(VLOOKUP($C42,大男R2績分!$F$3:$I$102,4,FALSE))," ",VLOOKUP($C42,大男R2績分!$F$3:$I$102,4,FALSE))</f>
        <v xml:space="preserve"> </v>
      </c>
      <c r="L42" s="155" t="str">
        <f>IF(ISNA(VLOOKUP($C42,大男R3績分!$D$3:$H$102,5,FALSE))," ",VLOOKUP($C42,大男R3績分!$D$3:$H$102,5,FALSE))</f>
        <v xml:space="preserve"> </v>
      </c>
      <c r="M42" s="155" t="str">
        <f>IF(ISNA(VLOOKUP($C42,大男R4績分!$D$3:$I$102,6,FALSE))," ",VLOOKUP($C42,大男R4績分!$D$3:$I$102,6,FALSE))</f>
        <v xml:space="preserve"> </v>
      </c>
      <c r="N42" s="155">
        <f t="shared" si="1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 t="str">
        <f>IF(ISNA(VLOOKUP($C43,大男R1績分!$F$3:$H$102,3,FALSE))," ",VLOOKUP($C43,大男R1績分!$F$3:$H$102,3,FALSE))</f>
        <v xml:space="preserve"> </v>
      </c>
      <c r="K43" s="155" t="str">
        <f>IF(ISNA(VLOOKUP($C43,大男R2績分!$F$3:$I$102,4,FALSE))," ",VLOOKUP($C43,大男R2績分!$F$3:$I$102,4,FALSE))</f>
        <v xml:space="preserve"> </v>
      </c>
      <c r="L43" s="155" t="str">
        <f>IF(ISNA(VLOOKUP($C43,大男R3績分!$D$3:$H$102,5,FALSE))," ",VLOOKUP($C43,大男R3績分!$D$3:$H$102,5,FALSE))</f>
        <v xml:space="preserve"> </v>
      </c>
      <c r="M43" s="155" t="str">
        <f>IF(ISNA(VLOOKUP($C43,大男R4績分!$D$3:$I$102,6,FALSE))," ",VLOOKUP($C43,大男R4績分!$D$3:$I$102,6,FALSE))</f>
        <v xml:space="preserve"> </v>
      </c>
      <c r="N43" s="155">
        <f t="shared" si="1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 t="str">
        <f>IF(ISNA(VLOOKUP($C44,大男R1績分!$F$3:$H$102,3,FALSE))," ",VLOOKUP($C44,大男R1績分!$F$3:$H$102,3,FALSE))</f>
        <v xml:space="preserve"> </v>
      </c>
      <c r="K44" s="155" t="str">
        <f>IF(ISNA(VLOOKUP($C44,大男R2績分!$F$3:$I$102,4,FALSE))," ",VLOOKUP($C44,大男R2績分!$F$3:$I$102,4,FALSE))</f>
        <v xml:space="preserve"> </v>
      </c>
      <c r="L44" s="155" t="str">
        <f>IF(ISNA(VLOOKUP($C44,大男R3績分!$D$3:$H$102,5,FALSE))," ",VLOOKUP($C44,大男R3績分!$D$3:$H$102,5,FALSE))</f>
        <v xml:space="preserve"> </v>
      </c>
      <c r="M44" s="155" t="str">
        <f>IF(ISNA(VLOOKUP($C44,大男R4績分!$D$3:$I$102,6,FALSE))," ",VLOOKUP($C44,大男R4績分!$D$3:$I$102,6,FALSE))</f>
        <v xml:space="preserve"> </v>
      </c>
      <c r="N44" s="155">
        <f t="shared" si="1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 t="str">
        <f>IF(ISNA(VLOOKUP($C45,大男R1績分!$F$3:$H$102,3,FALSE))," ",VLOOKUP($C45,大男R1績分!$F$3:$H$102,3,FALSE))</f>
        <v xml:space="preserve"> </v>
      </c>
      <c r="K45" s="155" t="str">
        <f>IF(ISNA(VLOOKUP($C45,大男R2績分!$F$3:$I$102,4,FALSE))," ",VLOOKUP($C45,大男R2績分!$F$3:$I$102,4,FALSE))</f>
        <v xml:space="preserve"> </v>
      </c>
      <c r="L45" s="155" t="str">
        <f>IF(ISNA(VLOOKUP($C45,大男R3績分!$D$3:$H$102,5,FALSE))," ",VLOOKUP($C45,大男R3績分!$D$3:$H$102,5,FALSE))</f>
        <v xml:space="preserve"> </v>
      </c>
      <c r="M45" s="155" t="str">
        <f>IF(ISNA(VLOOKUP($C45,大男R4績分!$D$3:$I$102,6,FALSE))," ",VLOOKUP($C45,大男R4績分!$D$3:$I$102,6,FALSE))</f>
        <v xml:space="preserve"> </v>
      </c>
      <c r="N45" s="155">
        <f t="shared" si="1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 t="str">
        <f>IF(ISNA(VLOOKUP($C46,大男R1績分!$F$3:$H$102,3,FALSE))," ",VLOOKUP($C46,大男R1績分!$F$3:$H$102,3,FALSE))</f>
        <v xml:space="preserve"> </v>
      </c>
      <c r="K46" s="155" t="str">
        <f>IF(ISNA(VLOOKUP($C46,大男R2績分!$F$3:$I$102,4,FALSE))," ",VLOOKUP($C46,大男R2績分!$F$3:$I$102,4,FALSE))</f>
        <v xml:space="preserve"> </v>
      </c>
      <c r="L46" s="155" t="str">
        <f>IF(ISNA(VLOOKUP($C46,大男R3績分!$D$3:$H$102,5,FALSE))," ",VLOOKUP($C46,大男R3績分!$D$3:$H$102,5,FALSE))</f>
        <v xml:space="preserve"> </v>
      </c>
      <c r="M46" s="155" t="str">
        <f>IF(ISNA(VLOOKUP($C46,大男R4績分!$D$3:$I$102,6,FALSE))," ",VLOOKUP($C46,大男R4績分!$D$3:$I$102,6,FALSE))</f>
        <v xml:space="preserve"> </v>
      </c>
      <c r="N46" s="155">
        <f t="shared" si="1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 t="str">
        <f>IF(ISNA(VLOOKUP($C47,大男R1績分!$F$3:$H$102,3,FALSE))," ",VLOOKUP($C47,大男R1績分!$F$3:$H$102,3,FALSE))</f>
        <v xml:space="preserve"> </v>
      </c>
      <c r="K47" s="155" t="str">
        <f>IF(ISNA(VLOOKUP($C47,大男R2績分!$F$3:$I$102,4,FALSE))," ",VLOOKUP($C47,大男R2績分!$F$3:$I$102,4,FALSE))</f>
        <v xml:space="preserve"> </v>
      </c>
      <c r="L47" s="155" t="str">
        <f>IF(ISNA(VLOOKUP($C47,大男R3績分!$D$3:$H$102,5,FALSE))," ",VLOOKUP($C47,大男R3績分!$D$3:$H$102,5,FALSE))</f>
        <v xml:space="preserve"> </v>
      </c>
      <c r="M47" s="155" t="str">
        <f>IF(ISNA(VLOOKUP($C47,大男R4績分!$D$3:$I$102,6,FALSE))," ",VLOOKUP($C47,大男R4績分!$D$3:$I$102,6,FALSE))</f>
        <v xml:space="preserve"> </v>
      </c>
      <c r="N47" s="155">
        <f t="shared" si="1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 t="str">
        <f>IF(ISNA(VLOOKUP($C48,大男R1績分!$F$3:$H$102,3,FALSE))," ",VLOOKUP($C48,大男R1績分!$F$3:$H$102,3,FALSE))</f>
        <v xml:space="preserve"> </v>
      </c>
      <c r="K48" s="155" t="str">
        <f>IF(ISNA(VLOOKUP($C48,大男R2績分!$F$3:$I$102,4,FALSE))," ",VLOOKUP($C48,大男R2績分!$F$3:$I$102,4,FALSE))</f>
        <v xml:space="preserve"> </v>
      </c>
      <c r="L48" s="155" t="str">
        <f>IF(ISNA(VLOOKUP($C48,大男R3績分!$D$3:$H$102,5,FALSE))," ",VLOOKUP($C48,大男R3績分!$D$3:$H$102,5,FALSE))</f>
        <v xml:space="preserve"> </v>
      </c>
      <c r="M48" s="155" t="str">
        <f>IF(ISNA(VLOOKUP($C48,大男R4績分!$D$3:$I$102,6,FALSE))," ",VLOOKUP($C48,大男R4績分!$D$3:$I$102,6,FALSE))</f>
        <v xml:space="preserve"> </v>
      </c>
      <c r="N48" s="155">
        <f t="shared" si="1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 t="str">
        <f>IF(ISNA(VLOOKUP($C49,大男R1績分!$F$3:$H$102,3,FALSE))," ",VLOOKUP($C49,大男R1績分!$F$3:$H$102,3,FALSE))</f>
        <v xml:space="preserve"> </v>
      </c>
      <c r="K49" s="155" t="str">
        <f>IF(ISNA(VLOOKUP($C49,大男R2績分!$F$3:$I$102,4,FALSE))," ",VLOOKUP($C49,大男R2績分!$F$3:$I$102,4,FALSE))</f>
        <v xml:space="preserve"> </v>
      </c>
      <c r="L49" s="155" t="str">
        <f>IF(ISNA(VLOOKUP($C49,大男R3績分!$D$3:$H$102,5,FALSE))," ",VLOOKUP($C49,大男R3績分!$D$3:$H$102,5,FALSE))</f>
        <v xml:space="preserve"> </v>
      </c>
      <c r="M49" s="155" t="str">
        <f>IF(ISNA(VLOOKUP($C49,大男R4績分!$D$3:$I$102,6,FALSE))," ",VLOOKUP($C49,大男R4績分!$D$3:$I$102,6,FALSE))</f>
        <v xml:space="preserve"> </v>
      </c>
      <c r="N49" s="155">
        <f t="shared" si="1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 t="str">
        <f>IF(ISNA(VLOOKUP($C50,大男R1績分!$F$3:$H$102,3,FALSE))," ",VLOOKUP($C50,大男R1績分!$F$3:$H$102,3,FALSE))</f>
        <v xml:space="preserve"> </v>
      </c>
      <c r="K50" s="155" t="str">
        <f>IF(ISNA(VLOOKUP($C50,大男R2績分!$F$3:$I$102,4,FALSE))," ",VLOOKUP($C50,大男R2績分!$F$3:$I$102,4,FALSE))</f>
        <v xml:space="preserve"> </v>
      </c>
      <c r="L50" s="155" t="str">
        <f>IF(ISNA(VLOOKUP($C50,大男R3績分!$D$3:$H$102,5,FALSE))," ",VLOOKUP($C50,大男R3績分!$D$3:$H$102,5,FALSE))</f>
        <v xml:space="preserve"> </v>
      </c>
      <c r="M50" s="155" t="str">
        <f>IF(ISNA(VLOOKUP($C50,大男R4績分!$D$3:$I$102,6,FALSE))," ",VLOOKUP($C50,大男R4績分!$D$3:$I$102,6,FALSE))</f>
        <v xml:space="preserve"> </v>
      </c>
      <c r="N50" s="155">
        <f t="shared" si="1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 t="str">
        <f>IF(ISNA(VLOOKUP($C51,大男R1績分!$F$3:$H$102,3,FALSE))," ",VLOOKUP($C51,大男R1績分!$F$3:$H$102,3,FALSE))</f>
        <v xml:space="preserve"> </v>
      </c>
      <c r="K51" s="155" t="str">
        <f>IF(ISNA(VLOOKUP($C51,大男R2績分!$F$3:$I$102,4,FALSE))," ",VLOOKUP($C51,大男R2績分!$F$3:$I$102,4,FALSE))</f>
        <v xml:space="preserve"> </v>
      </c>
      <c r="L51" s="155" t="str">
        <f>IF(ISNA(VLOOKUP($C51,大男R3績分!$D$3:$H$102,5,FALSE))," ",VLOOKUP($C51,大男R3績分!$D$3:$H$102,5,FALSE))</f>
        <v xml:space="preserve"> </v>
      </c>
      <c r="M51" s="155" t="str">
        <f>IF(ISNA(VLOOKUP($C51,大男R4績分!$D$3:$I$102,6,FALSE))," ",VLOOKUP($C51,大男R4績分!$D$3:$I$102,6,FALSE))</f>
        <v xml:space="preserve"> </v>
      </c>
      <c r="N51" s="155">
        <f t="shared" si="1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 t="str">
        <f>IF(ISNA(VLOOKUP($C52,大男R1績分!$F$3:$H$102,3,FALSE))," ",VLOOKUP($C52,大男R1績分!$F$3:$H$102,3,FALSE))</f>
        <v xml:space="preserve"> </v>
      </c>
      <c r="K52" s="155" t="str">
        <f>IF(ISNA(VLOOKUP($C52,大男R2績分!$F$3:$I$102,4,FALSE))," ",VLOOKUP($C52,大男R2績分!$F$3:$I$102,4,FALSE))</f>
        <v xml:space="preserve"> </v>
      </c>
      <c r="L52" s="155" t="str">
        <f>IF(ISNA(VLOOKUP($C52,大男R3績分!$D$3:$H$102,5,FALSE))," ",VLOOKUP($C52,大男R3績分!$D$3:$H$102,5,FALSE))</f>
        <v xml:space="preserve"> </v>
      </c>
      <c r="M52" s="155" t="str">
        <f>IF(ISNA(VLOOKUP($C52,大男R4績分!$D$3:$I$102,6,FALSE))," ",VLOOKUP($C52,大男R4績分!$D$3:$I$102,6,FALSE))</f>
        <v xml:space="preserve"> </v>
      </c>
      <c r="N52" s="155">
        <f t="shared" si="1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 t="str">
        <f>IF(ISNA(VLOOKUP($C53,大男R1績分!$F$3:$H$102,3,FALSE))," ",VLOOKUP($C53,大男R1績分!$F$3:$H$102,3,FALSE))</f>
        <v xml:space="preserve"> </v>
      </c>
      <c r="K53" s="155" t="str">
        <f>IF(ISNA(VLOOKUP($C53,大男R2績分!$F$3:$I$102,4,FALSE))," ",VLOOKUP($C53,大男R2績分!$F$3:$I$102,4,FALSE))</f>
        <v xml:space="preserve"> </v>
      </c>
      <c r="L53" s="155" t="str">
        <f>IF(ISNA(VLOOKUP($C53,大男R3績分!$D$3:$H$102,5,FALSE))," ",VLOOKUP($C53,大男R3績分!$D$3:$H$102,5,FALSE))</f>
        <v xml:space="preserve"> </v>
      </c>
      <c r="M53" s="155" t="str">
        <f>IF(ISNA(VLOOKUP($C53,大男R4績分!$D$3:$I$102,6,FALSE))," ",VLOOKUP($C53,大男R4績分!$D$3:$I$102,6,FALSE))</f>
        <v xml:space="preserve"> </v>
      </c>
      <c r="N53" s="155">
        <f t="shared" si="1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 t="str">
        <f>IF(ISNA(VLOOKUP($C54,大男R1績分!$F$3:$H$102,3,FALSE))," ",VLOOKUP($C54,大男R1績分!$F$3:$H$102,3,FALSE))</f>
        <v xml:space="preserve"> </v>
      </c>
      <c r="K54" s="155" t="str">
        <f>IF(ISNA(VLOOKUP($C54,大男R2績分!$F$3:$I$102,4,FALSE))," ",VLOOKUP($C54,大男R2績分!$F$3:$I$102,4,FALSE))</f>
        <v xml:space="preserve"> </v>
      </c>
      <c r="L54" s="155" t="str">
        <f>IF(ISNA(VLOOKUP($C54,大男R3績分!$D$3:$H$102,5,FALSE))," ",VLOOKUP($C54,大男R3績分!$D$3:$H$102,5,FALSE))</f>
        <v xml:space="preserve"> </v>
      </c>
      <c r="M54" s="155" t="str">
        <f>IF(ISNA(VLOOKUP($C54,大男R4績分!$D$3:$I$102,6,FALSE))," ",VLOOKUP($C54,大男R4績分!$D$3:$I$102,6,FALSE))</f>
        <v xml:space="preserve"> </v>
      </c>
      <c r="N54" s="155">
        <f t="shared" si="1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 t="str">
        <f>IF(ISNA(VLOOKUP($C55,大男R1績分!$F$3:$H$102,3,FALSE))," ",VLOOKUP($C55,大男R1績分!$F$3:$H$102,3,FALSE))</f>
        <v xml:space="preserve"> </v>
      </c>
      <c r="K55" s="155" t="str">
        <f>IF(ISNA(VLOOKUP($C55,大男R2績分!$F$3:$I$102,4,FALSE))," ",VLOOKUP($C55,大男R2績分!$F$3:$I$102,4,FALSE))</f>
        <v xml:space="preserve"> </v>
      </c>
      <c r="L55" s="155" t="str">
        <f>IF(ISNA(VLOOKUP($C55,大男R3績分!$D$3:$H$102,5,FALSE))," ",VLOOKUP($C55,大男R3績分!$D$3:$H$102,5,FALSE))</f>
        <v xml:space="preserve"> </v>
      </c>
      <c r="M55" s="155" t="str">
        <f>IF(ISNA(VLOOKUP($C55,大男R4績分!$D$3:$I$102,6,FALSE))," ",VLOOKUP($C55,大男R4績分!$D$3:$I$102,6,FALSE))</f>
        <v xml:space="preserve"> </v>
      </c>
      <c r="N55" s="155">
        <f t="shared" si="1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 t="str">
        <f>IF(ISNA(VLOOKUP($C56,大男R1績分!$F$3:$H$102,3,FALSE))," ",VLOOKUP($C56,大男R1績分!$F$3:$H$102,3,FALSE))</f>
        <v xml:space="preserve"> </v>
      </c>
      <c r="K56" s="155" t="str">
        <f>IF(ISNA(VLOOKUP($C56,大男R2績分!$F$3:$I$102,4,FALSE))," ",VLOOKUP($C56,大男R2績分!$F$3:$I$102,4,FALSE))</f>
        <v xml:space="preserve"> </v>
      </c>
      <c r="L56" s="155" t="str">
        <f>IF(ISNA(VLOOKUP($C56,大男R3績分!$D$3:$H$102,5,FALSE))," ",VLOOKUP($C56,大男R3績分!$D$3:$H$102,5,FALSE))</f>
        <v xml:space="preserve"> </v>
      </c>
      <c r="M56" s="155" t="str">
        <f>IF(ISNA(VLOOKUP($C56,大男R4績分!$D$3:$I$102,6,FALSE))," ",VLOOKUP($C56,大男R4績分!$D$3:$I$102,6,FALSE))</f>
        <v xml:space="preserve"> </v>
      </c>
      <c r="N56" s="155">
        <f t="shared" si="1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 t="str">
        <f>IF(ISNA(VLOOKUP($C57,大男R1績分!$F$3:$H$102,3,FALSE))," ",VLOOKUP($C57,大男R1績分!$F$3:$H$102,3,FALSE))</f>
        <v xml:space="preserve"> </v>
      </c>
      <c r="K57" s="155" t="str">
        <f>IF(ISNA(VLOOKUP($C57,大男R2績分!$F$3:$I$102,4,FALSE))," ",VLOOKUP($C57,大男R2績分!$F$3:$I$102,4,FALSE))</f>
        <v xml:space="preserve"> </v>
      </c>
      <c r="L57" s="155" t="str">
        <f>IF(ISNA(VLOOKUP($C57,大男R3績分!$D$3:$H$102,5,FALSE))," ",VLOOKUP($C57,大男R3績分!$D$3:$H$102,5,FALSE))</f>
        <v xml:space="preserve"> </v>
      </c>
      <c r="M57" s="155" t="str">
        <f>IF(ISNA(VLOOKUP($C57,大男R4績分!$D$3:$I$102,6,FALSE))," ",VLOOKUP($C57,大男R4績分!$D$3:$I$102,6,FALSE))</f>
        <v xml:space="preserve"> </v>
      </c>
      <c r="N57" s="155">
        <f t="shared" si="1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 t="str">
        <f>IF(ISNA(VLOOKUP($C58,大男R1績分!$F$3:$H$102,3,FALSE))," ",VLOOKUP($C58,大男R1績分!$F$3:$H$102,3,FALSE))</f>
        <v xml:space="preserve"> </v>
      </c>
      <c r="K58" s="155" t="str">
        <f>IF(ISNA(VLOOKUP($C58,大男R2績分!$F$3:$I$102,4,FALSE))," ",VLOOKUP($C58,大男R2績分!$F$3:$I$102,4,FALSE))</f>
        <v xml:space="preserve"> </v>
      </c>
      <c r="L58" s="155" t="str">
        <f>IF(ISNA(VLOOKUP($C58,大男R3績分!$D$3:$H$102,5,FALSE))," ",VLOOKUP($C58,大男R3績分!$D$3:$H$102,5,FALSE))</f>
        <v xml:space="preserve"> </v>
      </c>
      <c r="M58" s="155" t="str">
        <f>IF(ISNA(VLOOKUP($C58,大男R4績分!$D$3:$I$102,6,FALSE))," ",VLOOKUP($C58,大男R4績分!$D$3:$I$102,6,FALSE))</f>
        <v xml:space="preserve"> </v>
      </c>
      <c r="N58" s="155">
        <f t="shared" si="1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 t="str">
        <f>IF(ISNA(VLOOKUP($C59,大男R1績分!$F$3:$H$102,3,FALSE))," ",VLOOKUP($C59,大男R1績分!$F$3:$H$102,3,FALSE))</f>
        <v xml:space="preserve"> </v>
      </c>
      <c r="K59" s="155" t="str">
        <f>IF(ISNA(VLOOKUP($C59,大男R2績分!$F$3:$I$102,4,FALSE))," ",VLOOKUP($C59,大男R2績分!$F$3:$I$102,4,FALSE))</f>
        <v xml:space="preserve"> </v>
      </c>
      <c r="L59" s="155" t="str">
        <f>IF(ISNA(VLOOKUP($C59,大男R3績分!$D$3:$H$102,5,FALSE))," ",VLOOKUP($C59,大男R3績分!$D$3:$H$102,5,FALSE))</f>
        <v xml:space="preserve"> </v>
      </c>
      <c r="M59" s="155" t="str">
        <f>IF(ISNA(VLOOKUP($C59,大男R4績分!$D$3:$I$102,6,FALSE))," ",VLOOKUP($C59,大男R4績分!$D$3:$I$102,6,FALSE))</f>
        <v xml:space="preserve"> </v>
      </c>
      <c r="N59" s="155">
        <f t="shared" si="1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 t="str">
        <f>IF(ISNA(VLOOKUP($C60,大男R1績分!$F$3:$H$102,3,FALSE))," ",VLOOKUP($C60,大男R1績分!$F$3:$H$102,3,FALSE))</f>
        <v xml:space="preserve"> </v>
      </c>
      <c r="K60" s="155" t="str">
        <f>IF(ISNA(VLOOKUP($C60,大男R2績分!$F$3:$I$102,4,FALSE))," ",VLOOKUP($C60,大男R2績分!$F$3:$I$102,4,FALSE))</f>
        <v xml:space="preserve"> </v>
      </c>
      <c r="L60" s="155" t="str">
        <f>IF(ISNA(VLOOKUP($C60,大男R3績分!$D$3:$H$102,5,FALSE))," ",VLOOKUP($C60,大男R3績分!$D$3:$H$102,5,FALSE))</f>
        <v xml:space="preserve"> </v>
      </c>
      <c r="M60" s="155" t="str">
        <f>IF(ISNA(VLOOKUP($C60,大男R4績分!$D$3:$I$102,6,FALSE))," ",VLOOKUP($C60,大男R4績分!$D$3:$I$102,6,FALSE))</f>
        <v xml:space="preserve"> </v>
      </c>
      <c r="N60" s="155">
        <f t="shared" si="1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 t="str">
        <f>IF(ISNA(VLOOKUP($C61,大男R1績分!$F$3:$H$102,3,FALSE))," ",VLOOKUP($C61,大男R1績分!$F$3:$H$102,3,FALSE))</f>
        <v xml:space="preserve"> </v>
      </c>
      <c r="K61" s="155" t="str">
        <f>IF(ISNA(VLOOKUP($C61,大男R2績分!$F$3:$I$102,4,FALSE))," ",VLOOKUP($C61,大男R2績分!$F$3:$I$102,4,FALSE))</f>
        <v xml:space="preserve"> </v>
      </c>
      <c r="L61" s="155" t="str">
        <f>IF(ISNA(VLOOKUP($C61,大男R3績分!$D$3:$H$102,5,FALSE))," ",VLOOKUP($C61,大男R3績分!$D$3:$H$102,5,FALSE))</f>
        <v xml:space="preserve"> </v>
      </c>
      <c r="M61" s="155" t="str">
        <f>IF(ISNA(VLOOKUP($C61,大男R4績分!$D$3:$I$102,6,FALSE))," ",VLOOKUP($C61,大男R4績分!$D$3:$I$102,6,FALSE))</f>
        <v xml:space="preserve"> </v>
      </c>
      <c r="N61" s="155">
        <f t="shared" si="1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 t="str">
        <f>IF(ISNA(VLOOKUP($C62,大男R1績分!$F$3:$H$102,3,FALSE))," ",VLOOKUP($C62,大男R1績分!$F$3:$H$102,3,FALSE))</f>
        <v xml:space="preserve"> </v>
      </c>
      <c r="K62" s="155" t="str">
        <f>IF(ISNA(VLOOKUP($C62,大男R2績分!$F$3:$I$102,4,FALSE))," ",VLOOKUP($C62,大男R2績分!$F$3:$I$102,4,FALSE))</f>
        <v xml:space="preserve"> </v>
      </c>
      <c r="L62" s="155" t="str">
        <f>IF(ISNA(VLOOKUP($C62,大男R3績分!$D$3:$H$102,5,FALSE))," ",VLOOKUP($C62,大男R3績分!$D$3:$H$102,5,FALSE))</f>
        <v xml:space="preserve"> </v>
      </c>
      <c r="M62" s="155" t="str">
        <f>IF(ISNA(VLOOKUP($C62,大男R4績分!$D$3:$I$102,6,FALSE))," ",VLOOKUP($C62,大男R4績分!$D$3:$I$102,6,FALSE))</f>
        <v xml:space="preserve"> </v>
      </c>
      <c r="N62" s="155">
        <f t="shared" si="1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 t="str">
        <f>IF(ISNA(VLOOKUP($C63,大男R1績分!$F$3:$H$102,3,FALSE))," ",VLOOKUP($C63,大男R1績分!$F$3:$H$102,3,FALSE))</f>
        <v xml:space="preserve"> </v>
      </c>
      <c r="K63" s="155" t="str">
        <f>IF(ISNA(VLOOKUP($C63,大男R2績分!$F$3:$I$102,4,FALSE))," ",VLOOKUP($C63,大男R2績分!$F$3:$I$102,4,FALSE))</f>
        <v xml:space="preserve"> </v>
      </c>
      <c r="L63" s="155" t="str">
        <f>IF(ISNA(VLOOKUP($C63,大男R3績分!$D$3:$H$102,5,FALSE))," ",VLOOKUP($C63,大男R3績分!$D$3:$H$102,5,FALSE))</f>
        <v xml:space="preserve"> </v>
      </c>
      <c r="M63" s="155" t="str">
        <f>IF(ISNA(VLOOKUP($C63,大男R4績分!$D$3:$I$102,6,FALSE))," ",VLOOKUP($C63,大男R4績分!$D$3:$I$102,6,FALSE))</f>
        <v xml:space="preserve"> </v>
      </c>
      <c r="N63" s="155">
        <f t="shared" si="1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 t="str">
        <f>IF(ISNA(VLOOKUP($C64,大男R1績分!$F$3:$H$102,3,FALSE))," ",VLOOKUP($C64,大男R1績分!$F$3:$H$102,3,FALSE))</f>
        <v xml:space="preserve"> </v>
      </c>
      <c r="K64" s="155" t="str">
        <f>IF(ISNA(VLOOKUP($C64,大男R2績分!$F$3:$I$102,4,FALSE))," ",VLOOKUP($C64,大男R2績分!$F$3:$I$102,4,FALSE))</f>
        <v xml:space="preserve"> </v>
      </c>
      <c r="L64" s="155" t="str">
        <f>IF(ISNA(VLOOKUP($C64,大男R3績分!$D$3:$H$102,5,FALSE))," ",VLOOKUP($C64,大男R3績分!$D$3:$H$102,5,FALSE))</f>
        <v xml:space="preserve"> </v>
      </c>
      <c r="M64" s="155" t="str">
        <f>IF(ISNA(VLOOKUP($C64,大男R4績分!$D$3:$I$102,6,FALSE))," ",VLOOKUP($C64,大男R4績分!$D$3:$I$102,6,FALSE))</f>
        <v xml:space="preserve"> </v>
      </c>
      <c r="N64" s="155">
        <f t="shared" si="1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 t="str">
        <f>IF(ISNA(VLOOKUP($C65,大男R1績分!$F$3:$H$102,3,FALSE))," ",VLOOKUP($C65,大男R1績分!$F$3:$H$102,3,FALSE))</f>
        <v xml:space="preserve"> </v>
      </c>
      <c r="K65" s="155" t="str">
        <f>IF(ISNA(VLOOKUP($C65,大男R2績分!$F$3:$I$102,4,FALSE))," ",VLOOKUP($C65,大男R2績分!$F$3:$I$102,4,FALSE))</f>
        <v xml:space="preserve"> </v>
      </c>
      <c r="L65" s="155" t="str">
        <f>IF(ISNA(VLOOKUP($C65,大男R3績分!$D$3:$H$102,5,FALSE))," ",VLOOKUP($C65,大男R3績分!$D$3:$H$102,5,FALSE))</f>
        <v xml:space="preserve"> </v>
      </c>
      <c r="M65" s="155" t="str">
        <f>IF(ISNA(VLOOKUP($C65,大男R4績分!$D$3:$I$102,6,FALSE))," ",VLOOKUP($C65,大男R4績分!$D$3:$I$102,6,FALSE))</f>
        <v xml:space="preserve"> </v>
      </c>
      <c r="N65" s="155">
        <f t="shared" si="1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 t="str">
        <f>IF(ISNA(VLOOKUP($C66,大男R1績分!$F$3:$H$102,3,FALSE))," ",VLOOKUP($C66,大男R1績分!$F$3:$H$102,3,FALSE))</f>
        <v xml:space="preserve"> </v>
      </c>
      <c r="K66" s="155" t="str">
        <f>IF(ISNA(VLOOKUP($C66,大男R2績分!$F$3:$I$102,4,FALSE))," ",VLOOKUP($C66,大男R2績分!$F$3:$I$102,4,FALSE))</f>
        <v xml:space="preserve"> </v>
      </c>
      <c r="L66" s="155" t="str">
        <f>IF(ISNA(VLOOKUP($C66,大男R3績分!$D$3:$H$102,5,FALSE))," ",VLOOKUP($C66,大男R3績分!$D$3:$H$102,5,FALSE))</f>
        <v xml:space="preserve"> </v>
      </c>
      <c r="M66" s="155" t="str">
        <f>IF(ISNA(VLOOKUP($C66,大男R4績分!$D$3:$I$102,6,FALSE))," ",VLOOKUP($C66,大男R4績分!$D$3:$I$102,6,FALSE))</f>
        <v xml:space="preserve"> </v>
      </c>
      <c r="N66" s="155">
        <f t="shared" ref="N66:N97" si="2">SUM(J66:M66)</f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 t="str">
        <f>IF(ISNA(VLOOKUP($C67,大男R1績分!$F$3:$H$102,3,FALSE))," ",VLOOKUP($C67,大男R1績分!$F$3:$H$102,3,FALSE))</f>
        <v xml:space="preserve"> </v>
      </c>
      <c r="K67" s="155" t="str">
        <f>IF(ISNA(VLOOKUP($C67,大男R2績分!$F$3:$I$102,4,FALSE))," ",VLOOKUP($C67,大男R2績分!$F$3:$I$102,4,FALSE))</f>
        <v xml:space="preserve"> </v>
      </c>
      <c r="L67" s="155" t="str">
        <f>IF(ISNA(VLOOKUP($C67,大男R3績分!$D$3:$H$102,5,FALSE))," ",VLOOKUP($C67,大男R3績分!$D$3:$H$102,5,FALSE))</f>
        <v xml:space="preserve"> </v>
      </c>
      <c r="M67" s="155" t="str">
        <f>IF(ISNA(VLOOKUP($C67,大男R4績分!$D$3:$I$102,6,FALSE))," ",VLOOKUP($C67,大男R4績分!$D$3:$I$102,6,FALSE))</f>
        <v xml:space="preserve"> </v>
      </c>
      <c r="N67" s="155">
        <f t="shared" si="2"/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 t="str">
        <f>IF(ISNA(VLOOKUP($C68,大男R1績分!$F$3:$H$102,3,FALSE))," ",VLOOKUP($C68,大男R1績分!$F$3:$H$102,3,FALSE))</f>
        <v xml:space="preserve"> </v>
      </c>
      <c r="K68" s="155" t="str">
        <f>IF(ISNA(VLOOKUP($C68,大男R2績分!$F$3:$I$102,4,FALSE))," ",VLOOKUP($C68,大男R2績分!$F$3:$I$102,4,FALSE))</f>
        <v xml:space="preserve"> </v>
      </c>
      <c r="L68" s="155" t="str">
        <f>IF(ISNA(VLOOKUP($C68,大男R3績分!$D$3:$H$102,5,FALSE))," ",VLOOKUP($C68,大男R3績分!$D$3:$H$102,5,FALSE))</f>
        <v xml:space="preserve"> </v>
      </c>
      <c r="M68" s="155" t="str">
        <f>IF(ISNA(VLOOKUP($C68,大男R4績分!$D$3:$I$102,6,FALSE))," ",VLOOKUP($C68,大男R4績分!$D$3:$I$102,6,FALSE))</f>
        <v xml:space="preserve"> </v>
      </c>
      <c r="N68" s="155">
        <f t="shared" si="2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 t="str">
        <f>IF(ISNA(VLOOKUP($C69,大男R1績分!$F$3:$H$102,3,FALSE))," ",VLOOKUP($C69,大男R1績分!$F$3:$H$102,3,FALSE))</f>
        <v xml:space="preserve"> </v>
      </c>
      <c r="K69" s="155" t="str">
        <f>IF(ISNA(VLOOKUP($C69,大男R2績分!$F$3:$I$102,4,FALSE))," ",VLOOKUP($C69,大男R2績分!$F$3:$I$102,4,FALSE))</f>
        <v xml:space="preserve"> </v>
      </c>
      <c r="L69" s="155" t="str">
        <f>IF(ISNA(VLOOKUP($C69,大男R3績分!$D$3:$H$102,5,FALSE))," ",VLOOKUP($C69,大男R3績分!$D$3:$H$102,5,FALSE))</f>
        <v xml:space="preserve"> </v>
      </c>
      <c r="M69" s="155" t="str">
        <f>IF(ISNA(VLOOKUP($C69,大男R4績分!$D$3:$I$102,6,FALSE))," ",VLOOKUP($C69,大男R4績分!$D$3:$I$102,6,FALSE))</f>
        <v xml:space="preserve"> </v>
      </c>
      <c r="N69" s="155">
        <f t="shared" si="2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 t="str">
        <f>IF(ISNA(VLOOKUP($C70,大男R1績分!$F$3:$H$102,3,FALSE))," ",VLOOKUP($C70,大男R1績分!$F$3:$H$102,3,FALSE))</f>
        <v xml:space="preserve"> </v>
      </c>
      <c r="K70" s="155" t="str">
        <f>IF(ISNA(VLOOKUP($C70,大男R2績分!$F$3:$I$102,4,FALSE))," ",VLOOKUP($C70,大男R2績分!$F$3:$I$102,4,FALSE))</f>
        <v xml:space="preserve"> </v>
      </c>
      <c r="L70" s="155" t="str">
        <f>IF(ISNA(VLOOKUP($C70,大男R3績分!$D$3:$H$102,5,FALSE))," ",VLOOKUP($C70,大男R3績分!$D$3:$H$102,5,FALSE))</f>
        <v xml:space="preserve"> </v>
      </c>
      <c r="M70" s="155" t="str">
        <f>IF(ISNA(VLOOKUP($C70,大男R4績分!$D$3:$I$102,6,FALSE))," ",VLOOKUP($C70,大男R4績分!$D$3:$I$102,6,FALSE))</f>
        <v xml:space="preserve"> </v>
      </c>
      <c r="N70" s="155">
        <f t="shared" si="2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 t="str">
        <f>IF(ISNA(VLOOKUP($C71,大男R1績分!$F$3:$H$102,3,FALSE))," ",VLOOKUP($C71,大男R1績分!$F$3:$H$102,3,FALSE))</f>
        <v xml:space="preserve"> </v>
      </c>
      <c r="K71" s="155" t="str">
        <f>IF(ISNA(VLOOKUP($C71,大男R2績分!$F$3:$I$102,4,FALSE))," ",VLOOKUP($C71,大男R2績分!$F$3:$I$102,4,FALSE))</f>
        <v xml:space="preserve"> </v>
      </c>
      <c r="L71" s="155" t="str">
        <f>IF(ISNA(VLOOKUP($C71,大男R3績分!$D$3:$H$102,5,FALSE))," ",VLOOKUP($C71,大男R3績分!$D$3:$H$102,5,FALSE))</f>
        <v xml:space="preserve"> </v>
      </c>
      <c r="M71" s="155" t="str">
        <f>IF(ISNA(VLOOKUP($C71,大男R4績分!$D$3:$I$102,6,FALSE))," ",VLOOKUP($C71,大男R4績分!$D$3:$I$102,6,FALSE))</f>
        <v xml:space="preserve"> </v>
      </c>
      <c r="N71" s="155">
        <f t="shared" si="2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 t="str">
        <f>IF(ISNA(VLOOKUP($C72,大男R1績分!$F$3:$H$102,3,FALSE))," ",VLOOKUP($C72,大男R1績分!$F$3:$H$102,3,FALSE))</f>
        <v xml:space="preserve"> </v>
      </c>
      <c r="K72" s="155" t="str">
        <f>IF(ISNA(VLOOKUP($C72,大男R2績分!$F$3:$I$102,4,FALSE))," ",VLOOKUP($C72,大男R2績分!$F$3:$I$102,4,FALSE))</f>
        <v xml:space="preserve"> </v>
      </c>
      <c r="L72" s="155" t="str">
        <f>IF(ISNA(VLOOKUP($C72,大男R3績分!$D$3:$H$102,5,FALSE))," ",VLOOKUP($C72,大男R3績分!$D$3:$H$102,5,FALSE))</f>
        <v xml:space="preserve"> </v>
      </c>
      <c r="M72" s="155" t="str">
        <f>IF(ISNA(VLOOKUP($C72,大男R4績分!$D$3:$I$102,6,FALSE))," ",VLOOKUP($C72,大男R4績分!$D$3:$I$102,6,FALSE))</f>
        <v xml:space="preserve"> </v>
      </c>
      <c r="N72" s="155">
        <f t="shared" si="2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 t="str">
        <f>IF(ISNA(VLOOKUP($C73,大男R1績分!$F$3:$H$102,3,FALSE))," ",VLOOKUP($C73,大男R1績分!$F$3:$H$102,3,FALSE))</f>
        <v xml:space="preserve"> </v>
      </c>
      <c r="K73" s="155" t="str">
        <f>IF(ISNA(VLOOKUP($C73,大男R2績分!$F$3:$I$102,4,FALSE))," ",VLOOKUP($C73,大男R2績分!$F$3:$I$102,4,FALSE))</f>
        <v xml:space="preserve"> </v>
      </c>
      <c r="L73" s="155" t="str">
        <f>IF(ISNA(VLOOKUP($C73,大男R3績分!$D$3:$H$102,5,FALSE))," ",VLOOKUP($C73,大男R3績分!$D$3:$H$102,5,FALSE))</f>
        <v xml:space="preserve"> </v>
      </c>
      <c r="M73" s="155" t="str">
        <f>IF(ISNA(VLOOKUP($C73,大男R4績分!$D$3:$I$102,6,FALSE))," ",VLOOKUP($C73,大男R4績分!$D$3:$I$102,6,FALSE))</f>
        <v xml:space="preserve"> </v>
      </c>
      <c r="N73" s="155">
        <f t="shared" si="2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 t="str">
        <f>IF(ISNA(VLOOKUP($C74,大男R1績分!$F$3:$H$102,3,FALSE))," ",VLOOKUP($C74,大男R1績分!$F$3:$H$102,3,FALSE))</f>
        <v xml:space="preserve"> </v>
      </c>
      <c r="K74" s="155" t="str">
        <f>IF(ISNA(VLOOKUP($C74,大男R2績分!$F$3:$I$102,4,FALSE))," ",VLOOKUP($C74,大男R2績分!$F$3:$I$102,4,FALSE))</f>
        <v xml:space="preserve"> </v>
      </c>
      <c r="L74" s="155" t="str">
        <f>IF(ISNA(VLOOKUP($C74,大男R3績分!$D$3:$H$102,5,FALSE))," ",VLOOKUP($C74,大男R3績分!$D$3:$H$102,5,FALSE))</f>
        <v xml:space="preserve"> </v>
      </c>
      <c r="M74" s="155" t="str">
        <f>IF(ISNA(VLOOKUP($C74,大男R4績分!$D$3:$I$102,6,FALSE))," ",VLOOKUP($C74,大男R4績分!$D$3:$I$102,6,FALSE))</f>
        <v xml:space="preserve"> </v>
      </c>
      <c r="N74" s="155">
        <f t="shared" si="2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 t="str">
        <f>IF(ISNA(VLOOKUP($C75,大男R1績分!$F$3:$H$102,3,FALSE))," ",VLOOKUP($C75,大男R1績分!$F$3:$H$102,3,FALSE))</f>
        <v xml:space="preserve"> </v>
      </c>
      <c r="K75" s="155" t="str">
        <f>IF(ISNA(VLOOKUP($C75,大男R2績分!$F$3:$I$102,4,FALSE))," ",VLOOKUP($C75,大男R2績分!$F$3:$I$102,4,FALSE))</f>
        <v xml:space="preserve"> </v>
      </c>
      <c r="L75" s="155" t="str">
        <f>IF(ISNA(VLOOKUP($C75,大男R3績分!$D$3:$H$102,5,FALSE))," ",VLOOKUP($C75,大男R3績分!$D$3:$H$102,5,FALSE))</f>
        <v xml:space="preserve"> </v>
      </c>
      <c r="M75" s="155" t="str">
        <f>IF(ISNA(VLOOKUP($C75,大男R4績分!$D$3:$I$102,6,FALSE))," ",VLOOKUP($C75,大男R4績分!$D$3:$I$102,6,FALSE))</f>
        <v xml:space="preserve"> </v>
      </c>
      <c r="N75" s="155">
        <f t="shared" si="2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 t="str">
        <f>IF(ISNA(VLOOKUP($C76,大男R1績分!$F$3:$H$102,3,FALSE))," ",VLOOKUP($C76,大男R1績分!$F$3:$H$102,3,FALSE))</f>
        <v xml:space="preserve"> </v>
      </c>
      <c r="K76" s="155" t="str">
        <f>IF(ISNA(VLOOKUP($C76,大男R2績分!$F$3:$I$102,4,FALSE))," ",VLOOKUP($C76,大男R2績分!$F$3:$I$102,4,FALSE))</f>
        <v xml:space="preserve"> </v>
      </c>
      <c r="L76" s="155" t="str">
        <f>IF(ISNA(VLOOKUP($C76,大男R3績分!$D$3:$H$102,5,FALSE))," ",VLOOKUP($C76,大男R3績分!$D$3:$H$102,5,FALSE))</f>
        <v xml:space="preserve"> </v>
      </c>
      <c r="M76" s="155" t="str">
        <f>IF(ISNA(VLOOKUP($C76,大男R4績分!$D$3:$I$102,6,FALSE))," ",VLOOKUP($C76,大男R4績分!$D$3:$I$102,6,FALSE))</f>
        <v xml:space="preserve"> </v>
      </c>
      <c r="N76" s="155">
        <f t="shared" si="2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 t="str">
        <f>IF(ISNA(VLOOKUP($C77,大男R1績分!$F$3:$H$102,3,FALSE))," ",VLOOKUP($C77,大男R1績分!$F$3:$H$102,3,FALSE))</f>
        <v xml:space="preserve"> </v>
      </c>
      <c r="K77" s="155" t="str">
        <f>IF(ISNA(VLOOKUP($C77,大男R2績分!$F$3:$I$102,4,FALSE))," ",VLOOKUP($C77,大男R2績分!$F$3:$I$102,4,FALSE))</f>
        <v xml:space="preserve"> </v>
      </c>
      <c r="L77" s="155" t="str">
        <f>IF(ISNA(VLOOKUP($C77,大男R3績分!$D$3:$H$102,5,FALSE))," ",VLOOKUP($C77,大男R3績分!$D$3:$H$102,5,FALSE))</f>
        <v xml:space="preserve"> </v>
      </c>
      <c r="M77" s="155" t="str">
        <f>IF(ISNA(VLOOKUP($C77,大男R4績分!$D$3:$I$102,6,FALSE))," ",VLOOKUP($C77,大男R4績分!$D$3:$I$102,6,FALSE))</f>
        <v xml:space="preserve"> </v>
      </c>
      <c r="N77" s="155">
        <f t="shared" si="2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 t="str">
        <f>IF(ISNA(VLOOKUP($C78,大男R1績分!$F$3:$H$102,3,FALSE))," ",VLOOKUP($C78,大男R1績分!$F$3:$H$102,3,FALSE))</f>
        <v xml:space="preserve"> </v>
      </c>
      <c r="K78" s="155" t="str">
        <f>IF(ISNA(VLOOKUP($C78,大男R2績分!$F$3:$I$102,4,FALSE))," ",VLOOKUP($C78,大男R2績分!$F$3:$I$102,4,FALSE))</f>
        <v xml:space="preserve"> </v>
      </c>
      <c r="L78" s="155" t="str">
        <f>IF(ISNA(VLOOKUP($C78,大男R3績分!$D$3:$H$102,5,FALSE))," ",VLOOKUP($C78,大男R3績分!$D$3:$H$102,5,FALSE))</f>
        <v xml:space="preserve"> </v>
      </c>
      <c r="M78" s="155" t="str">
        <f>IF(ISNA(VLOOKUP($C78,大男R4績分!$D$3:$I$102,6,FALSE))," ",VLOOKUP($C78,大男R4績分!$D$3:$I$102,6,FALSE))</f>
        <v xml:space="preserve"> </v>
      </c>
      <c r="N78" s="155">
        <f t="shared" si="2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 t="str">
        <f>IF(ISNA(VLOOKUP($C79,大男R1績分!$F$3:$H$102,3,FALSE))," ",VLOOKUP($C79,大男R1績分!$F$3:$H$102,3,FALSE))</f>
        <v xml:space="preserve"> </v>
      </c>
      <c r="K79" s="155" t="str">
        <f>IF(ISNA(VLOOKUP($C79,大男R2績分!$F$3:$I$102,4,FALSE))," ",VLOOKUP($C79,大男R2績分!$F$3:$I$102,4,FALSE))</f>
        <v xml:space="preserve"> </v>
      </c>
      <c r="L79" s="155" t="str">
        <f>IF(ISNA(VLOOKUP($C79,大男R3績分!$D$3:$H$102,5,FALSE))," ",VLOOKUP($C79,大男R3績分!$D$3:$H$102,5,FALSE))</f>
        <v xml:space="preserve"> </v>
      </c>
      <c r="M79" s="155" t="str">
        <f>IF(ISNA(VLOOKUP($C79,大男R4績分!$D$3:$I$102,6,FALSE))," ",VLOOKUP($C79,大男R4績分!$D$3:$I$102,6,FALSE))</f>
        <v xml:space="preserve"> </v>
      </c>
      <c r="N79" s="155">
        <f t="shared" si="2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 t="str">
        <f>IF(ISNA(VLOOKUP($C80,大男R1績分!$F$3:$H$102,3,FALSE))," ",VLOOKUP($C80,大男R1績分!$F$3:$H$102,3,FALSE))</f>
        <v xml:space="preserve"> </v>
      </c>
      <c r="K80" s="155" t="str">
        <f>IF(ISNA(VLOOKUP($C80,大男R2績分!$F$3:$I$102,4,FALSE))," ",VLOOKUP($C80,大男R2績分!$F$3:$I$102,4,FALSE))</f>
        <v xml:space="preserve"> </v>
      </c>
      <c r="L80" s="155" t="str">
        <f>IF(ISNA(VLOOKUP($C80,大男R3績分!$D$3:$H$102,5,FALSE))," ",VLOOKUP($C80,大男R3績分!$D$3:$H$102,5,FALSE))</f>
        <v xml:space="preserve"> </v>
      </c>
      <c r="M80" s="155" t="str">
        <f>IF(ISNA(VLOOKUP($C80,大男R4績分!$D$3:$I$102,6,FALSE))," ",VLOOKUP($C80,大男R4績分!$D$3:$I$102,6,FALSE))</f>
        <v xml:space="preserve"> </v>
      </c>
      <c r="N80" s="155">
        <f t="shared" si="2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 t="str">
        <f>IF(ISNA(VLOOKUP($C81,大男R1績分!$F$3:$H$102,3,FALSE))," ",VLOOKUP($C81,大男R1績分!$F$3:$H$102,3,FALSE))</f>
        <v xml:space="preserve"> </v>
      </c>
      <c r="K81" s="155" t="str">
        <f>IF(ISNA(VLOOKUP($C81,大男R2績分!$F$3:$I$102,4,FALSE))," ",VLOOKUP($C81,大男R2績分!$F$3:$I$102,4,FALSE))</f>
        <v xml:space="preserve"> </v>
      </c>
      <c r="L81" s="155" t="str">
        <f>IF(ISNA(VLOOKUP($C81,大男R3績分!$D$3:$H$102,5,FALSE))," ",VLOOKUP($C81,大男R3績分!$D$3:$H$102,5,FALSE))</f>
        <v xml:space="preserve"> </v>
      </c>
      <c r="M81" s="155" t="str">
        <f>IF(ISNA(VLOOKUP($C81,大男R4績分!$D$3:$I$102,6,FALSE))," ",VLOOKUP($C81,大男R4績分!$D$3:$I$102,6,FALSE))</f>
        <v xml:space="preserve"> </v>
      </c>
      <c r="N81" s="155">
        <f t="shared" si="2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 t="str">
        <f>IF(ISNA(VLOOKUP($C82,大男R1績分!$F$3:$H$102,3,FALSE))," ",VLOOKUP($C82,大男R1績分!$F$3:$H$102,3,FALSE))</f>
        <v xml:space="preserve"> </v>
      </c>
      <c r="K82" s="155" t="str">
        <f>IF(ISNA(VLOOKUP($C82,大男R2績分!$F$3:$I$102,4,FALSE))," ",VLOOKUP($C82,大男R2績分!$F$3:$I$102,4,FALSE))</f>
        <v xml:space="preserve"> </v>
      </c>
      <c r="L82" s="155" t="str">
        <f>IF(ISNA(VLOOKUP($C82,大男R3績分!$D$3:$H$102,5,FALSE))," ",VLOOKUP($C82,大男R3績分!$D$3:$H$102,5,FALSE))</f>
        <v xml:space="preserve"> </v>
      </c>
      <c r="M82" s="155" t="str">
        <f>IF(ISNA(VLOOKUP($C82,大男R4績分!$D$3:$I$102,6,FALSE))," ",VLOOKUP($C82,大男R4績分!$D$3:$I$102,6,FALSE))</f>
        <v xml:space="preserve"> </v>
      </c>
      <c r="N82" s="155">
        <f t="shared" si="2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 t="str">
        <f>IF(ISNA(VLOOKUP($C83,大男R1績分!$F$3:$H$102,3,FALSE))," ",VLOOKUP($C83,大男R1績分!$F$3:$H$102,3,FALSE))</f>
        <v xml:space="preserve"> </v>
      </c>
      <c r="K83" s="155" t="str">
        <f>IF(ISNA(VLOOKUP($C83,大男R2績分!$F$3:$I$102,4,FALSE))," ",VLOOKUP($C83,大男R2績分!$F$3:$I$102,4,FALSE))</f>
        <v xml:space="preserve"> </v>
      </c>
      <c r="L83" s="155" t="str">
        <f>IF(ISNA(VLOOKUP($C83,大男R3績分!$D$3:$H$102,5,FALSE))," ",VLOOKUP($C83,大男R3績分!$D$3:$H$102,5,FALSE))</f>
        <v xml:space="preserve"> </v>
      </c>
      <c r="M83" s="155" t="str">
        <f>IF(ISNA(VLOOKUP($C83,大男R4績分!$D$3:$I$102,6,FALSE))," ",VLOOKUP($C83,大男R4績分!$D$3:$I$102,6,FALSE))</f>
        <v xml:space="preserve"> </v>
      </c>
      <c r="N83" s="155">
        <f t="shared" si="2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 t="str">
        <f>IF(ISNA(VLOOKUP($C84,大男R1績分!$F$3:$H$102,3,FALSE))," ",VLOOKUP($C84,大男R1績分!$F$3:$H$102,3,FALSE))</f>
        <v xml:space="preserve"> </v>
      </c>
      <c r="K84" s="155" t="str">
        <f>IF(ISNA(VLOOKUP($C84,大男R2績分!$F$3:$I$102,4,FALSE))," ",VLOOKUP($C84,大男R2績分!$F$3:$I$102,4,FALSE))</f>
        <v xml:space="preserve"> </v>
      </c>
      <c r="L84" s="155" t="str">
        <f>IF(ISNA(VLOOKUP($C84,大男R3績分!$D$3:$H$102,5,FALSE))," ",VLOOKUP($C84,大男R3績分!$D$3:$H$102,5,FALSE))</f>
        <v xml:space="preserve"> </v>
      </c>
      <c r="M84" s="155" t="str">
        <f>IF(ISNA(VLOOKUP($C84,大男R4績分!$D$3:$I$102,6,FALSE))," ",VLOOKUP($C84,大男R4績分!$D$3:$I$102,6,FALSE))</f>
        <v xml:space="preserve"> </v>
      </c>
      <c r="N84" s="155">
        <f t="shared" si="2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 t="str">
        <f>IF(ISNA(VLOOKUP($C85,大男R1績分!$F$3:$H$102,3,FALSE))," ",VLOOKUP($C85,大男R1績分!$F$3:$H$102,3,FALSE))</f>
        <v xml:space="preserve"> </v>
      </c>
      <c r="K85" s="155" t="str">
        <f>IF(ISNA(VLOOKUP($C85,大男R2績分!$F$3:$I$102,4,FALSE))," ",VLOOKUP($C85,大男R2績分!$F$3:$I$102,4,FALSE))</f>
        <v xml:space="preserve"> </v>
      </c>
      <c r="L85" s="155" t="str">
        <f>IF(ISNA(VLOOKUP($C85,大男R3績分!$D$3:$H$102,5,FALSE))," ",VLOOKUP($C85,大男R3績分!$D$3:$H$102,5,FALSE))</f>
        <v xml:space="preserve"> </v>
      </c>
      <c r="M85" s="155" t="str">
        <f>IF(ISNA(VLOOKUP($C85,大男R4績分!$D$3:$I$102,6,FALSE))," ",VLOOKUP($C85,大男R4績分!$D$3:$I$102,6,FALSE))</f>
        <v xml:space="preserve"> </v>
      </c>
      <c r="N85" s="155">
        <f t="shared" si="2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 t="str">
        <f>IF(ISNA(VLOOKUP($C86,大男R1績分!$F$3:$H$102,3,FALSE))," ",VLOOKUP($C86,大男R1績分!$F$3:$H$102,3,FALSE))</f>
        <v xml:space="preserve"> </v>
      </c>
      <c r="K86" s="155" t="str">
        <f>IF(ISNA(VLOOKUP($C86,大男R2績分!$F$3:$I$102,4,FALSE))," ",VLOOKUP($C86,大男R2績分!$F$3:$I$102,4,FALSE))</f>
        <v xml:space="preserve"> </v>
      </c>
      <c r="L86" s="155" t="str">
        <f>IF(ISNA(VLOOKUP($C86,大男R3績分!$D$3:$H$102,5,FALSE))," ",VLOOKUP($C86,大男R3績分!$D$3:$H$102,5,FALSE))</f>
        <v xml:space="preserve"> </v>
      </c>
      <c r="M86" s="155" t="str">
        <f>IF(ISNA(VLOOKUP($C86,大男R4績分!$D$3:$I$102,6,FALSE))," ",VLOOKUP($C86,大男R4績分!$D$3:$I$102,6,FALSE))</f>
        <v xml:space="preserve"> </v>
      </c>
      <c r="N86" s="155">
        <f t="shared" si="2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 t="str">
        <f>IF(ISNA(VLOOKUP($C87,大男R1績分!$F$3:$H$102,3,FALSE))," ",VLOOKUP($C87,大男R1績分!$F$3:$H$102,3,FALSE))</f>
        <v xml:space="preserve"> </v>
      </c>
      <c r="K87" s="155" t="str">
        <f>IF(ISNA(VLOOKUP($C87,大男R2績分!$F$3:$I$102,4,FALSE))," ",VLOOKUP($C87,大男R2績分!$F$3:$I$102,4,FALSE))</f>
        <v xml:space="preserve"> </v>
      </c>
      <c r="L87" s="155" t="str">
        <f>IF(ISNA(VLOOKUP($C87,大男R3績分!$D$3:$H$102,5,FALSE))," ",VLOOKUP($C87,大男R3績分!$D$3:$H$102,5,FALSE))</f>
        <v xml:space="preserve"> </v>
      </c>
      <c r="M87" s="155" t="str">
        <f>IF(ISNA(VLOOKUP($C87,大男R4績分!$D$3:$I$102,6,FALSE))," ",VLOOKUP($C87,大男R4績分!$D$3:$I$102,6,FALSE))</f>
        <v xml:space="preserve"> </v>
      </c>
      <c r="N87" s="155">
        <f t="shared" si="2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 t="str">
        <f>IF(ISNA(VLOOKUP($C88,大男R1績分!$F$3:$H$102,3,FALSE))," ",VLOOKUP($C88,大男R1績分!$F$3:$H$102,3,FALSE))</f>
        <v xml:space="preserve"> </v>
      </c>
      <c r="K88" s="155" t="str">
        <f>IF(ISNA(VLOOKUP($C88,大男R2績分!$F$3:$I$102,4,FALSE))," ",VLOOKUP($C88,大男R2績分!$F$3:$I$102,4,FALSE))</f>
        <v xml:space="preserve"> </v>
      </c>
      <c r="L88" s="155" t="str">
        <f>IF(ISNA(VLOOKUP($C88,大男R3績分!$D$3:$H$102,5,FALSE))," ",VLOOKUP($C88,大男R3績分!$D$3:$H$102,5,FALSE))</f>
        <v xml:space="preserve"> </v>
      </c>
      <c r="M88" s="155" t="str">
        <f>IF(ISNA(VLOOKUP($C88,大男R4績分!$D$3:$I$102,6,FALSE))," ",VLOOKUP($C88,大男R4績分!$D$3:$I$102,6,FALSE))</f>
        <v xml:space="preserve"> </v>
      </c>
      <c r="N88" s="155">
        <f t="shared" si="2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 t="str">
        <f>IF(ISNA(VLOOKUP($C89,大男R1績分!$F$3:$H$102,3,FALSE))," ",VLOOKUP($C89,大男R1績分!$F$3:$H$102,3,FALSE))</f>
        <v xml:space="preserve"> </v>
      </c>
      <c r="K89" s="155" t="str">
        <f>IF(ISNA(VLOOKUP($C89,大男R2績分!$F$3:$I$102,4,FALSE))," ",VLOOKUP($C89,大男R2績分!$F$3:$I$102,4,FALSE))</f>
        <v xml:space="preserve"> </v>
      </c>
      <c r="L89" s="155" t="str">
        <f>IF(ISNA(VLOOKUP($C89,大男R3績分!$D$3:$H$102,5,FALSE))," ",VLOOKUP($C89,大男R3績分!$D$3:$H$102,5,FALSE))</f>
        <v xml:space="preserve"> </v>
      </c>
      <c r="M89" s="155" t="str">
        <f>IF(ISNA(VLOOKUP($C89,大男R4績分!$D$3:$I$102,6,FALSE))," ",VLOOKUP($C89,大男R4績分!$D$3:$I$102,6,FALSE))</f>
        <v xml:space="preserve"> </v>
      </c>
      <c r="N89" s="155">
        <f t="shared" si="2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 t="str">
        <f>IF(ISNA(VLOOKUP($C90,大男R1績分!$F$3:$H$102,3,FALSE))," ",VLOOKUP($C90,大男R1績分!$F$3:$H$102,3,FALSE))</f>
        <v xml:space="preserve"> </v>
      </c>
      <c r="K90" s="155" t="str">
        <f>IF(ISNA(VLOOKUP($C90,大男R2績分!$F$3:$I$102,4,FALSE))," ",VLOOKUP($C90,大男R2績分!$F$3:$I$102,4,FALSE))</f>
        <v xml:space="preserve"> </v>
      </c>
      <c r="L90" s="155" t="str">
        <f>IF(ISNA(VLOOKUP($C90,大男R3績分!$D$3:$H$102,5,FALSE))," ",VLOOKUP($C90,大男R3績分!$D$3:$H$102,5,FALSE))</f>
        <v xml:space="preserve"> </v>
      </c>
      <c r="M90" s="155" t="str">
        <f>IF(ISNA(VLOOKUP($C90,大男R4績分!$D$3:$I$102,6,FALSE))," ",VLOOKUP($C90,大男R4績分!$D$3:$I$102,6,FALSE))</f>
        <v xml:space="preserve"> </v>
      </c>
      <c r="N90" s="155">
        <f t="shared" si="2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 t="str">
        <f>IF(ISNA(VLOOKUP($C91,大男R1績分!$F$3:$H$102,3,FALSE))," ",VLOOKUP($C91,大男R1績分!$F$3:$H$102,3,FALSE))</f>
        <v xml:space="preserve"> </v>
      </c>
      <c r="K91" s="155" t="str">
        <f>IF(ISNA(VLOOKUP($C91,大男R2績分!$F$3:$I$102,4,FALSE))," ",VLOOKUP($C91,大男R2績分!$F$3:$I$102,4,FALSE))</f>
        <v xml:space="preserve"> </v>
      </c>
      <c r="L91" s="155" t="str">
        <f>IF(ISNA(VLOOKUP($C91,大男R3績分!$D$3:$H$102,5,FALSE))," ",VLOOKUP($C91,大男R3績分!$D$3:$H$102,5,FALSE))</f>
        <v xml:space="preserve"> </v>
      </c>
      <c r="M91" s="155" t="str">
        <f>IF(ISNA(VLOOKUP($C91,大男R4績分!$D$3:$I$102,6,FALSE))," ",VLOOKUP($C91,大男R4績分!$D$3:$I$102,6,FALSE))</f>
        <v xml:space="preserve"> </v>
      </c>
      <c r="N91" s="155">
        <f t="shared" si="2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 t="str">
        <f>IF(ISNA(VLOOKUP($C92,大男R1績分!$F$3:$H$102,3,FALSE))," ",VLOOKUP($C92,大男R1績分!$F$3:$H$102,3,FALSE))</f>
        <v xml:space="preserve"> </v>
      </c>
      <c r="K92" s="155" t="str">
        <f>IF(ISNA(VLOOKUP($C92,大男R2績分!$F$3:$I$102,4,FALSE))," ",VLOOKUP($C92,大男R2績分!$F$3:$I$102,4,FALSE))</f>
        <v xml:space="preserve"> </v>
      </c>
      <c r="L92" s="155" t="str">
        <f>IF(ISNA(VLOOKUP($C92,大男R3績分!$D$3:$H$102,5,FALSE))," ",VLOOKUP($C92,大男R3績分!$D$3:$H$102,5,FALSE))</f>
        <v xml:space="preserve"> </v>
      </c>
      <c r="M92" s="155" t="str">
        <f>IF(ISNA(VLOOKUP($C92,大男R4績分!$D$3:$I$102,6,FALSE))," ",VLOOKUP($C92,大男R4績分!$D$3:$I$102,6,FALSE))</f>
        <v xml:space="preserve"> </v>
      </c>
      <c r="N92" s="155">
        <f t="shared" si="2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 t="str">
        <f>IF(ISNA(VLOOKUP($C93,大男R1績分!$F$3:$H$102,3,FALSE))," ",VLOOKUP($C93,大男R1績分!$F$3:$H$102,3,FALSE))</f>
        <v xml:space="preserve"> </v>
      </c>
      <c r="K93" s="155" t="str">
        <f>IF(ISNA(VLOOKUP($C93,大男R2績分!$F$3:$I$102,4,FALSE))," ",VLOOKUP($C93,大男R2績分!$F$3:$I$102,4,FALSE))</f>
        <v xml:space="preserve"> </v>
      </c>
      <c r="L93" s="155" t="str">
        <f>IF(ISNA(VLOOKUP($C93,大男R3績分!$D$3:$H$102,5,FALSE))," ",VLOOKUP($C93,大男R3績分!$D$3:$H$102,5,FALSE))</f>
        <v xml:space="preserve"> </v>
      </c>
      <c r="M93" s="155" t="str">
        <f>IF(ISNA(VLOOKUP($C93,大男R4績分!$D$3:$I$102,6,FALSE))," ",VLOOKUP($C93,大男R4績分!$D$3:$I$102,6,FALSE))</f>
        <v xml:space="preserve"> </v>
      </c>
      <c r="N93" s="155">
        <f t="shared" si="2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 t="str">
        <f>IF(ISNA(VLOOKUP($C94,大男R1績分!$F$3:$H$102,3,FALSE))," ",VLOOKUP($C94,大男R1績分!$F$3:$H$102,3,FALSE))</f>
        <v xml:space="preserve"> </v>
      </c>
      <c r="K94" s="155" t="str">
        <f>IF(ISNA(VLOOKUP($C94,大男R2績分!$F$3:$I$102,4,FALSE))," ",VLOOKUP($C94,大男R2績分!$F$3:$I$102,4,FALSE))</f>
        <v xml:space="preserve"> </v>
      </c>
      <c r="L94" s="155" t="str">
        <f>IF(ISNA(VLOOKUP($C94,大男R3績分!$D$3:$H$102,5,FALSE))," ",VLOOKUP($C94,大男R3績分!$D$3:$H$102,5,FALSE))</f>
        <v xml:space="preserve"> </v>
      </c>
      <c r="M94" s="155" t="str">
        <f>IF(ISNA(VLOOKUP($C94,大男R4績分!$D$3:$I$102,6,FALSE))," ",VLOOKUP($C94,大男R4績分!$D$3:$I$102,6,FALSE))</f>
        <v xml:space="preserve"> </v>
      </c>
      <c r="N94" s="155">
        <f t="shared" si="2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 t="str">
        <f>IF(ISNA(VLOOKUP($C95,大男R1績分!$F$3:$H$102,3,FALSE))," ",VLOOKUP($C95,大男R1績分!$F$3:$H$102,3,FALSE))</f>
        <v xml:space="preserve"> </v>
      </c>
      <c r="K95" s="155" t="str">
        <f>IF(ISNA(VLOOKUP($C95,大男R2績分!$F$3:$I$102,4,FALSE))," ",VLOOKUP($C95,大男R2績分!$F$3:$I$102,4,FALSE))</f>
        <v xml:space="preserve"> </v>
      </c>
      <c r="L95" s="155" t="str">
        <f>IF(ISNA(VLOOKUP($C95,大男R3績分!$D$3:$H$102,5,FALSE))," ",VLOOKUP($C95,大男R3績分!$D$3:$H$102,5,FALSE))</f>
        <v xml:space="preserve"> </v>
      </c>
      <c r="M95" s="155" t="str">
        <f>IF(ISNA(VLOOKUP($C95,大男R4績分!$D$3:$I$102,6,FALSE))," ",VLOOKUP($C95,大男R4績分!$D$3:$I$102,6,FALSE))</f>
        <v xml:space="preserve"> </v>
      </c>
      <c r="N95" s="155">
        <f t="shared" si="2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 t="str">
        <f>IF(ISNA(VLOOKUP($C96,大男R1績分!$F$3:$H$102,3,FALSE))," ",VLOOKUP($C96,大男R1績分!$F$3:$H$102,3,FALSE))</f>
        <v xml:space="preserve"> </v>
      </c>
      <c r="K96" s="155" t="str">
        <f>IF(ISNA(VLOOKUP($C96,大男R2績分!$F$3:$I$102,4,FALSE))," ",VLOOKUP($C96,大男R2績分!$F$3:$I$102,4,FALSE))</f>
        <v xml:space="preserve"> </v>
      </c>
      <c r="L96" s="155" t="str">
        <f>IF(ISNA(VLOOKUP($C96,大男R3績分!$D$3:$H$102,5,FALSE))," ",VLOOKUP($C96,大男R3績分!$D$3:$H$102,5,FALSE))</f>
        <v xml:space="preserve"> </v>
      </c>
      <c r="M96" s="155" t="str">
        <f>IF(ISNA(VLOOKUP($C96,大男R4績分!$D$3:$I$102,6,FALSE))," ",VLOOKUP($C96,大男R4績分!$D$3:$I$102,6,FALSE))</f>
        <v xml:space="preserve"> </v>
      </c>
      <c r="N96" s="155">
        <f t="shared" si="2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 t="str">
        <f>IF(ISNA(VLOOKUP($C97,大男R1績分!$F$3:$H$102,3,FALSE))," ",VLOOKUP($C97,大男R1績分!$F$3:$H$102,3,FALSE))</f>
        <v xml:space="preserve"> </v>
      </c>
      <c r="K97" s="155" t="str">
        <f>IF(ISNA(VLOOKUP($C97,大男R2績分!$F$3:$I$102,4,FALSE))," ",VLOOKUP($C97,大男R2績分!$F$3:$I$102,4,FALSE))</f>
        <v xml:space="preserve"> </v>
      </c>
      <c r="L97" s="155" t="str">
        <f>IF(ISNA(VLOOKUP($C97,大男R3績分!$D$3:$H$102,5,FALSE))," ",VLOOKUP($C97,大男R3績分!$D$3:$H$102,5,FALSE))</f>
        <v xml:space="preserve"> </v>
      </c>
      <c r="M97" s="155" t="str">
        <f>IF(ISNA(VLOOKUP($C97,大男R4績分!$D$3:$I$102,6,FALSE))," ",VLOOKUP($C97,大男R4績分!$D$3:$I$102,6,FALSE))</f>
        <v xml:space="preserve"> </v>
      </c>
      <c r="N97" s="155">
        <f t="shared" si="2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 t="str">
        <f>IF(ISNA(VLOOKUP($C98,大男R1績分!$F$3:$H$102,3,FALSE))," ",VLOOKUP($C98,大男R1績分!$F$3:$H$102,3,FALSE))</f>
        <v xml:space="preserve"> </v>
      </c>
      <c r="K98" s="155" t="str">
        <f>IF(ISNA(VLOOKUP($C98,大男R2績分!$F$3:$I$102,4,FALSE))," ",VLOOKUP($C98,大男R2績分!$F$3:$I$102,4,FALSE))</f>
        <v xml:space="preserve"> </v>
      </c>
      <c r="L98" s="155" t="str">
        <f>IF(ISNA(VLOOKUP($C98,大男R3績分!$D$3:$H$102,5,FALSE))," ",VLOOKUP($C98,大男R3績分!$D$3:$H$102,5,FALSE))</f>
        <v xml:space="preserve"> </v>
      </c>
      <c r="M98" s="155" t="str">
        <f>IF(ISNA(VLOOKUP($C98,大男R4績分!$D$3:$I$102,6,FALSE))," ",VLOOKUP($C98,大男R4績分!$D$3:$I$102,6,FALSE))</f>
        <v xml:space="preserve"> </v>
      </c>
      <c r="N98" s="155">
        <f t="shared" ref="N98:N102" si="3">SUM(J98:M98)</f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 t="str">
        <f>IF(ISNA(VLOOKUP($C99,大男R1績分!$F$3:$H$102,3,FALSE))," ",VLOOKUP($C99,大男R1績分!$F$3:$H$102,3,FALSE))</f>
        <v xml:space="preserve"> </v>
      </c>
      <c r="K99" s="155" t="str">
        <f>IF(ISNA(VLOOKUP($C99,大男R2績分!$F$3:$I$102,4,FALSE))," ",VLOOKUP($C99,大男R2績分!$F$3:$I$102,4,FALSE))</f>
        <v xml:space="preserve"> </v>
      </c>
      <c r="L99" s="155" t="str">
        <f>IF(ISNA(VLOOKUP($C99,大男R3績分!$D$3:$H$102,5,FALSE))," ",VLOOKUP($C99,大男R3績分!$D$3:$H$102,5,FALSE))</f>
        <v xml:space="preserve"> </v>
      </c>
      <c r="M99" s="155" t="str">
        <f>IF(ISNA(VLOOKUP($C99,大男R4績分!$D$3:$I$102,6,FALSE))," ",VLOOKUP($C99,大男R4績分!$D$3:$I$102,6,FALSE))</f>
        <v xml:space="preserve"> </v>
      </c>
      <c r="N99" s="155">
        <f t="shared" si="3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 t="str">
        <f>IF(ISNA(VLOOKUP($C100,大男R1績分!$F$3:$H$102,3,FALSE))," ",VLOOKUP($C100,大男R1績分!$F$3:$H$102,3,FALSE))</f>
        <v xml:space="preserve"> </v>
      </c>
      <c r="K100" s="155" t="str">
        <f>IF(ISNA(VLOOKUP($C100,大男R2績分!$F$3:$I$102,4,FALSE))," ",VLOOKUP($C100,大男R2績分!$F$3:$I$102,4,FALSE))</f>
        <v xml:space="preserve"> </v>
      </c>
      <c r="L100" s="155" t="str">
        <f>IF(ISNA(VLOOKUP($C100,大男R3績分!$D$3:$H$102,5,FALSE))," ",VLOOKUP($C100,大男R3績分!$D$3:$H$102,5,FALSE))</f>
        <v xml:space="preserve"> </v>
      </c>
      <c r="M100" s="155" t="str">
        <f>IF(ISNA(VLOOKUP($C100,大男R4績分!$D$3:$I$102,6,FALSE))," ",VLOOKUP($C100,大男R4績分!$D$3:$I$102,6,FALSE))</f>
        <v xml:space="preserve"> </v>
      </c>
      <c r="N100" s="155">
        <f t="shared" si="3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 t="str">
        <f>IF(ISNA(VLOOKUP($C101,大男R1績分!$F$3:$H$102,3,FALSE))," ",VLOOKUP($C101,大男R1績分!$F$3:$H$102,3,FALSE))</f>
        <v xml:space="preserve"> </v>
      </c>
      <c r="K101" s="155" t="str">
        <f>IF(ISNA(VLOOKUP($C101,大男R2績分!$F$3:$I$102,4,FALSE))," ",VLOOKUP($C101,大男R2績分!$F$3:$I$102,4,FALSE))</f>
        <v xml:space="preserve"> </v>
      </c>
      <c r="L101" s="155" t="str">
        <f>IF(ISNA(VLOOKUP($C101,大男R3績分!$D$3:$H$102,5,FALSE))," ",VLOOKUP($C101,大男R3績分!$D$3:$H$102,5,FALSE))</f>
        <v xml:space="preserve"> </v>
      </c>
      <c r="M101" s="155" t="str">
        <f>IF(ISNA(VLOOKUP($C101,大男R4績分!$D$3:$I$102,6,FALSE))," ",VLOOKUP($C101,大男R4績分!$D$3:$I$102,6,FALSE))</f>
        <v xml:space="preserve"> </v>
      </c>
      <c r="N101" s="155">
        <f t="shared" si="3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 t="str">
        <f>IF(ISNA(VLOOKUP($C102,大男R1績分!$F$3:$H$102,3,FALSE))," ",VLOOKUP($C102,大男R1績分!$F$3:$H$102,3,FALSE))</f>
        <v xml:space="preserve"> </v>
      </c>
      <c r="K102" s="155" t="str">
        <f>IF(ISNA(VLOOKUP($C102,大男R2績分!$F$3:$I$102,4,FALSE))," ",VLOOKUP($C102,大男R2績分!$F$3:$I$102,4,FALSE))</f>
        <v xml:space="preserve"> </v>
      </c>
      <c r="L102" s="155" t="str">
        <f>IF(ISNA(VLOOKUP($C102,大男R3績分!$D$3:$H$102,5,FALSE))," ",VLOOKUP($C102,大男R3績分!$D$3:$H$102,5,FALSE))</f>
        <v xml:space="preserve"> </v>
      </c>
      <c r="M102" s="155" t="str">
        <f>IF(ISNA(VLOOKUP($C102,大男R4績分!$D$3:$I$102,6,FALSE))," ",VLOOKUP($C102,大男R4績分!$D$3:$I$102,6,FALSE))</f>
        <v xml:space="preserve"> </v>
      </c>
      <c r="N102" s="155">
        <f t="shared" si="3"/>
        <v>0</v>
      </c>
    </row>
  </sheetData>
  <sheetProtection sheet="1" objects="1" scenarios="1"/>
  <phoneticPr fontId="2" type="noConversion"/>
  <conditionalFormatting sqref="B2:B71">
    <cfRule type="expression" dxfId="356" priority="6">
      <formula>AND(XEG2=0,XEH2&lt;&gt;"")</formula>
    </cfRule>
  </conditionalFormatting>
  <conditionalFormatting sqref="A2:A71">
    <cfRule type="expression" dxfId="355" priority="5">
      <formula>AND(XEG2=0,XEH2&lt;&gt;"")</formula>
    </cfRule>
  </conditionalFormatting>
  <conditionalFormatting sqref="D2:G71">
    <cfRule type="cellIs" dxfId="354" priority="3" operator="lessThan">
      <formula>#REF!</formula>
    </cfRule>
    <cfRule type="cellIs" dxfId="353" priority="4" operator="equal">
      <formula>#REF!</formula>
    </cfRule>
  </conditionalFormatting>
  <conditionalFormatting sqref="H2:H71">
    <cfRule type="cellIs" dxfId="352" priority="1" operator="lessThan">
      <formula>#REF!*COUNTIF(D2:G2,"&gt;0")</formula>
    </cfRule>
    <cfRule type="cellIs" dxfId="351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102"/>
  <sheetViews>
    <sheetView workbookViewId="0">
      <selection activeCell="C2" sqref="C2:N37"/>
    </sheetView>
  </sheetViews>
  <sheetFormatPr defaultColWidth="9" defaultRowHeight="15"/>
  <cols>
    <col min="1" max="1" width="6" style="128" bestFit="1" customWidth="1"/>
    <col min="2" max="2" width="7.44140625" style="128" bestFit="1" customWidth="1"/>
    <col min="3" max="3" width="12.44140625" style="128" customWidth="1"/>
    <col min="4" max="4" width="5.33203125" style="128" customWidth="1"/>
    <col min="5" max="5" width="4.6640625" style="128" customWidth="1"/>
    <col min="6" max="6" width="5" style="128" customWidth="1"/>
    <col min="7" max="7" width="4.6640625" style="128" customWidth="1"/>
    <col min="8" max="8" width="7.77734375" style="128" customWidth="1"/>
    <col min="9" max="9" width="6" style="128" customWidth="1"/>
    <col min="10" max="16384" width="9" style="128"/>
  </cols>
  <sheetData>
    <row r="1" spans="1:14" ht="16.2">
      <c r="A1" s="156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1"/>
      <c r="B2" s="151"/>
      <c r="C2" s="151" t="s">
        <v>42</v>
      </c>
      <c r="D2" s="151">
        <v>76</v>
      </c>
      <c r="E2" s="151">
        <v>69</v>
      </c>
      <c r="F2" s="151">
        <v>66</v>
      </c>
      <c r="G2" s="151">
        <v>71</v>
      </c>
      <c r="H2" s="151">
        <v>282</v>
      </c>
      <c r="I2" s="151"/>
      <c r="J2" s="157">
        <v>10.964285714285708</v>
      </c>
      <c r="K2" s="157">
        <v>12.961538461538467</v>
      </c>
      <c r="L2" s="157">
        <v>19.25</v>
      </c>
      <c r="M2" s="157">
        <v>14.114285714285714</v>
      </c>
      <c r="N2" s="157">
        <v>57.290109890109889</v>
      </c>
    </row>
    <row r="3" spans="1:14">
      <c r="A3" s="151"/>
      <c r="B3" s="151"/>
      <c r="C3" s="151" t="s">
        <v>82</v>
      </c>
      <c r="D3" s="151">
        <v>80</v>
      </c>
      <c r="E3" s="151">
        <v>75</v>
      </c>
      <c r="F3" s="151">
        <v>71</v>
      </c>
      <c r="G3" s="151">
        <v>70</v>
      </c>
      <c r="H3" s="151">
        <v>296</v>
      </c>
      <c r="I3" s="151"/>
      <c r="J3" s="157">
        <v>6.9642857142857082</v>
      </c>
      <c r="K3" s="157">
        <v>6.961538461538467</v>
      </c>
      <c r="L3" s="157">
        <v>14.25</v>
      </c>
      <c r="M3" s="157">
        <v>15.114285714285714</v>
      </c>
      <c r="N3" s="157">
        <v>43.290109890109889</v>
      </c>
    </row>
    <row r="4" spans="1:14">
      <c r="A4" s="151"/>
      <c r="B4" s="151"/>
      <c r="C4" s="151" t="s">
        <v>198</v>
      </c>
      <c r="D4" s="151">
        <v>77</v>
      </c>
      <c r="E4" s="151">
        <v>71</v>
      </c>
      <c r="F4" s="151">
        <v>74</v>
      </c>
      <c r="G4" s="151">
        <v>74</v>
      </c>
      <c r="H4" s="151">
        <v>296</v>
      </c>
      <c r="I4" s="151"/>
      <c r="J4" s="157">
        <v>9.9642857142857082</v>
      </c>
      <c r="K4" s="157">
        <v>10.961538461538467</v>
      </c>
      <c r="L4" s="157">
        <v>11.25</v>
      </c>
      <c r="M4" s="157">
        <v>11.114285714285714</v>
      </c>
      <c r="N4" s="157">
        <v>43.290109890109889</v>
      </c>
    </row>
    <row r="5" spans="1:14">
      <c r="A5" s="151"/>
      <c r="B5" s="151"/>
      <c r="C5" s="151" t="s">
        <v>191</v>
      </c>
      <c r="D5" s="151">
        <v>74</v>
      </c>
      <c r="E5" s="151">
        <v>78</v>
      </c>
      <c r="F5" s="151">
        <v>76</v>
      </c>
      <c r="G5" s="151">
        <v>71</v>
      </c>
      <c r="H5" s="151">
        <v>299</v>
      </c>
      <c r="I5" s="151"/>
      <c r="J5" s="157">
        <v>12.964285714285708</v>
      </c>
      <c r="K5" s="157">
        <v>3.961538461538467</v>
      </c>
      <c r="L5" s="157">
        <v>9.25</v>
      </c>
      <c r="M5" s="157">
        <v>14.114285714285714</v>
      </c>
      <c r="N5" s="157">
        <v>40.290109890109889</v>
      </c>
    </row>
    <row r="6" spans="1:14">
      <c r="A6" s="151"/>
      <c r="B6" s="151"/>
      <c r="C6" s="151" t="s">
        <v>70</v>
      </c>
      <c r="D6" s="151">
        <v>79</v>
      </c>
      <c r="E6" s="151">
        <v>72</v>
      </c>
      <c r="F6" s="151">
        <v>78</v>
      </c>
      <c r="G6" s="151">
        <v>71</v>
      </c>
      <c r="H6" s="151">
        <v>300</v>
      </c>
      <c r="I6" s="151"/>
      <c r="J6" s="157">
        <v>7.9642857142857082</v>
      </c>
      <c r="K6" s="157">
        <v>9.961538461538467</v>
      </c>
      <c r="L6" s="157">
        <v>7.25</v>
      </c>
      <c r="M6" s="157">
        <v>14.114285714285714</v>
      </c>
      <c r="N6" s="157">
        <v>39.290109890109889</v>
      </c>
    </row>
    <row r="7" spans="1:14">
      <c r="A7" s="151"/>
      <c r="B7" s="151"/>
      <c r="C7" s="151" t="s">
        <v>46</v>
      </c>
      <c r="D7" s="151">
        <v>85</v>
      </c>
      <c r="E7" s="151">
        <v>68</v>
      </c>
      <c r="F7" s="151">
        <v>78</v>
      </c>
      <c r="G7" s="151">
        <v>72</v>
      </c>
      <c r="H7" s="151">
        <v>303</v>
      </c>
      <c r="I7" s="151"/>
      <c r="J7" s="157">
        <v>1.9642857142857082</v>
      </c>
      <c r="K7" s="157">
        <v>13.961538461538467</v>
      </c>
      <c r="L7" s="157">
        <v>7.25</v>
      </c>
      <c r="M7" s="157">
        <v>13.114285714285714</v>
      </c>
      <c r="N7" s="157">
        <v>36.290109890109889</v>
      </c>
    </row>
    <row r="8" spans="1:14">
      <c r="A8" s="151"/>
      <c r="B8" s="151"/>
      <c r="C8" s="151" t="s">
        <v>89</v>
      </c>
      <c r="D8" s="151">
        <v>79</v>
      </c>
      <c r="E8" s="151">
        <v>76</v>
      </c>
      <c r="F8" s="151">
        <v>74</v>
      </c>
      <c r="G8" s="151">
        <v>74</v>
      </c>
      <c r="H8" s="151">
        <v>303</v>
      </c>
      <c r="I8" s="151"/>
      <c r="J8" s="157">
        <v>7.9642857142857082</v>
      </c>
      <c r="K8" s="157">
        <v>5.961538461538467</v>
      </c>
      <c r="L8" s="157">
        <v>11.25</v>
      </c>
      <c r="M8" s="157">
        <v>11.114285714285714</v>
      </c>
      <c r="N8" s="157">
        <v>36.290109890109889</v>
      </c>
    </row>
    <row r="9" spans="1:14">
      <c r="A9" s="151"/>
      <c r="B9" s="151"/>
      <c r="C9" s="151" t="s">
        <v>345</v>
      </c>
      <c r="D9" s="151">
        <v>80</v>
      </c>
      <c r="E9" s="151">
        <v>75</v>
      </c>
      <c r="F9" s="151">
        <v>75</v>
      </c>
      <c r="G9" s="151">
        <v>74</v>
      </c>
      <c r="H9" s="151">
        <v>304</v>
      </c>
      <c r="I9" s="151"/>
      <c r="J9" s="157">
        <v>6.9642857142857082</v>
      </c>
      <c r="K9" s="157">
        <v>6.961538461538467</v>
      </c>
      <c r="L9" s="157">
        <v>10.25</v>
      </c>
      <c r="M9" s="157">
        <v>11.114285714285714</v>
      </c>
      <c r="N9" s="157">
        <v>35.290109890109889</v>
      </c>
    </row>
    <row r="10" spans="1:14">
      <c r="A10" s="151"/>
      <c r="B10" s="151"/>
      <c r="C10" s="151" t="s">
        <v>192</v>
      </c>
      <c r="D10" s="151">
        <v>80</v>
      </c>
      <c r="E10" s="151">
        <v>75</v>
      </c>
      <c r="F10" s="151">
        <v>73</v>
      </c>
      <c r="G10" s="151">
        <v>76</v>
      </c>
      <c r="H10" s="151">
        <v>304</v>
      </c>
      <c r="I10" s="151"/>
      <c r="J10" s="157">
        <v>6.9642857142857082</v>
      </c>
      <c r="K10" s="157">
        <v>6.961538461538467</v>
      </c>
      <c r="L10" s="157">
        <v>12.25</v>
      </c>
      <c r="M10" s="157">
        <v>9.1142857142857139</v>
      </c>
      <c r="N10" s="157">
        <v>35.290109890109889</v>
      </c>
    </row>
    <row r="11" spans="1:14">
      <c r="A11" s="151"/>
      <c r="B11" s="151"/>
      <c r="C11" s="151" t="s">
        <v>79</v>
      </c>
      <c r="D11" s="151">
        <v>76</v>
      </c>
      <c r="E11" s="151">
        <v>77</v>
      </c>
      <c r="F11" s="151">
        <v>81</v>
      </c>
      <c r="G11" s="151">
        <v>71</v>
      </c>
      <c r="H11" s="151">
        <v>305</v>
      </c>
      <c r="I11" s="151"/>
      <c r="J11" s="157">
        <v>10.964285714285708</v>
      </c>
      <c r="K11" s="157">
        <v>4.961538461538467</v>
      </c>
      <c r="L11" s="157">
        <v>4.25</v>
      </c>
      <c r="M11" s="157">
        <v>14.114285714285714</v>
      </c>
      <c r="N11" s="157">
        <v>34.290109890109889</v>
      </c>
    </row>
    <row r="12" spans="1:14">
      <c r="A12" s="151"/>
      <c r="B12" s="151"/>
      <c r="C12" s="151" t="s">
        <v>214</v>
      </c>
      <c r="D12" s="151">
        <v>84</v>
      </c>
      <c r="E12" s="151">
        <v>70</v>
      </c>
      <c r="F12" s="151">
        <v>74</v>
      </c>
      <c r="G12" s="151">
        <v>77</v>
      </c>
      <c r="H12" s="151">
        <v>305</v>
      </c>
      <c r="I12" s="151"/>
      <c r="J12" s="157">
        <v>2.9642857142857082</v>
      </c>
      <c r="K12" s="157">
        <v>11.961538461538467</v>
      </c>
      <c r="L12" s="157">
        <v>11.25</v>
      </c>
      <c r="M12" s="157">
        <v>8.1142857142857139</v>
      </c>
      <c r="N12" s="157">
        <v>34.290109890109889</v>
      </c>
    </row>
    <row r="13" spans="1:14">
      <c r="A13" s="151"/>
      <c r="B13" s="151"/>
      <c r="C13" s="151" t="s">
        <v>66</v>
      </c>
      <c r="D13" s="151">
        <v>81</v>
      </c>
      <c r="E13" s="151">
        <v>71</v>
      </c>
      <c r="F13" s="151">
        <v>75</v>
      </c>
      <c r="G13" s="151">
        <v>78</v>
      </c>
      <c r="H13" s="151">
        <v>305</v>
      </c>
      <c r="I13" s="151"/>
      <c r="J13" s="157">
        <v>5.9642857142857082</v>
      </c>
      <c r="K13" s="157">
        <v>10.961538461538467</v>
      </c>
      <c r="L13" s="157">
        <v>10.25</v>
      </c>
      <c r="M13" s="157">
        <v>7.1142857142857139</v>
      </c>
      <c r="N13" s="157">
        <v>34.290109890109889</v>
      </c>
    </row>
    <row r="14" spans="1:14">
      <c r="A14" s="151"/>
      <c r="B14" s="151"/>
      <c r="C14" s="151" t="s">
        <v>63</v>
      </c>
      <c r="D14" s="151">
        <v>79</v>
      </c>
      <c r="E14" s="151">
        <v>77</v>
      </c>
      <c r="F14" s="151">
        <v>77</v>
      </c>
      <c r="G14" s="151">
        <v>74</v>
      </c>
      <c r="H14" s="151">
        <v>307</v>
      </c>
      <c r="I14" s="151"/>
      <c r="J14" s="157">
        <v>7.9642857142857082</v>
      </c>
      <c r="K14" s="157">
        <v>4.961538461538467</v>
      </c>
      <c r="L14" s="157">
        <v>8.25</v>
      </c>
      <c r="M14" s="157">
        <v>11.114285714285714</v>
      </c>
      <c r="N14" s="157">
        <v>32.290109890109889</v>
      </c>
    </row>
    <row r="15" spans="1:14">
      <c r="A15" s="151"/>
      <c r="B15" s="151"/>
      <c r="C15" s="151" t="s">
        <v>52</v>
      </c>
      <c r="D15" s="151">
        <v>78</v>
      </c>
      <c r="E15" s="151">
        <v>80</v>
      </c>
      <c r="F15" s="151">
        <v>74</v>
      </c>
      <c r="G15" s="151">
        <v>75</v>
      </c>
      <c r="H15" s="151">
        <v>307</v>
      </c>
      <c r="I15" s="151"/>
      <c r="J15" s="157">
        <v>8.9642857142857082</v>
      </c>
      <c r="K15" s="157">
        <v>1.961538461538467</v>
      </c>
      <c r="L15" s="157">
        <v>11.25</v>
      </c>
      <c r="M15" s="157">
        <v>10.114285714285714</v>
      </c>
      <c r="N15" s="157">
        <v>32.290109890109889</v>
      </c>
    </row>
    <row r="16" spans="1:14">
      <c r="A16" s="151"/>
      <c r="B16" s="151"/>
      <c r="C16" s="151" t="s">
        <v>59</v>
      </c>
      <c r="D16" s="151">
        <v>79</v>
      </c>
      <c r="E16" s="151">
        <v>76</v>
      </c>
      <c r="F16" s="151">
        <v>75</v>
      </c>
      <c r="G16" s="151">
        <v>77</v>
      </c>
      <c r="H16" s="151">
        <v>307</v>
      </c>
      <c r="I16" s="151"/>
      <c r="J16" s="157">
        <v>7.9642857142857082</v>
      </c>
      <c r="K16" s="157">
        <v>5.961538461538467</v>
      </c>
      <c r="L16" s="157">
        <v>10.25</v>
      </c>
      <c r="M16" s="157">
        <v>8.1142857142857139</v>
      </c>
      <c r="N16" s="157">
        <v>32.290109890109889</v>
      </c>
    </row>
    <row r="17" spans="1:14">
      <c r="A17" s="151"/>
      <c r="B17" s="151"/>
      <c r="C17" s="151" t="s">
        <v>49</v>
      </c>
      <c r="D17" s="151">
        <v>81</v>
      </c>
      <c r="E17" s="151">
        <v>75</v>
      </c>
      <c r="F17" s="151">
        <v>75</v>
      </c>
      <c r="G17" s="151">
        <v>77</v>
      </c>
      <c r="H17" s="151">
        <v>308</v>
      </c>
      <c r="I17" s="151"/>
      <c r="J17" s="157">
        <v>5.9642857142857082</v>
      </c>
      <c r="K17" s="157">
        <v>6.961538461538467</v>
      </c>
      <c r="L17" s="157">
        <v>10.25</v>
      </c>
      <c r="M17" s="157">
        <v>8.1142857142857139</v>
      </c>
      <c r="N17" s="157">
        <v>31.290109890109889</v>
      </c>
    </row>
    <row r="18" spans="1:14">
      <c r="A18" s="151"/>
      <c r="B18" s="151"/>
      <c r="C18" s="151" t="s">
        <v>72</v>
      </c>
      <c r="D18" s="151">
        <v>83</v>
      </c>
      <c r="E18" s="151">
        <v>75</v>
      </c>
      <c r="F18" s="151">
        <v>73</v>
      </c>
      <c r="G18" s="151">
        <v>77</v>
      </c>
      <c r="H18" s="151">
        <v>308</v>
      </c>
      <c r="I18" s="151"/>
      <c r="J18" s="157">
        <v>3.9642857142857082</v>
      </c>
      <c r="K18" s="157">
        <v>6.961538461538467</v>
      </c>
      <c r="L18" s="157">
        <v>12.25</v>
      </c>
      <c r="M18" s="157">
        <v>8.1142857142857139</v>
      </c>
      <c r="N18" s="157">
        <v>31.290109890109889</v>
      </c>
    </row>
    <row r="19" spans="1:14">
      <c r="A19" s="151"/>
      <c r="B19" s="151"/>
      <c r="C19" s="151" t="s">
        <v>71</v>
      </c>
      <c r="D19" s="151">
        <v>81</v>
      </c>
      <c r="E19" s="151">
        <v>74</v>
      </c>
      <c r="F19" s="151">
        <v>80</v>
      </c>
      <c r="G19" s="151">
        <v>75</v>
      </c>
      <c r="H19" s="151">
        <v>310</v>
      </c>
      <c r="I19" s="151"/>
      <c r="J19" s="157">
        <v>5.9642857142857082</v>
      </c>
      <c r="K19" s="157">
        <v>7.961538461538467</v>
      </c>
      <c r="L19" s="157">
        <v>5.25</v>
      </c>
      <c r="M19" s="157">
        <v>10.114285714285714</v>
      </c>
      <c r="N19" s="157">
        <v>29.290109890109889</v>
      </c>
    </row>
    <row r="20" spans="1:14">
      <c r="A20" s="151"/>
      <c r="B20" s="151"/>
      <c r="C20" s="151" t="s">
        <v>78</v>
      </c>
      <c r="D20" s="151">
        <v>76</v>
      </c>
      <c r="E20" s="151">
        <v>82</v>
      </c>
      <c r="F20" s="151">
        <v>74</v>
      </c>
      <c r="G20" s="151">
        <v>79</v>
      </c>
      <c r="H20" s="151">
        <v>311</v>
      </c>
      <c r="I20" s="151"/>
      <c r="J20" s="157">
        <v>10.964285714285708</v>
      </c>
      <c r="K20" s="157">
        <v>0</v>
      </c>
      <c r="L20" s="157">
        <v>11.25</v>
      </c>
      <c r="M20" s="157">
        <v>6.1142857142857139</v>
      </c>
      <c r="N20" s="157">
        <v>28.328571428571422</v>
      </c>
    </row>
    <row r="21" spans="1:14">
      <c r="A21" s="151"/>
      <c r="B21" s="151"/>
      <c r="C21" s="151" t="s">
        <v>45</v>
      </c>
      <c r="D21" s="151">
        <v>79</v>
      </c>
      <c r="E21" s="151">
        <v>74</v>
      </c>
      <c r="F21" s="151">
        <v>77</v>
      </c>
      <c r="G21" s="151">
        <v>86</v>
      </c>
      <c r="H21" s="151">
        <v>316</v>
      </c>
      <c r="I21" s="151"/>
      <c r="J21" s="157">
        <v>7.9642857142857082</v>
      </c>
      <c r="K21" s="157">
        <v>7.961538461538467</v>
      </c>
      <c r="L21" s="157">
        <v>8.25</v>
      </c>
      <c r="M21" s="157">
        <v>0</v>
      </c>
      <c r="N21" s="157">
        <v>24.175824175824175</v>
      </c>
    </row>
    <row r="22" spans="1:14">
      <c r="A22" s="151"/>
      <c r="B22" s="151"/>
      <c r="C22" s="151" t="s">
        <v>346</v>
      </c>
      <c r="D22" s="151">
        <v>84</v>
      </c>
      <c r="E22" s="151">
        <v>75</v>
      </c>
      <c r="F22" s="151"/>
      <c r="G22" s="151"/>
      <c r="H22" s="151">
        <v>159</v>
      </c>
      <c r="I22" s="151"/>
      <c r="J22" s="157">
        <v>2.9642857142857082</v>
      </c>
      <c r="K22" s="157">
        <v>6.961538461538467</v>
      </c>
      <c r="L22" s="157" t="s">
        <v>349</v>
      </c>
      <c r="M22" s="157" t="s">
        <v>349</v>
      </c>
      <c r="N22" s="157">
        <v>9.9258241758241752</v>
      </c>
    </row>
    <row r="23" spans="1:14">
      <c r="A23" s="151"/>
      <c r="B23" s="151"/>
      <c r="C23" s="151" t="s">
        <v>55</v>
      </c>
      <c r="D23" s="151">
        <v>83</v>
      </c>
      <c r="E23" s="151">
        <v>76</v>
      </c>
      <c r="F23" s="151"/>
      <c r="G23" s="151"/>
      <c r="H23" s="151">
        <v>159</v>
      </c>
      <c r="I23" s="151"/>
      <c r="J23" s="157">
        <v>3.9642857142857082</v>
      </c>
      <c r="K23" s="157">
        <v>5.961538461538467</v>
      </c>
      <c r="L23" s="157" t="s">
        <v>349</v>
      </c>
      <c r="M23" s="157" t="s">
        <v>349</v>
      </c>
      <c r="N23" s="157">
        <v>9.9258241758241752</v>
      </c>
    </row>
    <row r="24" spans="1:14">
      <c r="A24" s="151"/>
      <c r="B24" s="151"/>
      <c r="C24" s="151" t="s">
        <v>68</v>
      </c>
      <c r="D24" s="151">
        <v>80</v>
      </c>
      <c r="E24" s="151">
        <v>79</v>
      </c>
      <c r="F24" s="151"/>
      <c r="G24" s="151"/>
      <c r="H24" s="151">
        <v>159</v>
      </c>
      <c r="I24" s="151"/>
      <c r="J24" s="157">
        <v>6.9642857142857082</v>
      </c>
      <c r="K24" s="157">
        <v>2.961538461538467</v>
      </c>
      <c r="L24" s="157" t="s">
        <v>349</v>
      </c>
      <c r="M24" s="157" t="s">
        <v>349</v>
      </c>
      <c r="N24" s="157">
        <v>9.9258241758241752</v>
      </c>
    </row>
    <row r="25" spans="1:14">
      <c r="A25" s="151"/>
      <c r="B25" s="151"/>
      <c r="C25" s="151" t="s">
        <v>44</v>
      </c>
      <c r="D25" s="151">
        <v>85</v>
      </c>
      <c r="E25" s="151">
        <v>75</v>
      </c>
      <c r="F25" s="151">
        <v>0</v>
      </c>
      <c r="G25" s="151">
        <v>0</v>
      </c>
      <c r="H25" s="151">
        <v>160</v>
      </c>
      <c r="I25" s="151"/>
      <c r="J25" s="157">
        <v>1.9642857142857082</v>
      </c>
      <c r="K25" s="157">
        <v>6.961538461538467</v>
      </c>
      <c r="L25" s="157" t="s">
        <v>349</v>
      </c>
      <c r="M25" s="157" t="s">
        <v>349</v>
      </c>
      <c r="N25" s="157">
        <v>8.9258241758241752</v>
      </c>
    </row>
    <row r="26" spans="1:14">
      <c r="A26" s="151"/>
      <c r="B26" s="151"/>
      <c r="C26" s="151" t="s">
        <v>50</v>
      </c>
      <c r="D26" s="151">
        <v>84</v>
      </c>
      <c r="E26" s="151">
        <v>76</v>
      </c>
      <c r="F26" s="151">
        <v>0</v>
      </c>
      <c r="G26" s="151">
        <v>0</v>
      </c>
      <c r="H26" s="151">
        <v>160</v>
      </c>
      <c r="I26" s="151"/>
      <c r="J26" s="157">
        <v>2.9642857142857082</v>
      </c>
      <c r="K26" s="157">
        <v>5.961538461538467</v>
      </c>
      <c r="L26" s="157" t="s">
        <v>349</v>
      </c>
      <c r="M26" s="157" t="s">
        <v>349</v>
      </c>
      <c r="N26" s="157">
        <v>8.9258241758241752</v>
      </c>
    </row>
    <row r="27" spans="1:14">
      <c r="A27" s="151"/>
      <c r="B27" s="151"/>
      <c r="C27" s="151" t="s">
        <v>90</v>
      </c>
      <c r="D27" s="151">
        <v>82</v>
      </c>
      <c r="E27" s="151">
        <v>79</v>
      </c>
      <c r="F27" s="151"/>
      <c r="G27" s="151"/>
      <c r="H27" s="151">
        <v>161</v>
      </c>
      <c r="I27" s="151"/>
      <c r="J27" s="157">
        <v>4.9642857142857082</v>
      </c>
      <c r="K27" s="157">
        <v>2.961538461538467</v>
      </c>
      <c r="L27" s="157" t="s">
        <v>349</v>
      </c>
      <c r="M27" s="157" t="s">
        <v>349</v>
      </c>
      <c r="N27" s="157">
        <v>7.9258241758241752</v>
      </c>
    </row>
    <row r="28" spans="1:14">
      <c r="A28" s="151"/>
      <c r="B28" s="151"/>
      <c r="C28" s="151" t="s">
        <v>204</v>
      </c>
      <c r="D28" s="151">
        <v>88</v>
      </c>
      <c r="E28" s="151">
        <v>75</v>
      </c>
      <c r="F28" s="151"/>
      <c r="G28" s="151"/>
      <c r="H28" s="151">
        <v>163</v>
      </c>
      <c r="I28" s="151"/>
      <c r="J28" s="157">
        <v>0</v>
      </c>
      <c r="K28" s="157">
        <v>6.961538461538467</v>
      </c>
      <c r="L28" s="157" t="s">
        <v>349</v>
      </c>
      <c r="M28" s="157" t="s">
        <v>349</v>
      </c>
      <c r="N28" s="157">
        <v>6.961538461538467</v>
      </c>
    </row>
    <row r="29" spans="1:14">
      <c r="A29" s="151"/>
      <c r="B29" s="151"/>
      <c r="C29" s="151" t="s">
        <v>53</v>
      </c>
      <c r="D29" s="151">
        <v>87</v>
      </c>
      <c r="E29" s="151">
        <v>76</v>
      </c>
      <c r="F29" s="151">
        <v>0</v>
      </c>
      <c r="G29" s="151">
        <v>0</v>
      </c>
      <c r="H29" s="151">
        <v>163</v>
      </c>
      <c r="I29" s="151"/>
      <c r="J29" s="157">
        <v>0</v>
      </c>
      <c r="K29" s="157">
        <v>5.961538461538467</v>
      </c>
      <c r="L29" s="157" t="s">
        <v>349</v>
      </c>
      <c r="M29" s="157" t="s">
        <v>349</v>
      </c>
      <c r="N29" s="157">
        <v>5.961538461538467</v>
      </c>
    </row>
    <row r="30" spans="1:14">
      <c r="A30" s="151"/>
      <c r="B30" s="151"/>
      <c r="C30" s="151" t="s">
        <v>54</v>
      </c>
      <c r="D30" s="151">
        <v>85</v>
      </c>
      <c r="E30" s="151">
        <v>78</v>
      </c>
      <c r="F30" s="151"/>
      <c r="G30" s="151"/>
      <c r="H30" s="151">
        <v>163</v>
      </c>
      <c r="I30" s="151"/>
      <c r="J30" s="157">
        <v>1.9642857142857082</v>
      </c>
      <c r="K30" s="157">
        <v>3.961538461538467</v>
      </c>
      <c r="L30" s="157" t="s">
        <v>349</v>
      </c>
      <c r="M30" s="157" t="s">
        <v>349</v>
      </c>
      <c r="N30" s="157">
        <v>5.9258241758241752</v>
      </c>
    </row>
    <row r="31" spans="1:14">
      <c r="A31" s="151"/>
      <c r="B31" s="151"/>
      <c r="C31" s="151" t="s">
        <v>170</v>
      </c>
      <c r="D31" s="151">
        <v>84</v>
      </c>
      <c r="E31" s="151">
        <v>83</v>
      </c>
      <c r="F31" s="151"/>
      <c r="G31" s="151"/>
      <c r="H31" s="151">
        <v>167</v>
      </c>
      <c r="I31" s="151"/>
      <c r="J31" s="157">
        <v>2.9642857142857082</v>
      </c>
      <c r="K31" s="157">
        <v>0</v>
      </c>
      <c r="L31" s="157" t="s">
        <v>349</v>
      </c>
      <c r="M31" s="157" t="s">
        <v>349</v>
      </c>
      <c r="N31" s="157">
        <v>2.9642857142857082</v>
      </c>
    </row>
    <row r="32" spans="1:14">
      <c r="A32" s="151"/>
      <c r="B32" s="151"/>
      <c r="C32" s="151" t="s">
        <v>104</v>
      </c>
      <c r="D32" s="151">
        <v>86</v>
      </c>
      <c r="E32" s="151">
        <v>82</v>
      </c>
      <c r="F32" s="151"/>
      <c r="G32" s="151"/>
      <c r="H32" s="151">
        <v>168</v>
      </c>
      <c r="I32" s="151"/>
      <c r="J32" s="157">
        <v>0.9642857142857082</v>
      </c>
      <c r="K32" s="157">
        <v>0</v>
      </c>
      <c r="L32" s="157" t="s">
        <v>349</v>
      </c>
      <c r="M32" s="157" t="s">
        <v>349</v>
      </c>
      <c r="N32" s="157">
        <v>0.9642857142857082</v>
      </c>
    </row>
    <row r="33" spans="1:14">
      <c r="A33" s="151"/>
      <c r="B33" s="151"/>
      <c r="C33" s="151" t="s">
        <v>97</v>
      </c>
      <c r="D33" s="151">
        <v>89</v>
      </c>
      <c r="E33" s="151">
        <v>80</v>
      </c>
      <c r="F33" s="151">
        <v>0</v>
      </c>
      <c r="G33" s="151">
        <v>0</v>
      </c>
      <c r="H33" s="151">
        <v>169</v>
      </c>
      <c r="I33" s="151"/>
      <c r="J33" s="157">
        <v>0</v>
      </c>
      <c r="K33" s="157">
        <v>1.961538461538467</v>
      </c>
      <c r="L33" s="157" t="s">
        <v>349</v>
      </c>
      <c r="M33" s="157" t="s">
        <v>349</v>
      </c>
      <c r="N33" s="157">
        <v>1.961538461538467</v>
      </c>
    </row>
    <row r="34" spans="1:14">
      <c r="A34" s="151"/>
      <c r="B34" s="151"/>
      <c r="C34" s="151" t="s">
        <v>95</v>
      </c>
      <c r="D34" s="151">
        <v>79</v>
      </c>
      <c r="E34" s="151"/>
      <c r="F34" s="151"/>
      <c r="G34" s="151"/>
      <c r="H34" s="151">
        <v>79</v>
      </c>
      <c r="I34" s="151"/>
      <c r="J34" s="157">
        <v>7.9642857142857082</v>
      </c>
      <c r="K34" s="157" t="s">
        <v>349</v>
      </c>
      <c r="L34" s="157" t="s">
        <v>349</v>
      </c>
      <c r="M34" s="157" t="s">
        <v>349</v>
      </c>
      <c r="N34" s="157">
        <v>7.9642857142857082</v>
      </c>
    </row>
    <row r="35" spans="1:14">
      <c r="A35" s="151"/>
      <c r="B35" s="151"/>
      <c r="C35" s="151" t="s">
        <v>76</v>
      </c>
      <c r="D35" s="151">
        <v>83</v>
      </c>
      <c r="E35" s="151">
        <v>0</v>
      </c>
      <c r="F35" s="151">
        <v>0</v>
      </c>
      <c r="G35" s="151">
        <v>0</v>
      </c>
      <c r="H35" s="151">
        <v>83</v>
      </c>
      <c r="I35" s="151"/>
      <c r="J35" s="157">
        <v>3.9642857142857082</v>
      </c>
      <c r="K35" s="157" t="s">
        <v>349</v>
      </c>
      <c r="L35" s="157" t="s">
        <v>349</v>
      </c>
      <c r="M35" s="157" t="s">
        <v>349</v>
      </c>
      <c r="N35" s="157">
        <v>3.9642857142857082</v>
      </c>
    </row>
    <row r="36" spans="1:14">
      <c r="A36" s="151"/>
      <c r="B36" s="151"/>
      <c r="C36" s="151" t="s">
        <v>75</v>
      </c>
      <c r="D36" s="151">
        <v>87</v>
      </c>
      <c r="E36" s="151"/>
      <c r="F36" s="151"/>
      <c r="G36" s="151"/>
      <c r="H36" s="151">
        <v>87</v>
      </c>
      <c r="I36" s="151"/>
      <c r="J36" s="157">
        <v>0</v>
      </c>
      <c r="K36" s="157" t="s">
        <v>349</v>
      </c>
      <c r="L36" s="157" t="s">
        <v>349</v>
      </c>
      <c r="M36" s="157" t="s">
        <v>349</v>
      </c>
      <c r="N36" s="157">
        <v>0</v>
      </c>
    </row>
    <row r="37" spans="1:14">
      <c r="A37" s="151"/>
      <c r="B37" s="151"/>
      <c r="C37" s="151" t="s">
        <v>168</v>
      </c>
      <c r="D37" s="151"/>
      <c r="E37" s="151"/>
      <c r="F37" s="151"/>
      <c r="G37" s="151"/>
      <c r="H37" s="151"/>
      <c r="I37" s="151"/>
      <c r="J37" s="157" t="s">
        <v>349</v>
      </c>
      <c r="K37" s="157" t="s">
        <v>349</v>
      </c>
      <c r="L37" s="157" t="s">
        <v>349</v>
      </c>
      <c r="M37" s="157" t="s">
        <v>349</v>
      </c>
      <c r="N37" s="157">
        <v>0</v>
      </c>
    </row>
    <row r="38" spans="1:14">
      <c r="A38" s="151"/>
      <c r="B38" s="151"/>
      <c r="C38" s="151" t="s">
        <v>67</v>
      </c>
      <c r="D38" s="151"/>
      <c r="E38" s="151"/>
      <c r="F38" s="151"/>
      <c r="G38" s="151"/>
      <c r="H38" s="151"/>
      <c r="I38" s="151"/>
      <c r="J38" s="157" t="s">
        <v>349</v>
      </c>
      <c r="K38" s="157" t="s">
        <v>349</v>
      </c>
      <c r="L38" s="157" t="s">
        <v>349</v>
      </c>
      <c r="M38" s="157" t="s">
        <v>349</v>
      </c>
      <c r="N38" s="157">
        <v>0</v>
      </c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350" priority="6">
      <formula>AND(XEG2=0,XEH2&lt;&gt;"")</formula>
    </cfRule>
  </conditionalFormatting>
  <conditionalFormatting sqref="A2:N102">
    <cfRule type="expression" dxfId="349" priority="5">
      <formula>AND(XEG2=0,XEH2&lt;&gt;"")</formula>
    </cfRule>
  </conditionalFormatting>
  <conditionalFormatting sqref="D2:G102">
    <cfRule type="cellIs" dxfId="348" priority="3" operator="lessThan">
      <formula>#REF!</formula>
    </cfRule>
    <cfRule type="cellIs" dxfId="347" priority="4" operator="equal">
      <formula>#REF!</formula>
    </cfRule>
  </conditionalFormatting>
  <conditionalFormatting sqref="H2:H102">
    <cfRule type="cellIs" dxfId="346" priority="1" operator="lessThan">
      <formula>#REF!*COUNTIF(D2:G2,"&gt;0")</formula>
    </cfRule>
    <cfRule type="cellIs" dxfId="345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2"/>
  <sheetViews>
    <sheetView workbookViewId="0">
      <selection activeCell="C2" sqref="C2:N18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" customWidth="1"/>
  </cols>
  <sheetData>
    <row r="1" spans="1:14">
      <c r="A1" s="124" t="s">
        <v>320</v>
      </c>
      <c r="B1" s="125" t="s">
        <v>321</v>
      </c>
      <c r="C1" s="125" t="s">
        <v>0</v>
      </c>
      <c r="D1" s="126" t="s">
        <v>295</v>
      </c>
      <c r="E1" s="126" t="s">
        <v>314</v>
      </c>
      <c r="F1" s="126" t="s">
        <v>323</v>
      </c>
      <c r="G1" s="126" t="s">
        <v>324</v>
      </c>
      <c r="H1" s="127" t="s">
        <v>3</v>
      </c>
      <c r="I1" s="125" t="s">
        <v>326</v>
      </c>
      <c r="J1" s="126" t="s">
        <v>295</v>
      </c>
      <c r="K1" s="126" t="s">
        <v>314</v>
      </c>
      <c r="L1" s="126" t="s">
        <v>323</v>
      </c>
      <c r="M1" s="126" t="s">
        <v>324</v>
      </c>
      <c r="N1" s="127" t="s">
        <v>3</v>
      </c>
    </row>
    <row r="2" spans="1:14">
      <c r="A2" s="148"/>
      <c r="B2" s="149"/>
      <c r="C2" s="150" t="s">
        <v>347</v>
      </c>
      <c r="D2" s="133">
        <v>80</v>
      </c>
      <c r="E2" s="133">
        <v>76</v>
      </c>
      <c r="F2" s="133">
        <v>75</v>
      </c>
      <c r="G2" s="133">
        <v>73</v>
      </c>
      <c r="H2" s="152">
        <v>304</v>
      </c>
      <c r="I2" s="153"/>
      <c r="J2" s="155">
        <f>IF(ISNA(VLOOKUP($C2,大女R1績分!$F$3:$H$102,3,FALSE))," ",VLOOKUP($C2,大女R1績分!$F$3:$H$102,3,FALSE))</f>
        <v>9.058823529411768</v>
      </c>
      <c r="K2" s="155">
        <f>IF(ISNA(VLOOKUP($C2,大女R2績分!$F$3:$I$102,4,FALSE))," ",VLOOKUP($C2,大女R2績分!$F$3:$I$102,4,FALSE))</f>
        <v>10</v>
      </c>
      <c r="L2" s="155">
        <f>IF(ISNA(VLOOKUP($C2,大女R3績分!$D$3:$H$102,5,FALSE))," ",VLOOKUP($C2,大女R3績分!$D$3:$H$102,5,FALSE))</f>
        <v>10.538461538461533</v>
      </c>
      <c r="M2" s="155">
        <f>IF(ISNA(VLOOKUP($C2,大女R4績分!$D$3:$I$102,6,FALSE))," ",VLOOKUP($C2,大女R4績分!$D$3:$I$102,6,FALSE))</f>
        <v>13</v>
      </c>
      <c r="N2" s="155">
        <f t="shared" ref="N2:N33" si="0">SUM(J2:M2)</f>
        <v>42.597285067873301</v>
      </c>
    </row>
    <row r="3" spans="1:14">
      <c r="A3" s="151"/>
      <c r="B3" s="149"/>
      <c r="C3" s="150" t="s">
        <v>116</v>
      </c>
      <c r="D3" s="133">
        <v>79</v>
      </c>
      <c r="E3" s="133">
        <v>79</v>
      </c>
      <c r="F3" s="133">
        <v>74</v>
      </c>
      <c r="G3" s="133">
        <v>73</v>
      </c>
      <c r="H3" s="152">
        <v>305</v>
      </c>
      <c r="I3" s="153"/>
      <c r="J3" s="155">
        <f>IF(ISNA(VLOOKUP($C3,大女R1績分!$F$3:$H$102,3,FALSE))," ",VLOOKUP($C3,大女R1績分!$F$3:$H$102,3,FALSE))</f>
        <v>10.058823529411768</v>
      </c>
      <c r="K3" s="155">
        <f>IF(ISNA(VLOOKUP($C3,大女R2績分!$F$3:$I$102,4,FALSE))," ",VLOOKUP($C3,大女R2績分!$F$3:$I$102,4,FALSE))</f>
        <v>7</v>
      </c>
      <c r="L3" s="155">
        <f>IF(ISNA(VLOOKUP($C3,大女R3績分!$D$3:$H$102,5,FALSE))," ",VLOOKUP($C3,大女R3績分!$D$3:$H$102,5,FALSE))</f>
        <v>11.538461538461533</v>
      </c>
      <c r="M3" s="155">
        <f>IF(ISNA(VLOOKUP($C3,大女R4績分!$D$3:$I$102,6,FALSE))," ",VLOOKUP($C3,大女R4績分!$D$3:$I$102,6,FALSE))</f>
        <v>13</v>
      </c>
      <c r="N3" s="155">
        <f t="shared" si="0"/>
        <v>41.597285067873301</v>
      </c>
    </row>
    <row r="4" spans="1:14">
      <c r="A4" s="151"/>
      <c r="B4" s="149"/>
      <c r="C4" s="150" t="s">
        <v>348</v>
      </c>
      <c r="D4" s="152">
        <v>81</v>
      </c>
      <c r="E4" s="152">
        <v>78</v>
      </c>
      <c r="F4" s="152">
        <v>73</v>
      </c>
      <c r="G4" s="152">
        <v>74</v>
      </c>
      <c r="H4" s="152">
        <v>306</v>
      </c>
      <c r="I4" s="153"/>
      <c r="J4" s="155">
        <f>IF(ISNA(VLOOKUP($C4,大女R1績分!$F$3:$H$102,3,FALSE))," ",VLOOKUP($C4,大女R1績分!$F$3:$H$102,3,FALSE))</f>
        <v>8.058823529411768</v>
      </c>
      <c r="K4" s="155">
        <f>IF(ISNA(VLOOKUP($C4,大女R2績分!$F$3:$I$102,4,FALSE))," ",VLOOKUP($C4,大女R2績分!$F$3:$I$102,4,FALSE))</f>
        <v>8</v>
      </c>
      <c r="L4" s="155">
        <f>IF(ISNA(VLOOKUP($C4,大女R3績分!$D$3:$H$102,5,FALSE))," ",VLOOKUP($C4,大女R3績分!$D$3:$H$102,5,FALSE))</f>
        <v>12.538461538461533</v>
      </c>
      <c r="M4" s="155">
        <f>IF(ISNA(VLOOKUP($C4,大女R4績分!$D$3:$I$102,6,FALSE))," ",VLOOKUP($C4,大女R4績分!$D$3:$I$102,6,FALSE))</f>
        <v>12</v>
      </c>
      <c r="N4" s="155">
        <f t="shared" si="0"/>
        <v>40.597285067873301</v>
      </c>
    </row>
    <row r="5" spans="1:14">
      <c r="A5" s="151"/>
      <c r="B5" s="149"/>
      <c r="C5" s="150" t="s">
        <v>139</v>
      </c>
      <c r="D5" s="152">
        <v>80</v>
      </c>
      <c r="E5" s="152">
        <v>80</v>
      </c>
      <c r="F5" s="152">
        <v>74</v>
      </c>
      <c r="G5" s="152">
        <v>75</v>
      </c>
      <c r="H5" s="152">
        <v>309</v>
      </c>
      <c r="I5" s="153"/>
      <c r="J5" s="155">
        <f>IF(ISNA(VLOOKUP($C5,大女R1績分!$F$3:$H$102,3,FALSE))," ",VLOOKUP($C5,大女R1績分!$F$3:$H$102,3,FALSE))</f>
        <v>9.058823529411768</v>
      </c>
      <c r="K5" s="155">
        <f>IF(ISNA(VLOOKUP($C5,大女R2績分!$F$3:$I$102,4,FALSE))," ",VLOOKUP($C5,大女R2績分!$F$3:$I$102,4,FALSE))</f>
        <v>6</v>
      </c>
      <c r="L5" s="155">
        <f>IF(ISNA(VLOOKUP($C5,大女R3績分!$D$3:$H$102,5,FALSE))," ",VLOOKUP($C5,大女R3績分!$D$3:$H$102,5,FALSE))</f>
        <v>11.538461538461533</v>
      </c>
      <c r="M5" s="155">
        <f>IF(ISNA(VLOOKUP($C5,大女R4績分!$D$3:$I$102,6,FALSE))," ",VLOOKUP($C5,大女R4績分!$D$3:$I$102,6,FALSE))</f>
        <v>11</v>
      </c>
      <c r="N5" s="155">
        <f t="shared" si="0"/>
        <v>37.597285067873301</v>
      </c>
    </row>
    <row r="6" spans="1:14">
      <c r="A6" s="151"/>
      <c r="B6" s="149"/>
      <c r="C6" s="150" t="s">
        <v>251</v>
      </c>
      <c r="D6" s="152">
        <v>78</v>
      </c>
      <c r="E6" s="152">
        <v>80</v>
      </c>
      <c r="F6" s="152">
        <v>79</v>
      </c>
      <c r="G6" s="152">
        <v>76</v>
      </c>
      <c r="H6" s="152">
        <v>313</v>
      </c>
      <c r="I6" s="153"/>
      <c r="J6" s="155">
        <f>IF(ISNA(VLOOKUP($C6,大女R1績分!$F$3:$H$102,3,FALSE))," ",VLOOKUP($C6,大女R1績分!$F$3:$H$102,3,FALSE))</f>
        <v>11.058823529411768</v>
      </c>
      <c r="K6" s="155">
        <f>IF(ISNA(VLOOKUP($C6,大女R2績分!$F$3:$I$102,4,FALSE))," ",VLOOKUP($C6,大女R2績分!$F$3:$I$102,4,FALSE))</f>
        <v>6</v>
      </c>
      <c r="L6" s="155">
        <f>IF(ISNA(VLOOKUP($C6,大女R3績分!$D$3:$H$102,5,FALSE))," ",VLOOKUP($C6,大女R3績分!$D$3:$H$102,5,FALSE))</f>
        <v>6.538461538461533</v>
      </c>
      <c r="M6" s="155">
        <f>IF(ISNA(VLOOKUP($C6,大女R4績分!$D$3:$I$102,6,FALSE))," ",VLOOKUP($C6,大女R4績分!$D$3:$I$102,6,FALSE))</f>
        <v>10</v>
      </c>
      <c r="N6" s="155">
        <f t="shared" si="0"/>
        <v>33.597285067873301</v>
      </c>
    </row>
    <row r="7" spans="1:14">
      <c r="A7" s="151"/>
      <c r="B7" s="149"/>
      <c r="C7" s="150" t="s">
        <v>119</v>
      </c>
      <c r="D7" s="152">
        <v>85</v>
      </c>
      <c r="E7" s="152">
        <v>76</v>
      </c>
      <c r="F7" s="152">
        <v>75</v>
      </c>
      <c r="G7" s="152">
        <v>77</v>
      </c>
      <c r="H7" s="152">
        <v>313</v>
      </c>
      <c r="I7" s="153"/>
      <c r="J7" s="155">
        <f>IF(ISNA(VLOOKUP($C7,大女R1績分!$F$3:$H$102,3,FALSE))," ",VLOOKUP($C7,大女R1績分!$F$3:$H$102,3,FALSE))</f>
        <v>4.058823529411768</v>
      </c>
      <c r="K7" s="155">
        <f>IF(ISNA(VLOOKUP($C7,大女R2績分!$F$3:$I$102,4,FALSE))," ",VLOOKUP($C7,大女R2績分!$F$3:$I$102,4,FALSE))</f>
        <v>10</v>
      </c>
      <c r="L7" s="155">
        <f>IF(ISNA(VLOOKUP($C7,大女R3績分!$D$3:$H$102,5,FALSE))," ",VLOOKUP($C7,大女R3績分!$D$3:$H$102,5,FALSE))</f>
        <v>10.538461538461533</v>
      </c>
      <c r="M7" s="155">
        <f>IF(ISNA(VLOOKUP($C7,大女R4績分!$D$3:$I$102,6,FALSE))," ",VLOOKUP($C7,大女R4績分!$D$3:$I$102,6,FALSE))</f>
        <v>9</v>
      </c>
      <c r="N7" s="155">
        <f t="shared" si="0"/>
        <v>33.597285067873301</v>
      </c>
    </row>
    <row r="8" spans="1:14">
      <c r="A8" s="151"/>
      <c r="B8" s="149"/>
      <c r="C8" s="150" t="s">
        <v>144</v>
      </c>
      <c r="D8" s="152">
        <v>82</v>
      </c>
      <c r="E8" s="152">
        <v>81</v>
      </c>
      <c r="F8" s="152">
        <v>73</v>
      </c>
      <c r="G8" s="152">
        <v>78</v>
      </c>
      <c r="H8" s="152">
        <v>314</v>
      </c>
      <c r="I8" s="153"/>
      <c r="J8" s="155">
        <f>IF(ISNA(VLOOKUP($C8,大女R1績分!$F$3:$H$102,3,FALSE))," ",VLOOKUP($C8,大女R1績分!$F$3:$H$102,3,FALSE))</f>
        <v>7.058823529411768</v>
      </c>
      <c r="K8" s="155">
        <f>IF(ISNA(VLOOKUP($C8,大女R2績分!$F$3:$I$102,4,FALSE))," ",VLOOKUP($C8,大女R2績分!$F$3:$I$102,4,FALSE))</f>
        <v>5</v>
      </c>
      <c r="L8" s="155">
        <f>IF(ISNA(VLOOKUP($C8,大女R3績分!$D$3:$H$102,5,FALSE))," ",VLOOKUP($C8,大女R3績分!$D$3:$H$102,5,FALSE))</f>
        <v>12.538461538461533</v>
      </c>
      <c r="M8" s="155">
        <f>IF(ISNA(VLOOKUP($C8,大女R4績分!$D$3:$I$102,6,FALSE))," ",VLOOKUP($C8,大女R4績分!$D$3:$I$102,6,FALSE))</f>
        <v>8</v>
      </c>
      <c r="N8" s="155">
        <f t="shared" si="0"/>
        <v>32.597285067873301</v>
      </c>
    </row>
    <row r="9" spans="1:14">
      <c r="A9" s="151"/>
      <c r="B9" s="149"/>
      <c r="C9" s="150" t="s">
        <v>128</v>
      </c>
      <c r="D9" s="152">
        <v>83</v>
      </c>
      <c r="E9" s="152">
        <v>81</v>
      </c>
      <c r="F9" s="152">
        <v>74</v>
      </c>
      <c r="G9" s="152">
        <v>77</v>
      </c>
      <c r="H9" s="152">
        <v>315</v>
      </c>
      <c r="I9" s="153"/>
      <c r="J9" s="155">
        <f>IF(ISNA(VLOOKUP($C9,大女R1績分!$F$3:$H$102,3,FALSE))," ",VLOOKUP($C9,大女R1績分!$F$3:$H$102,3,FALSE))</f>
        <v>6.058823529411768</v>
      </c>
      <c r="K9" s="155">
        <f>IF(ISNA(VLOOKUP($C9,大女R2績分!$F$3:$I$102,4,FALSE))," ",VLOOKUP($C9,大女R2績分!$F$3:$I$102,4,FALSE))</f>
        <v>5</v>
      </c>
      <c r="L9" s="155">
        <f>IF(ISNA(VLOOKUP($C9,大女R3績分!$D$3:$H$102,5,FALSE))," ",VLOOKUP($C9,大女R3績分!$D$3:$H$102,5,FALSE))</f>
        <v>11.538461538461533</v>
      </c>
      <c r="M9" s="155">
        <f>IF(ISNA(VLOOKUP($C9,大女R4績分!$D$3:$I$102,6,FALSE))," ",VLOOKUP($C9,大女R4績分!$D$3:$I$102,6,FALSE))</f>
        <v>9</v>
      </c>
      <c r="N9" s="155">
        <f t="shared" si="0"/>
        <v>31.597285067873301</v>
      </c>
    </row>
    <row r="10" spans="1:14">
      <c r="A10" s="151"/>
      <c r="B10" s="149"/>
      <c r="C10" s="150" t="s">
        <v>143</v>
      </c>
      <c r="D10" s="152">
        <v>83</v>
      </c>
      <c r="E10" s="152">
        <v>78</v>
      </c>
      <c r="F10" s="152">
        <v>79</v>
      </c>
      <c r="G10" s="152">
        <v>76</v>
      </c>
      <c r="H10" s="152">
        <v>316</v>
      </c>
      <c r="I10" s="153"/>
      <c r="J10" s="155">
        <f>IF(ISNA(VLOOKUP($C10,大女R1績分!$F$3:$H$102,3,FALSE))," ",VLOOKUP($C10,大女R1績分!$F$3:$H$102,3,FALSE))</f>
        <v>6.058823529411768</v>
      </c>
      <c r="K10" s="155">
        <f>IF(ISNA(VLOOKUP($C10,大女R2績分!$F$3:$I$102,4,FALSE))," ",VLOOKUP($C10,大女R2績分!$F$3:$I$102,4,FALSE))</f>
        <v>8</v>
      </c>
      <c r="L10" s="155">
        <f>IF(ISNA(VLOOKUP($C10,大女R3績分!$D$3:$H$102,5,FALSE))," ",VLOOKUP($C10,大女R3績分!$D$3:$H$102,5,FALSE))</f>
        <v>6.538461538461533</v>
      </c>
      <c r="M10" s="155">
        <f>IF(ISNA(VLOOKUP($C10,大女R4績分!$D$3:$I$102,6,FALSE))," ",VLOOKUP($C10,大女R4績分!$D$3:$I$102,6,FALSE))</f>
        <v>10</v>
      </c>
      <c r="N10" s="155">
        <f t="shared" si="0"/>
        <v>30.597285067873301</v>
      </c>
    </row>
    <row r="11" spans="1:14">
      <c r="A11" s="151"/>
      <c r="B11" s="149"/>
      <c r="C11" s="150" t="s">
        <v>159</v>
      </c>
      <c r="D11" s="152">
        <v>78</v>
      </c>
      <c r="E11" s="152">
        <v>82</v>
      </c>
      <c r="F11" s="152">
        <v>81</v>
      </c>
      <c r="G11" s="152">
        <v>77</v>
      </c>
      <c r="H11" s="152">
        <v>318</v>
      </c>
      <c r="I11" s="153"/>
      <c r="J11" s="155">
        <f>IF(ISNA(VLOOKUP($C11,大女R1績分!$F$3:$H$102,3,FALSE))," ",VLOOKUP($C11,大女R1績分!$F$3:$H$102,3,FALSE))</f>
        <v>11.058823529411768</v>
      </c>
      <c r="K11" s="155">
        <f>IF(ISNA(VLOOKUP($C11,大女R2績分!$F$3:$I$102,4,FALSE))," ",VLOOKUP($C11,大女R2績分!$F$3:$I$102,4,FALSE))</f>
        <v>4</v>
      </c>
      <c r="L11" s="155">
        <f>IF(ISNA(VLOOKUP($C11,大女R3績分!$D$3:$H$102,5,FALSE))," ",VLOOKUP($C11,大女R3績分!$D$3:$H$102,5,FALSE))</f>
        <v>4.538461538461533</v>
      </c>
      <c r="M11" s="155">
        <f>IF(ISNA(VLOOKUP($C11,大女R4績分!$D$3:$I$102,6,FALSE))," ",VLOOKUP($C11,大女R4績分!$D$3:$I$102,6,FALSE))</f>
        <v>9</v>
      </c>
      <c r="N11" s="155">
        <f t="shared" si="0"/>
        <v>28.597285067873301</v>
      </c>
    </row>
    <row r="12" spans="1:14">
      <c r="A12" s="151"/>
      <c r="B12" s="149"/>
      <c r="C12" s="150" t="s">
        <v>136</v>
      </c>
      <c r="D12" s="152">
        <v>81</v>
      </c>
      <c r="E12" s="152">
        <v>84</v>
      </c>
      <c r="F12" s="152">
        <v>76</v>
      </c>
      <c r="G12" s="152">
        <v>78</v>
      </c>
      <c r="H12" s="152">
        <v>319</v>
      </c>
      <c r="I12" s="153"/>
      <c r="J12" s="155">
        <f>IF(ISNA(VLOOKUP($C12,大女R1績分!$F$3:$H$102,3,FALSE))," ",VLOOKUP($C12,大女R1績分!$F$3:$H$102,3,FALSE))</f>
        <v>8.058823529411768</v>
      </c>
      <c r="K12" s="155">
        <f>IF(ISNA(VLOOKUP($C12,大女R2績分!$F$3:$I$102,4,FALSE))," ",VLOOKUP($C12,大女R2績分!$F$3:$I$102,4,FALSE))</f>
        <v>2</v>
      </c>
      <c r="L12" s="155">
        <f>IF(ISNA(VLOOKUP($C12,大女R3績分!$D$3:$H$102,5,FALSE))," ",VLOOKUP($C12,大女R3績分!$D$3:$H$102,5,FALSE))</f>
        <v>9.538461538461533</v>
      </c>
      <c r="M12" s="155">
        <f>IF(ISNA(VLOOKUP($C12,大女R4績分!$D$3:$I$102,6,FALSE))," ",VLOOKUP($C12,大女R4績分!$D$3:$I$102,6,FALSE))</f>
        <v>8</v>
      </c>
      <c r="N12" s="155">
        <f t="shared" si="0"/>
        <v>27.597285067873301</v>
      </c>
    </row>
    <row r="13" spans="1:14">
      <c r="A13" s="151"/>
      <c r="B13" s="149"/>
      <c r="C13" s="150" t="s">
        <v>151</v>
      </c>
      <c r="D13" s="152">
        <v>84</v>
      </c>
      <c r="E13" s="152">
        <v>79</v>
      </c>
      <c r="F13" s="152">
        <v>78</v>
      </c>
      <c r="G13" s="152">
        <v>80</v>
      </c>
      <c r="H13" s="152">
        <v>321</v>
      </c>
      <c r="I13" s="153"/>
      <c r="J13" s="155">
        <f>IF(ISNA(VLOOKUP($C13,大女R1績分!$F$3:$H$102,3,FALSE))," ",VLOOKUP($C13,大女R1績分!$F$3:$H$102,3,FALSE))</f>
        <v>5.058823529411768</v>
      </c>
      <c r="K13" s="155">
        <f>IF(ISNA(VLOOKUP($C13,大女R2績分!$F$3:$I$102,4,FALSE))," ",VLOOKUP($C13,大女R2績分!$F$3:$I$102,4,FALSE))</f>
        <v>7</v>
      </c>
      <c r="L13" s="155">
        <f>IF(ISNA(VLOOKUP($C13,大女R3績分!$D$3:$H$102,5,FALSE))," ",VLOOKUP($C13,大女R3績分!$D$3:$H$102,5,FALSE))</f>
        <v>7.538461538461533</v>
      </c>
      <c r="M13" s="155">
        <f>IF(ISNA(VLOOKUP($C13,大女R4績分!$D$3:$I$102,6,FALSE))," ",VLOOKUP($C13,大女R4績分!$D$3:$I$102,6,FALSE))</f>
        <v>6</v>
      </c>
      <c r="N13" s="155">
        <f t="shared" si="0"/>
        <v>25.597285067873301</v>
      </c>
    </row>
    <row r="14" spans="1:14">
      <c r="A14" s="151"/>
      <c r="B14" s="149"/>
      <c r="C14" s="150" t="s">
        <v>141</v>
      </c>
      <c r="D14" s="152">
        <v>81</v>
      </c>
      <c r="E14" s="152">
        <v>81</v>
      </c>
      <c r="F14" s="152">
        <v>78</v>
      </c>
      <c r="G14" s="152">
        <v>81</v>
      </c>
      <c r="H14" s="152">
        <v>321</v>
      </c>
      <c r="I14" s="153"/>
      <c r="J14" s="155">
        <f>IF(ISNA(VLOOKUP($C14,大女R1績分!$F$3:$H$102,3,FALSE))," ",VLOOKUP($C14,大女R1績分!$F$3:$H$102,3,FALSE))</f>
        <v>8.058823529411768</v>
      </c>
      <c r="K14" s="155">
        <f>IF(ISNA(VLOOKUP($C14,大女R2績分!$F$3:$I$102,4,FALSE))," ",VLOOKUP($C14,大女R2績分!$F$3:$I$102,4,FALSE))</f>
        <v>5</v>
      </c>
      <c r="L14" s="155">
        <f>IF(ISNA(VLOOKUP($C14,大女R3績分!$D$3:$H$102,5,FALSE))," ",VLOOKUP($C14,大女R3績分!$D$3:$H$102,5,FALSE))</f>
        <v>7.538461538461533</v>
      </c>
      <c r="M14" s="155">
        <f>IF(ISNA(VLOOKUP($C14,大女R4績分!$D$3:$I$102,6,FALSE))," ",VLOOKUP($C14,大女R4績分!$D$3:$I$102,6,FALSE))</f>
        <v>5</v>
      </c>
      <c r="N14" s="155">
        <f t="shared" si="0"/>
        <v>25.597285067873301</v>
      </c>
    </row>
    <row r="15" spans="1:14">
      <c r="A15" s="151"/>
      <c r="B15" s="149"/>
      <c r="C15" s="150" t="s">
        <v>140</v>
      </c>
      <c r="D15" s="152">
        <v>81</v>
      </c>
      <c r="E15" s="152">
        <v>79</v>
      </c>
      <c r="F15" s="152">
        <v>80</v>
      </c>
      <c r="G15" s="152">
        <v>82</v>
      </c>
      <c r="H15" s="152">
        <v>322</v>
      </c>
      <c r="I15" s="153"/>
      <c r="J15" s="155">
        <f>IF(ISNA(VLOOKUP($C15,大女R1績分!$F$3:$H$102,3,FALSE))," ",VLOOKUP($C15,大女R1績分!$F$3:$H$102,3,FALSE))</f>
        <v>8.058823529411768</v>
      </c>
      <c r="K15" s="155">
        <f>IF(ISNA(VLOOKUP($C15,大女R2績分!$F$3:$I$102,4,FALSE))," ",VLOOKUP($C15,大女R2績分!$F$3:$I$102,4,FALSE))</f>
        <v>7</v>
      </c>
      <c r="L15" s="155">
        <f>IF(ISNA(VLOOKUP($C15,大女R3績分!$D$3:$H$102,5,FALSE))," ",VLOOKUP($C15,大女R3績分!$D$3:$H$102,5,FALSE))</f>
        <v>5.538461538461533</v>
      </c>
      <c r="M15" s="155">
        <f>IF(ISNA(VLOOKUP($C15,大女R4績分!$D$3:$I$102,6,FALSE))," ",VLOOKUP($C15,大女R4績分!$D$3:$I$102,6,FALSE))</f>
        <v>4</v>
      </c>
      <c r="N15" s="155">
        <f t="shared" si="0"/>
        <v>24.597285067873301</v>
      </c>
    </row>
    <row r="16" spans="1:14">
      <c r="A16" s="151"/>
      <c r="B16" s="149"/>
      <c r="C16" s="150" t="s">
        <v>253</v>
      </c>
      <c r="D16" s="152">
        <v>84</v>
      </c>
      <c r="E16" s="152">
        <v>83</v>
      </c>
      <c r="F16" s="152">
        <v>0</v>
      </c>
      <c r="G16" s="152">
        <v>0</v>
      </c>
      <c r="H16" s="152">
        <v>167</v>
      </c>
      <c r="I16" s="153"/>
      <c r="J16" s="155">
        <f>IF(ISNA(VLOOKUP($C16,大女R1績分!$F$3:$H$102,3,FALSE))," ",VLOOKUP($C16,大女R1績分!$F$3:$H$102,3,FALSE))</f>
        <v>5.058823529411768</v>
      </c>
      <c r="K16" s="155">
        <f>IF(ISNA(VLOOKUP($C16,大女R2績分!$F$3:$I$102,4,FALSE))," ",VLOOKUP($C16,大女R2績分!$F$3:$I$102,4,FALSE))</f>
        <v>3</v>
      </c>
      <c r="L16" s="155" t="str">
        <f>IF(ISNA(VLOOKUP($C16,大女R3績分!$D$3:$H$102,5,FALSE))," ",VLOOKUP($C16,大女R3績分!$D$3:$H$102,5,FALSE))</f>
        <v xml:space="preserve"> </v>
      </c>
      <c r="M16" s="155" t="str">
        <f>IF(ISNA(VLOOKUP($C16,大女R4績分!$D$3:$I$102,6,FALSE))," ",VLOOKUP($C16,大女R4績分!$D$3:$I$102,6,FALSE))</f>
        <v xml:space="preserve"> </v>
      </c>
      <c r="N16" s="155">
        <f t="shared" si="0"/>
        <v>8.058823529411768</v>
      </c>
    </row>
    <row r="17" spans="1:14">
      <c r="A17" s="151"/>
      <c r="B17" s="149"/>
      <c r="C17" s="150" t="s">
        <v>118</v>
      </c>
      <c r="D17" s="152">
        <v>87</v>
      </c>
      <c r="E17" s="152">
        <v>81</v>
      </c>
      <c r="F17" s="152">
        <v>0</v>
      </c>
      <c r="G17" s="152">
        <v>0</v>
      </c>
      <c r="H17" s="152">
        <v>168</v>
      </c>
      <c r="I17" s="153"/>
      <c r="J17" s="155">
        <f>IF(ISNA(VLOOKUP($C17,大女R1績分!$F$3:$H$102,3,FALSE))," ",VLOOKUP($C17,大女R1績分!$F$3:$H$102,3,FALSE))</f>
        <v>2.058823529411768</v>
      </c>
      <c r="K17" s="155">
        <f>IF(ISNA(VLOOKUP($C17,大女R2績分!$F$3:$I$102,4,FALSE))," ",VLOOKUP($C17,大女R2績分!$F$3:$I$102,4,FALSE))</f>
        <v>5</v>
      </c>
      <c r="L17" s="155" t="str">
        <f>IF(ISNA(VLOOKUP($C17,大女R3績分!$D$3:$H$102,5,FALSE))," ",VLOOKUP($C17,大女R3績分!$D$3:$H$102,5,FALSE))</f>
        <v xml:space="preserve"> </v>
      </c>
      <c r="M17" s="155" t="str">
        <f>IF(ISNA(VLOOKUP($C17,大女R4績分!$D$3:$I$102,6,FALSE))," ",VLOOKUP($C17,大女R4績分!$D$3:$I$102,6,FALSE))</f>
        <v xml:space="preserve"> </v>
      </c>
      <c r="N17" s="155">
        <f t="shared" si="0"/>
        <v>7.058823529411768</v>
      </c>
    </row>
    <row r="18" spans="1:14">
      <c r="A18" s="151"/>
      <c r="B18" s="149"/>
      <c r="C18" s="150" t="s">
        <v>160</v>
      </c>
      <c r="D18" s="152">
        <v>89</v>
      </c>
      <c r="E18" s="152">
        <v>87</v>
      </c>
      <c r="F18" s="152">
        <v>0</v>
      </c>
      <c r="G18" s="152">
        <v>0</v>
      </c>
      <c r="H18" s="152">
        <v>176</v>
      </c>
      <c r="I18" s="153"/>
      <c r="J18" s="155">
        <f>IF(ISNA(VLOOKUP($C18,大女R1績分!$F$3:$H$102,3,FALSE))," ",VLOOKUP($C18,大女R1績分!$F$3:$H$102,3,FALSE))</f>
        <v>5.882352941176805E-2</v>
      </c>
      <c r="K18" s="155">
        <f>IF(ISNA(VLOOKUP($C18,大女R2績分!$F$3:$I$102,4,FALSE))," ",VLOOKUP($C18,大女R2績分!$F$3:$I$102,4,FALSE))</f>
        <v>0</v>
      </c>
      <c r="L18" s="155" t="str">
        <f>IF(ISNA(VLOOKUP($C18,大女R3績分!$D$3:$H$102,5,FALSE))," ",VLOOKUP($C18,大女R3績分!$D$3:$H$102,5,FALSE))</f>
        <v xml:space="preserve"> </v>
      </c>
      <c r="M18" s="155" t="str">
        <f>IF(ISNA(VLOOKUP($C18,大女R4績分!$D$3:$I$102,6,FALSE))," ",VLOOKUP($C18,大女R4績分!$D$3:$I$102,6,FALSE))</f>
        <v xml:space="preserve"> </v>
      </c>
      <c r="N18" s="155">
        <f t="shared" si="0"/>
        <v>5.882352941176805E-2</v>
      </c>
    </row>
    <row r="19" spans="1:14">
      <c r="A19" s="151"/>
      <c r="B19" s="149"/>
      <c r="C19" s="150"/>
      <c r="D19" s="152"/>
      <c r="E19" s="152"/>
      <c r="F19" s="152"/>
      <c r="G19" s="152"/>
      <c r="H19" s="152"/>
      <c r="I19" s="153"/>
      <c r="J19" s="155" t="str">
        <f>IF(ISNA(VLOOKUP($C19,大女R1績分!$F$3:$H$102,3,FALSE))," ",VLOOKUP($C19,大女R1績分!$F$3:$H$102,3,FALSE))</f>
        <v xml:space="preserve"> </v>
      </c>
      <c r="K19" s="155" t="str">
        <f>IF(ISNA(VLOOKUP($C19,大女R2績分!$F$3:$I$102,4,FALSE))," ",VLOOKUP($C19,大女R2績分!$F$3:$I$102,4,FALSE))</f>
        <v xml:space="preserve"> </v>
      </c>
      <c r="L19" s="155" t="str">
        <f>IF(ISNA(VLOOKUP($C19,大女R3績分!$D$3:$H$102,5,FALSE))," ",VLOOKUP($C19,大女R3績分!$D$3:$H$102,5,FALSE))</f>
        <v xml:space="preserve"> </v>
      </c>
      <c r="M19" s="155" t="str">
        <f>IF(ISNA(VLOOKUP($C19,大女R4績分!$D$3:$I$102,6,FALSE))," ",VLOOKUP($C19,大女R4績分!$D$3:$I$102,6,FALSE))</f>
        <v xml:space="preserve"> </v>
      </c>
      <c r="N19" s="155">
        <f t="shared" si="0"/>
        <v>0</v>
      </c>
    </row>
    <row r="20" spans="1:14">
      <c r="A20" s="151"/>
      <c r="B20" s="149"/>
      <c r="C20" s="150"/>
      <c r="D20" s="152"/>
      <c r="E20" s="152"/>
      <c r="F20" s="152"/>
      <c r="G20" s="152"/>
      <c r="H20" s="152"/>
      <c r="I20" s="153"/>
      <c r="J20" s="155" t="str">
        <f>IF(ISNA(VLOOKUP($C20,大女R1績分!$F$3:$H$102,3,FALSE))," ",VLOOKUP($C20,大女R1績分!$F$3:$H$102,3,FALSE))</f>
        <v xml:space="preserve"> </v>
      </c>
      <c r="K20" s="155" t="str">
        <f>IF(ISNA(VLOOKUP($C20,大女R2績分!$F$3:$I$102,4,FALSE))," ",VLOOKUP($C20,大女R2績分!$F$3:$I$102,4,FALSE))</f>
        <v xml:space="preserve"> </v>
      </c>
      <c r="L20" s="155" t="str">
        <f>IF(ISNA(VLOOKUP($C20,大女R3績分!$D$3:$H$102,5,FALSE))," ",VLOOKUP($C20,大女R3績分!$D$3:$H$102,5,FALSE))</f>
        <v xml:space="preserve"> </v>
      </c>
      <c r="M20" s="155" t="str">
        <f>IF(ISNA(VLOOKUP($C20,大女R4績分!$D$3:$I$102,6,FALSE))," ",VLOOKUP($C20,大女R4績分!$D$3:$I$102,6,FALSE))</f>
        <v xml:space="preserve"> </v>
      </c>
      <c r="N20" s="155">
        <f t="shared" si="0"/>
        <v>0</v>
      </c>
    </row>
    <row r="21" spans="1:14">
      <c r="A21" s="151"/>
      <c r="B21" s="149"/>
      <c r="C21" s="150"/>
      <c r="D21" s="152"/>
      <c r="E21" s="152"/>
      <c r="F21" s="152"/>
      <c r="G21" s="152"/>
      <c r="H21" s="152"/>
      <c r="I21" s="153"/>
      <c r="J21" s="155" t="str">
        <f>IF(ISNA(VLOOKUP($C21,大女R1績分!$F$3:$H$102,3,FALSE))," ",VLOOKUP($C21,大女R1績分!$F$3:$H$102,3,FALSE))</f>
        <v xml:space="preserve"> </v>
      </c>
      <c r="K21" s="155" t="str">
        <f>IF(ISNA(VLOOKUP($C21,大女R2績分!$F$3:$I$102,4,FALSE))," ",VLOOKUP($C21,大女R2績分!$F$3:$I$102,4,FALSE))</f>
        <v xml:space="preserve"> </v>
      </c>
      <c r="L21" s="155" t="str">
        <f>IF(ISNA(VLOOKUP($C21,大女R3績分!$D$3:$H$102,5,FALSE))," ",VLOOKUP($C21,大女R3績分!$D$3:$H$102,5,FALSE))</f>
        <v xml:space="preserve"> </v>
      </c>
      <c r="M21" s="155" t="str">
        <f>IF(ISNA(VLOOKUP($C21,大女R4績分!$D$3:$I$102,6,FALSE))," ",VLOOKUP($C21,大女R4績分!$D$3:$I$102,6,FALSE))</f>
        <v xml:space="preserve"> </v>
      </c>
      <c r="N21" s="155">
        <f t="shared" si="0"/>
        <v>0</v>
      </c>
    </row>
    <row r="22" spans="1:14">
      <c r="A22" s="151"/>
      <c r="B22" s="149"/>
      <c r="C22" s="150"/>
      <c r="D22" s="152"/>
      <c r="E22" s="152"/>
      <c r="F22" s="152"/>
      <c r="G22" s="152"/>
      <c r="H22" s="152"/>
      <c r="I22" s="153"/>
      <c r="J22" s="155" t="str">
        <f>IF(ISNA(VLOOKUP($C22,大女R1績分!$F$3:$H$102,3,FALSE))," ",VLOOKUP($C22,大女R1績分!$F$3:$H$102,3,FALSE))</f>
        <v xml:space="preserve"> </v>
      </c>
      <c r="K22" s="155" t="str">
        <f>IF(ISNA(VLOOKUP($C22,大女R2績分!$F$3:$I$102,4,FALSE))," ",VLOOKUP($C22,大女R2績分!$F$3:$I$102,4,FALSE))</f>
        <v xml:space="preserve"> </v>
      </c>
      <c r="L22" s="155" t="str">
        <f>IF(ISNA(VLOOKUP($C22,大女R3績分!$D$3:$H$102,5,FALSE))," ",VLOOKUP($C22,大女R3績分!$D$3:$H$102,5,FALSE))</f>
        <v xml:space="preserve"> </v>
      </c>
      <c r="M22" s="155" t="str">
        <f>IF(ISNA(VLOOKUP($C22,大女R4績分!$D$3:$I$102,6,FALSE))," ",VLOOKUP($C22,大女R4績分!$D$3:$I$102,6,FALSE))</f>
        <v xml:space="preserve"> </v>
      </c>
      <c r="N22" s="155">
        <f t="shared" si="0"/>
        <v>0</v>
      </c>
    </row>
    <row r="23" spans="1:14">
      <c r="A23" s="151"/>
      <c r="B23" s="149"/>
      <c r="C23" s="150"/>
      <c r="D23" s="152"/>
      <c r="E23" s="152"/>
      <c r="F23" s="152"/>
      <c r="G23" s="152"/>
      <c r="H23" s="152"/>
      <c r="I23" s="153"/>
      <c r="J23" s="155" t="str">
        <f>IF(ISNA(VLOOKUP($C23,大女R1績分!$F$3:$H$102,3,FALSE))," ",VLOOKUP($C23,大女R1績分!$F$3:$H$102,3,FALSE))</f>
        <v xml:space="preserve"> </v>
      </c>
      <c r="K23" s="155" t="str">
        <f>IF(ISNA(VLOOKUP($C23,大女R2績分!$F$3:$I$102,4,FALSE))," ",VLOOKUP($C23,大女R2績分!$F$3:$I$102,4,FALSE))</f>
        <v xml:space="preserve"> </v>
      </c>
      <c r="L23" s="155" t="str">
        <f>IF(ISNA(VLOOKUP($C23,大女R3績分!$D$3:$H$102,5,FALSE))," ",VLOOKUP($C23,大女R3績分!$D$3:$H$102,5,FALSE))</f>
        <v xml:space="preserve"> </v>
      </c>
      <c r="M23" s="155" t="str">
        <f>IF(ISNA(VLOOKUP($C23,大女R4績分!$D$3:$I$102,6,FALSE))," ",VLOOKUP($C23,大女R4績分!$D$3:$I$102,6,FALSE))</f>
        <v xml:space="preserve"> </v>
      </c>
      <c r="N23" s="155">
        <f t="shared" si="0"/>
        <v>0</v>
      </c>
    </row>
    <row r="24" spans="1:14">
      <c r="A24" s="151"/>
      <c r="B24" s="149"/>
      <c r="C24" s="150"/>
      <c r="D24" s="152"/>
      <c r="E24" s="152"/>
      <c r="F24" s="152"/>
      <c r="G24" s="152"/>
      <c r="H24" s="152"/>
      <c r="I24" s="153"/>
      <c r="J24" s="155" t="str">
        <f>IF(ISNA(VLOOKUP($C24,大女R1績分!$F$3:$H$102,3,FALSE))," ",VLOOKUP($C24,大女R1績分!$F$3:$H$102,3,FALSE))</f>
        <v xml:space="preserve"> </v>
      </c>
      <c r="K24" s="155" t="str">
        <f>IF(ISNA(VLOOKUP($C24,大女R2績分!$F$3:$I$102,4,FALSE))," ",VLOOKUP($C24,大女R2績分!$F$3:$I$102,4,FALSE))</f>
        <v xml:space="preserve"> </v>
      </c>
      <c r="L24" s="155" t="str">
        <f>IF(ISNA(VLOOKUP($C24,大女R3績分!$D$3:$H$102,5,FALSE))," ",VLOOKUP($C24,大女R3績分!$D$3:$H$102,5,FALSE))</f>
        <v xml:space="preserve"> </v>
      </c>
      <c r="M24" s="155" t="str">
        <f>IF(ISNA(VLOOKUP($C24,大女R4績分!$D$3:$I$102,6,FALSE))," ",VLOOKUP($C24,大女R4績分!$D$3:$I$102,6,FALSE))</f>
        <v xml:space="preserve"> </v>
      </c>
      <c r="N24" s="155">
        <f t="shared" si="0"/>
        <v>0</v>
      </c>
    </row>
    <row r="25" spans="1:14">
      <c r="A25" s="151"/>
      <c r="B25" s="149"/>
      <c r="C25" s="150"/>
      <c r="D25" s="152"/>
      <c r="E25" s="152"/>
      <c r="F25" s="152"/>
      <c r="G25" s="152"/>
      <c r="H25" s="152"/>
      <c r="I25" s="153"/>
      <c r="J25" s="155" t="str">
        <f>IF(ISNA(VLOOKUP($C25,大女R1績分!$F$3:$H$102,3,FALSE))," ",VLOOKUP($C25,大女R1績分!$F$3:$H$102,3,FALSE))</f>
        <v xml:space="preserve"> </v>
      </c>
      <c r="K25" s="155" t="str">
        <f>IF(ISNA(VLOOKUP($C25,大女R2績分!$F$3:$I$102,4,FALSE))," ",VLOOKUP($C25,大女R2績分!$F$3:$I$102,4,FALSE))</f>
        <v xml:space="preserve"> </v>
      </c>
      <c r="L25" s="155" t="str">
        <f>IF(ISNA(VLOOKUP($C25,大女R3績分!$D$3:$H$102,5,FALSE))," ",VLOOKUP($C25,大女R3績分!$D$3:$H$102,5,FALSE))</f>
        <v xml:space="preserve"> </v>
      </c>
      <c r="M25" s="155" t="str">
        <f>IF(ISNA(VLOOKUP($C25,大女R4績分!$D$3:$I$102,6,FALSE))," ",VLOOKUP($C25,大女R4績分!$D$3:$I$102,6,FALSE))</f>
        <v xml:space="preserve"> </v>
      </c>
      <c r="N25" s="155">
        <f t="shared" si="0"/>
        <v>0</v>
      </c>
    </row>
    <row r="26" spans="1:14">
      <c r="A26" s="151"/>
      <c r="B26" s="149"/>
      <c r="C26" s="150"/>
      <c r="D26" s="152"/>
      <c r="E26" s="152"/>
      <c r="F26" s="152"/>
      <c r="G26" s="152"/>
      <c r="H26" s="152"/>
      <c r="I26" s="153"/>
      <c r="J26" s="155" t="str">
        <f>IF(ISNA(VLOOKUP($C26,大女R1績分!$F$3:$H$102,3,FALSE))," ",VLOOKUP($C26,大女R1績分!$F$3:$H$102,3,FALSE))</f>
        <v xml:space="preserve"> </v>
      </c>
      <c r="K26" s="155" t="str">
        <f>IF(ISNA(VLOOKUP($C26,大女R2績分!$F$3:$I$102,4,FALSE))," ",VLOOKUP($C26,大女R2績分!$F$3:$I$102,4,FALSE))</f>
        <v xml:space="preserve"> </v>
      </c>
      <c r="L26" s="155" t="str">
        <f>IF(ISNA(VLOOKUP($C26,大女R3績分!$D$3:$H$102,5,FALSE))," ",VLOOKUP($C26,大女R3績分!$D$3:$H$102,5,FALSE))</f>
        <v xml:space="preserve"> </v>
      </c>
      <c r="M26" s="155" t="str">
        <f>IF(ISNA(VLOOKUP($C26,大女R4績分!$D$3:$I$102,6,FALSE))," ",VLOOKUP($C26,大女R4績分!$D$3:$I$102,6,FALSE))</f>
        <v xml:space="preserve"> </v>
      </c>
      <c r="N26" s="155">
        <f t="shared" si="0"/>
        <v>0</v>
      </c>
    </row>
    <row r="27" spans="1:14">
      <c r="A27" s="151"/>
      <c r="B27" s="149"/>
      <c r="C27" s="150"/>
      <c r="D27" s="152"/>
      <c r="E27" s="152"/>
      <c r="F27" s="152"/>
      <c r="G27" s="152"/>
      <c r="H27" s="152"/>
      <c r="I27" s="153"/>
      <c r="J27" s="155" t="str">
        <f>IF(ISNA(VLOOKUP($C27,大女R1績分!$F$3:$H$102,3,FALSE))," ",VLOOKUP($C27,大女R1績分!$F$3:$H$102,3,FALSE))</f>
        <v xml:space="preserve"> </v>
      </c>
      <c r="K27" s="155" t="str">
        <f>IF(ISNA(VLOOKUP($C27,大女R2績分!$F$3:$I$102,4,FALSE))," ",VLOOKUP($C27,大女R2績分!$F$3:$I$102,4,FALSE))</f>
        <v xml:space="preserve"> </v>
      </c>
      <c r="L27" s="155" t="str">
        <f>IF(ISNA(VLOOKUP($C27,大女R3績分!$D$3:$H$102,5,FALSE))," ",VLOOKUP($C27,大女R3績分!$D$3:$H$102,5,FALSE))</f>
        <v xml:space="preserve"> </v>
      </c>
      <c r="M27" s="155" t="str">
        <f>IF(ISNA(VLOOKUP($C27,大女R4績分!$D$3:$I$102,6,FALSE))," ",VLOOKUP($C27,大女R4績分!$D$3:$I$102,6,FALSE))</f>
        <v xml:space="preserve"> </v>
      </c>
      <c r="N27" s="155">
        <f t="shared" si="0"/>
        <v>0</v>
      </c>
    </row>
    <row r="28" spans="1:14">
      <c r="A28" s="151"/>
      <c r="B28" s="149"/>
      <c r="C28" s="150"/>
      <c r="D28" s="152"/>
      <c r="E28" s="152"/>
      <c r="F28" s="152"/>
      <c r="G28" s="152"/>
      <c r="H28" s="152"/>
      <c r="I28" s="153"/>
      <c r="J28" s="155" t="str">
        <f>IF(ISNA(VLOOKUP($C28,大女R1績分!$F$3:$H$102,3,FALSE))," ",VLOOKUP($C28,大女R1績分!$F$3:$H$102,3,FALSE))</f>
        <v xml:space="preserve"> </v>
      </c>
      <c r="K28" s="155" t="str">
        <f>IF(ISNA(VLOOKUP($C28,大女R2績分!$F$3:$I$102,4,FALSE))," ",VLOOKUP($C28,大女R2績分!$F$3:$I$102,4,FALSE))</f>
        <v xml:space="preserve"> </v>
      </c>
      <c r="L28" s="155" t="str">
        <f>IF(ISNA(VLOOKUP($C28,大女R3績分!$D$3:$H$102,5,FALSE))," ",VLOOKUP($C28,大女R3績分!$D$3:$H$102,5,FALSE))</f>
        <v xml:space="preserve"> </v>
      </c>
      <c r="M28" s="155" t="str">
        <f>IF(ISNA(VLOOKUP($C28,大女R4績分!$D$3:$I$102,6,FALSE))," ",VLOOKUP($C28,大女R4績分!$D$3:$I$102,6,FALSE))</f>
        <v xml:space="preserve"> </v>
      </c>
      <c r="N28" s="155">
        <f t="shared" si="0"/>
        <v>0</v>
      </c>
    </row>
    <row r="29" spans="1:14">
      <c r="A29" s="151"/>
      <c r="B29" s="149"/>
      <c r="C29" s="150"/>
      <c r="D29" s="152"/>
      <c r="E29" s="152"/>
      <c r="F29" s="152"/>
      <c r="G29" s="152"/>
      <c r="H29" s="152"/>
      <c r="I29" s="153"/>
      <c r="J29" s="155" t="str">
        <f>IF(ISNA(VLOOKUP($C29,大女R1績分!$F$3:$H$102,3,FALSE))," ",VLOOKUP($C29,大女R1績分!$F$3:$H$102,3,FALSE))</f>
        <v xml:space="preserve"> </v>
      </c>
      <c r="K29" s="155" t="str">
        <f>IF(ISNA(VLOOKUP($C29,大女R2績分!$F$3:$I$102,4,FALSE))," ",VLOOKUP($C29,大女R2績分!$F$3:$I$102,4,FALSE))</f>
        <v xml:space="preserve"> </v>
      </c>
      <c r="L29" s="155" t="str">
        <f>IF(ISNA(VLOOKUP($C29,大女R3績分!$D$3:$H$102,5,FALSE))," ",VLOOKUP($C29,大女R3績分!$D$3:$H$102,5,FALSE))</f>
        <v xml:space="preserve"> </v>
      </c>
      <c r="M29" s="155" t="str">
        <f>IF(ISNA(VLOOKUP($C29,大女R4績分!$D$3:$I$102,6,FALSE))," ",VLOOKUP($C29,大女R4績分!$D$3:$I$102,6,FALSE))</f>
        <v xml:space="preserve"> </v>
      </c>
      <c r="N29" s="155">
        <f t="shared" si="0"/>
        <v>0</v>
      </c>
    </row>
    <row r="30" spans="1:14">
      <c r="A30" s="151"/>
      <c r="B30" s="149"/>
      <c r="C30" s="150"/>
      <c r="D30" s="152"/>
      <c r="E30" s="152"/>
      <c r="F30" s="152"/>
      <c r="G30" s="152"/>
      <c r="H30" s="152"/>
      <c r="I30" s="153"/>
      <c r="J30" s="155" t="str">
        <f>IF(ISNA(VLOOKUP($C30,大女R1績分!$F$3:$H$102,3,FALSE))," ",VLOOKUP($C30,大女R1績分!$F$3:$H$102,3,FALSE))</f>
        <v xml:space="preserve"> </v>
      </c>
      <c r="K30" s="155" t="str">
        <f>IF(ISNA(VLOOKUP($C30,大女R2績分!$F$3:$I$102,4,FALSE))," ",VLOOKUP($C30,大女R2績分!$F$3:$I$102,4,FALSE))</f>
        <v xml:space="preserve"> </v>
      </c>
      <c r="L30" s="155" t="str">
        <f>IF(ISNA(VLOOKUP($C30,大女R3績分!$D$3:$H$102,5,FALSE))," ",VLOOKUP($C30,大女R3績分!$D$3:$H$102,5,FALSE))</f>
        <v xml:space="preserve"> </v>
      </c>
      <c r="M30" s="155" t="str">
        <f>IF(ISNA(VLOOKUP($C30,大女R4績分!$D$3:$I$102,6,FALSE))," ",VLOOKUP($C30,大女R4績分!$D$3:$I$102,6,FALSE))</f>
        <v xml:space="preserve"> </v>
      </c>
      <c r="N30" s="155">
        <f t="shared" si="0"/>
        <v>0</v>
      </c>
    </row>
    <row r="31" spans="1:14">
      <c r="A31" s="151"/>
      <c r="B31" s="149"/>
      <c r="C31" s="150"/>
      <c r="D31" s="152"/>
      <c r="E31" s="152"/>
      <c r="F31" s="152"/>
      <c r="G31" s="152"/>
      <c r="H31" s="152"/>
      <c r="I31" s="153"/>
      <c r="J31" s="155" t="str">
        <f>IF(ISNA(VLOOKUP($C31,大女R1績分!$F$3:$H$102,3,FALSE))," ",VLOOKUP($C31,大女R1績分!$F$3:$H$102,3,FALSE))</f>
        <v xml:space="preserve"> </v>
      </c>
      <c r="K31" s="155" t="str">
        <f>IF(ISNA(VLOOKUP($C31,大女R2績分!$F$3:$I$102,4,FALSE))," ",VLOOKUP($C31,大女R2績分!$F$3:$I$102,4,FALSE))</f>
        <v xml:space="preserve"> </v>
      </c>
      <c r="L31" s="155" t="str">
        <f>IF(ISNA(VLOOKUP($C31,大女R3績分!$D$3:$H$102,5,FALSE))," ",VLOOKUP($C31,大女R3績分!$D$3:$H$102,5,FALSE))</f>
        <v xml:space="preserve"> </v>
      </c>
      <c r="M31" s="155" t="str">
        <f>IF(ISNA(VLOOKUP($C31,大女R4績分!$D$3:$I$102,6,FALSE))," ",VLOOKUP($C31,大女R4績分!$D$3:$I$102,6,FALSE))</f>
        <v xml:space="preserve"> </v>
      </c>
      <c r="N31" s="155">
        <f t="shared" si="0"/>
        <v>0</v>
      </c>
    </row>
    <row r="32" spans="1:14">
      <c r="A32" s="151"/>
      <c r="B32" s="149"/>
      <c r="C32" s="150"/>
      <c r="D32" s="152"/>
      <c r="E32" s="152"/>
      <c r="F32" s="152"/>
      <c r="G32" s="152"/>
      <c r="H32" s="152"/>
      <c r="I32" s="153"/>
      <c r="J32" s="155" t="str">
        <f>IF(ISNA(VLOOKUP($C32,大女R1績分!$F$3:$H$102,3,FALSE))," ",VLOOKUP($C32,大女R1績分!$F$3:$H$102,3,FALSE))</f>
        <v xml:space="preserve"> </v>
      </c>
      <c r="K32" s="155" t="str">
        <f>IF(ISNA(VLOOKUP($C32,大女R2績分!$F$3:$I$102,4,FALSE))," ",VLOOKUP($C32,大女R2績分!$F$3:$I$102,4,FALSE))</f>
        <v xml:space="preserve"> </v>
      </c>
      <c r="L32" s="155" t="str">
        <f>IF(ISNA(VLOOKUP($C32,大女R3績分!$D$3:$H$102,5,FALSE))," ",VLOOKUP($C32,大女R3績分!$D$3:$H$102,5,FALSE))</f>
        <v xml:space="preserve"> </v>
      </c>
      <c r="M32" s="155" t="str">
        <f>IF(ISNA(VLOOKUP($C32,大女R4績分!$D$3:$I$102,6,FALSE))," ",VLOOKUP($C32,大女R4績分!$D$3:$I$102,6,FALSE))</f>
        <v xml:space="preserve"> </v>
      </c>
      <c r="N32" s="155">
        <f t="shared" si="0"/>
        <v>0</v>
      </c>
    </row>
    <row r="33" spans="1:14">
      <c r="A33" s="151"/>
      <c r="B33" s="149"/>
      <c r="C33" s="150"/>
      <c r="D33" s="152"/>
      <c r="E33" s="152"/>
      <c r="F33" s="152"/>
      <c r="G33" s="152"/>
      <c r="H33" s="152"/>
      <c r="I33" s="153"/>
      <c r="J33" s="155" t="str">
        <f>IF(ISNA(VLOOKUP($C33,大女R1績分!$F$3:$H$102,3,FALSE))," ",VLOOKUP($C33,大女R1績分!$F$3:$H$102,3,FALSE))</f>
        <v xml:space="preserve"> </v>
      </c>
      <c r="K33" s="155" t="str">
        <f>IF(ISNA(VLOOKUP($C33,大女R2績分!$F$3:$I$102,4,FALSE))," ",VLOOKUP($C33,大女R2績分!$F$3:$I$102,4,FALSE))</f>
        <v xml:space="preserve"> </v>
      </c>
      <c r="L33" s="155" t="str">
        <f>IF(ISNA(VLOOKUP($C33,大女R3績分!$D$3:$H$102,5,FALSE))," ",VLOOKUP($C33,大女R3績分!$D$3:$H$102,5,FALSE))</f>
        <v xml:space="preserve"> </v>
      </c>
      <c r="M33" s="155" t="str">
        <f>IF(ISNA(VLOOKUP($C33,大女R4績分!$D$3:$I$102,6,FALSE))," ",VLOOKUP($C33,大女R4績分!$D$3:$I$102,6,FALSE))</f>
        <v xml:space="preserve"> </v>
      </c>
      <c r="N33" s="155">
        <f t="shared" si="0"/>
        <v>0</v>
      </c>
    </row>
    <row r="34" spans="1:14">
      <c r="A34" s="151"/>
      <c r="B34" s="149"/>
      <c r="C34" s="150"/>
      <c r="D34" s="152"/>
      <c r="E34" s="152"/>
      <c r="F34" s="152"/>
      <c r="G34" s="152"/>
      <c r="H34" s="152"/>
      <c r="I34" s="153"/>
      <c r="J34" s="155" t="str">
        <f>IF(ISNA(VLOOKUP($C34,大女R1績分!$F$3:$H$102,3,FALSE))," ",VLOOKUP($C34,大女R1績分!$F$3:$H$102,3,FALSE))</f>
        <v xml:space="preserve"> </v>
      </c>
      <c r="K34" s="155" t="str">
        <f>IF(ISNA(VLOOKUP($C34,大女R2績分!$F$3:$I$102,4,FALSE))," ",VLOOKUP($C34,大女R2績分!$F$3:$I$102,4,FALSE))</f>
        <v xml:space="preserve"> </v>
      </c>
      <c r="L34" s="155" t="str">
        <f>IF(ISNA(VLOOKUP($C34,大女R3績分!$D$3:$H$102,5,FALSE))," ",VLOOKUP($C34,大女R3績分!$D$3:$H$102,5,FALSE))</f>
        <v xml:space="preserve"> </v>
      </c>
      <c r="M34" s="155" t="str">
        <f>IF(ISNA(VLOOKUP($C34,大女R4績分!$D$3:$I$102,6,FALSE))," ",VLOOKUP($C34,大女R4績分!$D$3:$I$102,6,FALSE))</f>
        <v xml:space="preserve"> </v>
      </c>
      <c r="N34" s="155">
        <f t="shared" ref="N34:N65" si="1">SUM(J34:M34)</f>
        <v>0</v>
      </c>
    </row>
    <row r="35" spans="1:14">
      <c r="A35" s="151"/>
      <c r="B35" s="149"/>
      <c r="C35" s="150"/>
      <c r="D35" s="152"/>
      <c r="E35" s="152"/>
      <c r="F35" s="152"/>
      <c r="G35" s="152"/>
      <c r="H35" s="152"/>
      <c r="I35" s="153"/>
      <c r="J35" s="155" t="str">
        <f>IF(ISNA(VLOOKUP($C35,大女R1績分!$F$3:$H$102,3,FALSE))," ",VLOOKUP($C35,大女R1績分!$F$3:$H$102,3,FALSE))</f>
        <v xml:space="preserve"> </v>
      </c>
      <c r="K35" s="155" t="str">
        <f>IF(ISNA(VLOOKUP($C35,大女R2績分!$F$3:$I$102,4,FALSE))," ",VLOOKUP($C35,大女R2績分!$F$3:$I$102,4,FALSE))</f>
        <v xml:space="preserve"> </v>
      </c>
      <c r="L35" s="155" t="str">
        <f>IF(ISNA(VLOOKUP($C35,大女R3績分!$D$3:$H$102,5,FALSE))," ",VLOOKUP($C35,大女R3績分!$D$3:$H$102,5,FALSE))</f>
        <v xml:space="preserve"> </v>
      </c>
      <c r="M35" s="155" t="str">
        <f>IF(ISNA(VLOOKUP($C35,大女R4績分!$D$3:$I$102,6,FALSE))," ",VLOOKUP($C35,大女R4績分!$D$3:$I$102,6,FALSE))</f>
        <v xml:space="preserve"> </v>
      </c>
      <c r="N35" s="155">
        <f t="shared" si="1"/>
        <v>0</v>
      </c>
    </row>
    <row r="36" spans="1:14">
      <c r="A36" s="151"/>
      <c r="B36" s="149"/>
      <c r="C36" s="150"/>
      <c r="D36" s="152"/>
      <c r="E36" s="152"/>
      <c r="F36" s="152"/>
      <c r="G36" s="152"/>
      <c r="H36" s="152"/>
      <c r="I36" s="153"/>
      <c r="J36" s="155" t="str">
        <f>IF(ISNA(VLOOKUP($C36,大女R1績分!$F$3:$H$102,3,FALSE))," ",VLOOKUP($C36,大女R1績分!$F$3:$H$102,3,FALSE))</f>
        <v xml:space="preserve"> </v>
      </c>
      <c r="K36" s="155" t="str">
        <f>IF(ISNA(VLOOKUP($C36,大女R2績分!$F$3:$I$102,4,FALSE))," ",VLOOKUP($C36,大女R2績分!$F$3:$I$102,4,FALSE))</f>
        <v xml:space="preserve"> </v>
      </c>
      <c r="L36" s="155" t="str">
        <f>IF(ISNA(VLOOKUP($C36,大女R3績分!$D$3:$H$102,5,FALSE))," ",VLOOKUP($C36,大女R3績分!$D$3:$H$102,5,FALSE))</f>
        <v xml:space="preserve"> </v>
      </c>
      <c r="M36" s="155" t="str">
        <f>IF(ISNA(VLOOKUP($C36,大女R4績分!$D$3:$I$102,6,FALSE))," ",VLOOKUP($C36,大女R4績分!$D$3:$I$102,6,FALSE))</f>
        <v xml:space="preserve"> </v>
      </c>
      <c r="N36" s="155">
        <f t="shared" si="1"/>
        <v>0</v>
      </c>
    </row>
    <row r="37" spans="1:14">
      <c r="A37" s="151"/>
      <c r="B37" s="149"/>
      <c r="C37" s="150"/>
      <c r="D37" s="152"/>
      <c r="E37" s="152"/>
      <c r="F37" s="152"/>
      <c r="G37" s="152"/>
      <c r="H37" s="152"/>
      <c r="I37" s="153"/>
      <c r="J37" s="155" t="str">
        <f>IF(ISNA(VLOOKUP($C37,大女R1績分!$F$3:$H$102,3,FALSE))," ",VLOOKUP($C37,大女R1績分!$F$3:$H$102,3,FALSE))</f>
        <v xml:space="preserve"> </v>
      </c>
      <c r="K37" s="155" t="str">
        <f>IF(ISNA(VLOOKUP($C37,大女R2績分!$F$3:$I$102,4,FALSE))," ",VLOOKUP($C37,大女R2績分!$F$3:$I$102,4,FALSE))</f>
        <v xml:space="preserve"> </v>
      </c>
      <c r="L37" s="155" t="str">
        <f>IF(ISNA(VLOOKUP($C37,大女R3績分!$D$3:$H$102,5,FALSE))," ",VLOOKUP($C37,大女R3績分!$D$3:$H$102,5,FALSE))</f>
        <v xml:space="preserve"> </v>
      </c>
      <c r="M37" s="155" t="str">
        <f>IF(ISNA(VLOOKUP($C37,大女R4績分!$D$3:$I$102,6,FALSE))," ",VLOOKUP($C37,大女R4績分!$D$3:$I$102,6,FALSE))</f>
        <v xml:space="preserve"> </v>
      </c>
      <c r="N37" s="155">
        <f t="shared" si="1"/>
        <v>0</v>
      </c>
    </row>
    <row r="38" spans="1:14">
      <c r="A38" s="151"/>
      <c r="B38" s="149"/>
      <c r="C38" s="150"/>
      <c r="D38" s="152"/>
      <c r="E38" s="152"/>
      <c r="F38" s="152"/>
      <c r="G38" s="152"/>
      <c r="H38" s="152"/>
      <c r="I38" s="153"/>
      <c r="J38" s="155" t="str">
        <f>IF(ISNA(VLOOKUP($C38,大女R1績分!$F$3:$H$102,3,FALSE))," ",VLOOKUP($C38,大女R1績分!$F$3:$H$102,3,FALSE))</f>
        <v xml:space="preserve"> </v>
      </c>
      <c r="K38" s="155" t="str">
        <f>IF(ISNA(VLOOKUP($C38,大女R2績分!$F$3:$I$102,4,FALSE))," ",VLOOKUP($C38,大女R2績分!$F$3:$I$102,4,FALSE))</f>
        <v xml:space="preserve"> </v>
      </c>
      <c r="L38" s="155" t="str">
        <f>IF(ISNA(VLOOKUP($C38,大女R3績分!$D$3:$H$102,5,FALSE))," ",VLOOKUP($C38,大女R3績分!$D$3:$H$102,5,FALSE))</f>
        <v xml:space="preserve"> </v>
      </c>
      <c r="M38" s="155" t="str">
        <f>IF(ISNA(VLOOKUP($C38,大女R4績分!$D$3:$I$102,6,FALSE))," ",VLOOKUP($C38,大女R4績分!$D$3:$I$102,6,FALSE))</f>
        <v xml:space="preserve"> </v>
      </c>
      <c r="N38" s="155">
        <f t="shared" si="1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 t="str">
        <f>IF(ISNA(VLOOKUP($C39,大女R1績分!$F$3:$H$102,3,FALSE))," ",VLOOKUP($C39,大女R1績分!$F$3:$H$102,3,FALSE))</f>
        <v xml:space="preserve"> </v>
      </c>
      <c r="K39" s="155" t="str">
        <f>IF(ISNA(VLOOKUP($C39,大女R2績分!$F$3:$I$102,4,FALSE))," ",VLOOKUP($C39,大女R2績分!$F$3:$I$102,4,FALSE))</f>
        <v xml:space="preserve"> </v>
      </c>
      <c r="L39" s="155" t="str">
        <f>IF(ISNA(VLOOKUP($C39,大女R3績分!$D$3:$H$102,5,FALSE))," ",VLOOKUP($C39,大女R3績分!$D$3:$H$102,5,FALSE))</f>
        <v xml:space="preserve"> </v>
      </c>
      <c r="M39" s="155" t="str">
        <f>IF(ISNA(VLOOKUP($C39,大女R4績分!$D$3:$I$102,6,FALSE))," ",VLOOKUP($C39,大女R4績分!$D$3:$I$102,6,FALSE))</f>
        <v xml:space="preserve"> </v>
      </c>
      <c r="N39" s="155">
        <f t="shared" si="1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 t="str">
        <f>IF(ISNA(VLOOKUP($C40,大女R1績分!$F$3:$H$102,3,FALSE))," ",VLOOKUP($C40,大女R1績分!$F$3:$H$102,3,FALSE))</f>
        <v xml:space="preserve"> </v>
      </c>
      <c r="K40" s="155" t="str">
        <f>IF(ISNA(VLOOKUP($C40,大女R2績分!$F$3:$I$102,4,FALSE))," ",VLOOKUP($C40,大女R2績分!$F$3:$I$102,4,FALSE))</f>
        <v xml:space="preserve"> </v>
      </c>
      <c r="L40" s="155" t="str">
        <f>IF(ISNA(VLOOKUP($C40,大女R3績分!$D$3:$H$102,5,FALSE))," ",VLOOKUP($C40,大女R3績分!$D$3:$H$102,5,FALSE))</f>
        <v xml:space="preserve"> </v>
      </c>
      <c r="M40" s="155" t="str">
        <f>IF(ISNA(VLOOKUP($C40,大女R4績分!$D$3:$I$102,6,FALSE))," ",VLOOKUP($C40,大女R4績分!$D$3:$I$102,6,FALSE))</f>
        <v xml:space="preserve"> </v>
      </c>
      <c r="N40" s="155">
        <f t="shared" si="1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 t="str">
        <f>IF(ISNA(VLOOKUP($C41,大女R1績分!$F$3:$H$102,3,FALSE))," ",VLOOKUP($C41,大女R1績分!$F$3:$H$102,3,FALSE))</f>
        <v xml:space="preserve"> </v>
      </c>
      <c r="K41" s="155" t="str">
        <f>IF(ISNA(VLOOKUP($C41,大女R2績分!$F$3:$I$102,4,FALSE))," ",VLOOKUP($C41,大女R2績分!$F$3:$I$102,4,FALSE))</f>
        <v xml:space="preserve"> </v>
      </c>
      <c r="L41" s="155" t="str">
        <f>IF(ISNA(VLOOKUP($C41,大女R3績分!$D$3:$H$102,5,FALSE))," ",VLOOKUP($C41,大女R3績分!$D$3:$H$102,5,FALSE))</f>
        <v xml:space="preserve"> </v>
      </c>
      <c r="M41" s="155" t="str">
        <f>IF(ISNA(VLOOKUP($C41,大女R4績分!$D$3:$I$102,6,FALSE))," ",VLOOKUP($C41,大女R4績分!$D$3:$I$102,6,FALSE))</f>
        <v xml:space="preserve"> </v>
      </c>
      <c r="N41" s="155">
        <f t="shared" si="1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 t="str">
        <f>IF(ISNA(VLOOKUP($C42,大女R1績分!$F$3:$H$102,3,FALSE))," ",VLOOKUP($C42,大女R1績分!$F$3:$H$102,3,FALSE))</f>
        <v xml:space="preserve"> </v>
      </c>
      <c r="K42" s="155" t="str">
        <f>IF(ISNA(VLOOKUP($C42,大女R2績分!$F$3:$I$102,4,FALSE))," ",VLOOKUP($C42,大女R2績分!$F$3:$I$102,4,FALSE))</f>
        <v xml:space="preserve"> </v>
      </c>
      <c r="L42" s="155" t="str">
        <f>IF(ISNA(VLOOKUP($C42,大女R3績分!$D$3:$H$102,5,FALSE))," ",VLOOKUP($C42,大女R3績分!$D$3:$H$102,5,FALSE))</f>
        <v xml:space="preserve"> </v>
      </c>
      <c r="M42" s="155" t="str">
        <f>IF(ISNA(VLOOKUP($C42,大女R4績分!$D$3:$I$102,6,FALSE))," ",VLOOKUP($C42,大女R4績分!$D$3:$I$102,6,FALSE))</f>
        <v xml:space="preserve"> </v>
      </c>
      <c r="N42" s="155">
        <f t="shared" si="1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 t="str">
        <f>IF(ISNA(VLOOKUP($C43,大女R1績分!$F$3:$H$102,3,FALSE))," ",VLOOKUP($C43,大女R1績分!$F$3:$H$102,3,FALSE))</f>
        <v xml:space="preserve"> </v>
      </c>
      <c r="K43" s="155" t="str">
        <f>IF(ISNA(VLOOKUP($C43,大女R2績分!$F$3:$I$102,4,FALSE))," ",VLOOKUP($C43,大女R2績分!$F$3:$I$102,4,FALSE))</f>
        <v xml:space="preserve"> </v>
      </c>
      <c r="L43" s="155" t="str">
        <f>IF(ISNA(VLOOKUP($C43,大女R3績分!$D$3:$H$102,5,FALSE))," ",VLOOKUP($C43,大女R3績分!$D$3:$H$102,5,FALSE))</f>
        <v xml:space="preserve"> </v>
      </c>
      <c r="M43" s="155" t="str">
        <f>IF(ISNA(VLOOKUP($C43,大女R4績分!$D$3:$I$102,6,FALSE))," ",VLOOKUP($C43,大女R4績分!$D$3:$I$102,6,FALSE))</f>
        <v xml:space="preserve"> </v>
      </c>
      <c r="N43" s="155">
        <f t="shared" si="1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 t="str">
        <f>IF(ISNA(VLOOKUP($C44,大女R1績分!$F$3:$H$102,3,FALSE))," ",VLOOKUP($C44,大女R1績分!$F$3:$H$102,3,FALSE))</f>
        <v xml:space="preserve"> </v>
      </c>
      <c r="K44" s="155" t="str">
        <f>IF(ISNA(VLOOKUP($C44,大女R2績分!$F$3:$I$102,4,FALSE))," ",VLOOKUP($C44,大女R2績分!$F$3:$I$102,4,FALSE))</f>
        <v xml:space="preserve"> </v>
      </c>
      <c r="L44" s="155" t="str">
        <f>IF(ISNA(VLOOKUP($C44,大女R3績分!$D$3:$H$102,5,FALSE))," ",VLOOKUP($C44,大女R3績分!$D$3:$H$102,5,FALSE))</f>
        <v xml:space="preserve"> </v>
      </c>
      <c r="M44" s="155" t="str">
        <f>IF(ISNA(VLOOKUP($C44,大女R4績分!$D$3:$I$102,6,FALSE))," ",VLOOKUP($C44,大女R4績分!$D$3:$I$102,6,FALSE))</f>
        <v xml:space="preserve"> </v>
      </c>
      <c r="N44" s="155">
        <f t="shared" si="1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 t="str">
        <f>IF(ISNA(VLOOKUP($C45,大女R1績分!$F$3:$H$102,3,FALSE))," ",VLOOKUP($C45,大女R1績分!$F$3:$H$102,3,FALSE))</f>
        <v xml:space="preserve"> </v>
      </c>
      <c r="K45" s="155" t="str">
        <f>IF(ISNA(VLOOKUP($C45,大女R2績分!$F$3:$I$102,4,FALSE))," ",VLOOKUP($C45,大女R2績分!$F$3:$I$102,4,FALSE))</f>
        <v xml:space="preserve"> </v>
      </c>
      <c r="L45" s="155" t="str">
        <f>IF(ISNA(VLOOKUP($C45,大女R3績分!$D$3:$H$102,5,FALSE))," ",VLOOKUP($C45,大女R3績分!$D$3:$H$102,5,FALSE))</f>
        <v xml:space="preserve"> </v>
      </c>
      <c r="M45" s="155" t="str">
        <f>IF(ISNA(VLOOKUP($C45,大女R4績分!$D$3:$I$102,6,FALSE))," ",VLOOKUP($C45,大女R4績分!$D$3:$I$102,6,FALSE))</f>
        <v xml:space="preserve"> </v>
      </c>
      <c r="N45" s="155">
        <f t="shared" si="1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 t="str">
        <f>IF(ISNA(VLOOKUP($C46,大女R1績分!$F$3:$H$102,3,FALSE))," ",VLOOKUP($C46,大女R1績分!$F$3:$H$102,3,FALSE))</f>
        <v xml:space="preserve"> </v>
      </c>
      <c r="K46" s="155" t="str">
        <f>IF(ISNA(VLOOKUP($C46,大女R2績分!$F$3:$I$102,4,FALSE))," ",VLOOKUP($C46,大女R2績分!$F$3:$I$102,4,FALSE))</f>
        <v xml:space="preserve"> </v>
      </c>
      <c r="L46" s="155" t="str">
        <f>IF(ISNA(VLOOKUP($C46,大女R3績分!$D$3:$H$102,5,FALSE))," ",VLOOKUP($C46,大女R3績分!$D$3:$H$102,5,FALSE))</f>
        <v xml:space="preserve"> </v>
      </c>
      <c r="M46" s="155" t="str">
        <f>IF(ISNA(VLOOKUP($C46,大女R4績分!$D$3:$I$102,6,FALSE))," ",VLOOKUP($C46,大女R4績分!$D$3:$I$102,6,FALSE))</f>
        <v xml:space="preserve"> </v>
      </c>
      <c r="N46" s="155">
        <f t="shared" si="1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 t="str">
        <f>IF(ISNA(VLOOKUP($C47,大女R1績分!$F$3:$H$102,3,FALSE))," ",VLOOKUP($C47,大女R1績分!$F$3:$H$102,3,FALSE))</f>
        <v xml:space="preserve"> </v>
      </c>
      <c r="K47" s="155" t="str">
        <f>IF(ISNA(VLOOKUP($C47,大女R2績分!$F$3:$I$102,4,FALSE))," ",VLOOKUP($C47,大女R2績分!$F$3:$I$102,4,FALSE))</f>
        <v xml:space="preserve"> </v>
      </c>
      <c r="L47" s="155" t="str">
        <f>IF(ISNA(VLOOKUP($C47,大女R3績分!$D$3:$H$102,5,FALSE))," ",VLOOKUP($C47,大女R3績分!$D$3:$H$102,5,FALSE))</f>
        <v xml:space="preserve"> </v>
      </c>
      <c r="M47" s="155" t="str">
        <f>IF(ISNA(VLOOKUP($C47,大女R4績分!$D$3:$I$102,6,FALSE))," ",VLOOKUP($C47,大女R4績分!$D$3:$I$102,6,FALSE))</f>
        <v xml:space="preserve"> </v>
      </c>
      <c r="N47" s="155">
        <f t="shared" si="1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 t="str">
        <f>IF(ISNA(VLOOKUP($C48,大女R1績分!$F$3:$H$102,3,FALSE))," ",VLOOKUP($C48,大女R1績分!$F$3:$H$102,3,FALSE))</f>
        <v xml:space="preserve"> </v>
      </c>
      <c r="K48" s="155" t="str">
        <f>IF(ISNA(VLOOKUP($C48,大女R2績分!$F$3:$I$102,4,FALSE))," ",VLOOKUP($C48,大女R2績分!$F$3:$I$102,4,FALSE))</f>
        <v xml:space="preserve"> </v>
      </c>
      <c r="L48" s="155" t="str">
        <f>IF(ISNA(VLOOKUP($C48,大女R3績分!$D$3:$H$102,5,FALSE))," ",VLOOKUP($C48,大女R3績分!$D$3:$H$102,5,FALSE))</f>
        <v xml:space="preserve"> </v>
      </c>
      <c r="M48" s="155" t="str">
        <f>IF(ISNA(VLOOKUP($C48,大女R4績分!$D$3:$I$102,6,FALSE))," ",VLOOKUP($C48,大女R4績分!$D$3:$I$102,6,FALSE))</f>
        <v xml:space="preserve"> </v>
      </c>
      <c r="N48" s="155">
        <f t="shared" si="1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 t="str">
        <f>IF(ISNA(VLOOKUP($C49,大女R1績分!$F$3:$H$102,3,FALSE))," ",VLOOKUP($C49,大女R1績分!$F$3:$H$102,3,FALSE))</f>
        <v xml:space="preserve"> </v>
      </c>
      <c r="K49" s="155" t="str">
        <f>IF(ISNA(VLOOKUP($C49,大女R2績分!$F$3:$I$102,4,FALSE))," ",VLOOKUP($C49,大女R2績分!$F$3:$I$102,4,FALSE))</f>
        <v xml:space="preserve"> </v>
      </c>
      <c r="L49" s="155" t="str">
        <f>IF(ISNA(VLOOKUP($C49,大女R3績分!$D$3:$H$102,5,FALSE))," ",VLOOKUP($C49,大女R3績分!$D$3:$H$102,5,FALSE))</f>
        <v xml:space="preserve"> </v>
      </c>
      <c r="M49" s="155" t="str">
        <f>IF(ISNA(VLOOKUP($C49,大女R4績分!$D$3:$I$102,6,FALSE))," ",VLOOKUP($C49,大女R4績分!$D$3:$I$102,6,FALSE))</f>
        <v xml:space="preserve"> </v>
      </c>
      <c r="N49" s="155">
        <f t="shared" si="1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 t="str">
        <f>IF(ISNA(VLOOKUP($C50,大女R1績分!$F$3:$H$102,3,FALSE))," ",VLOOKUP($C50,大女R1績分!$F$3:$H$102,3,FALSE))</f>
        <v xml:space="preserve"> </v>
      </c>
      <c r="K50" s="155" t="str">
        <f>IF(ISNA(VLOOKUP($C50,大女R2績分!$F$3:$I$102,4,FALSE))," ",VLOOKUP($C50,大女R2績分!$F$3:$I$102,4,FALSE))</f>
        <v xml:space="preserve"> </v>
      </c>
      <c r="L50" s="155" t="str">
        <f>IF(ISNA(VLOOKUP($C50,大女R3績分!$D$3:$H$102,5,FALSE))," ",VLOOKUP($C50,大女R3績分!$D$3:$H$102,5,FALSE))</f>
        <v xml:space="preserve"> </v>
      </c>
      <c r="M50" s="155" t="str">
        <f>IF(ISNA(VLOOKUP($C50,大女R4績分!$D$3:$I$102,6,FALSE))," ",VLOOKUP($C50,大女R4績分!$D$3:$I$102,6,FALSE))</f>
        <v xml:space="preserve"> </v>
      </c>
      <c r="N50" s="155">
        <f t="shared" si="1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 t="str">
        <f>IF(ISNA(VLOOKUP($C51,大女R1績分!$F$3:$H$102,3,FALSE))," ",VLOOKUP($C51,大女R1績分!$F$3:$H$102,3,FALSE))</f>
        <v xml:space="preserve"> </v>
      </c>
      <c r="K51" s="155" t="str">
        <f>IF(ISNA(VLOOKUP($C51,大女R2績分!$F$3:$I$102,4,FALSE))," ",VLOOKUP($C51,大女R2績分!$F$3:$I$102,4,FALSE))</f>
        <v xml:space="preserve"> </v>
      </c>
      <c r="L51" s="155" t="str">
        <f>IF(ISNA(VLOOKUP($C51,大女R3績分!$D$3:$H$102,5,FALSE))," ",VLOOKUP($C51,大女R3績分!$D$3:$H$102,5,FALSE))</f>
        <v xml:space="preserve"> </v>
      </c>
      <c r="M51" s="155" t="str">
        <f>IF(ISNA(VLOOKUP($C51,大女R4績分!$D$3:$I$102,6,FALSE))," ",VLOOKUP($C51,大女R4績分!$D$3:$I$102,6,FALSE))</f>
        <v xml:space="preserve"> </v>
      </c>
      <c r="N51" s="155">
        <f t="shared" si="1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 t="str">
        <f>IF(ISNA(VLOOKUP($C52,大女R1績分!$F$3:$H$102,3,FALSE))," ",VLOOKUP($C52,大女R1績分!$F$3:$H$102,3,FALSE))</f>
        <v xml:space="preserve"> </v>
      </c>
      <c r="K52" s="155" t="str">
        <f>IF(ISNA(VLOOKUP($C52,大女R2績分!$F$3:$I$102,4,FALSE))," ",VLOOKUP($C52,大女R2績分!$F$3:$I$102,4,FALSE))</f>
        <v xml:space="preserve"> </v>
      </c>
      <c r="L52" s="155" t="str">
        <f>IF(ISNA(VLOOKUP($C52,大女R3績分!$D$3:$H$102,5,FALSE))," ",VLOOKUP($C52,大女R3績分!$D$3:$H$102,5,FALSE))</f>
        <v xml:space="preserve"> </v>
      </c>
      <c r="M52" s="155" t="str">
        <f>IF(ISNA(VLOOKUP($C52,大女R4績分!$D$3:$I$102,6,FALSE))," ",VLOOKUP($C52,大女R4績分!$D$3:$I$102,6,FALSE))</f>
        <v xml:space="preserve"> </v>
      </c>
      <c r="N52" s="155">
        <f t="shared" si="1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 t="str">
        <f>IF(ISNA(VLOOKUP($C53,大女R1績分!$F$3:$H$102,3,FALSE))," ",VLOOKUP($C53,大女R1績分!$F$3:$H$102,3,FALSE))</f>
        <v xml:space="preserve"> </v>
      </c>
      <c r="K53" s="155" t="str">
        <f>IF(ISNA(VLOOKUP($C53,大女R2績分!$F$3:$I$102,4,FALSE))," ",VLOOKUP($C53,大女R2績分!$F$3:$I$102,4,FALSE))</f>
        <v xml:space="preserve"> </v>
      </c>
      <c r="L53" s="155" t="str">
        <f>IF(ISNA(VLOOKUP($C53,大女R3績分!$D$3:$H$102,5,FALSE))," ",VLOOKUP($C53,大女R3績分!$D$3:$H$102,5,FALSE))</f>
        <v xml:space="preserve"> </v>
      </c>
      <c r="M53" s="155" t="str">
        <f>IF(ISNA(VLOOKUP($C53,大女R4績分!$D$3:$I$102,6,FALSE))," ",VLOOKUP($C53,大女R4績分!$D$3:$I$102,6,FALSE))</f>
        <v xml:space="preserve"> </v>
      </c>
      <c r="N53" s="155">
        <f t="shared" si="1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 t="str">
        <f>IF(ISNA(VLOOKUP($C54,大女R1績分!$F$3:$H$102,3,FALSE))," ",VLOOKUP($C54,大女R1績分!$F$3:$H$102,3,FALSE))</f>
        <v xml:space="preserve"> </v>
      </c>
      <c r="K54" s="155" t="str">
        <f>IF(ISNA(VLOOKUP($C54,大女R2績分!$F$3:$I$102,4,FALSE))," ",VLOOKUP($C54,大女R2績分!$F$3:$I$102,4,FALSE))</f>
        <v xml:space="preserve"> </v>
      </c>
      <c r="L54" s="155" t="str">
        <f>IF(ISNA(VLOOKUP($C54,大女R3績分!$D$3:$H$102,5,FALSE))," ",VLOOKUP($C54,大女R3績分!$D$3:$H$102,5,FALSE))</f>
        <v xml:space="preserve"> </v>
      </c>
      <c r="M54" s="155" t="str">
        <f>IF(ISNA(VLOOKUP($C54,大女R4績分!$D$3:$I$102,6,FALSE))," ",VLOOKUP($C54,大女R4績分!$D$3:$I$102,6,FALSE))</f>
        <v xml:space="preserve"> </v>
      </c>
      <c r="N54" s="155">
        <f t="shared" si="1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 t="str">
        <f>IF(ISNA(VLOOKUP($C55,大女R1績分!$F$3:$H$102,3,FALSE))," ",VLOOKUP($C55,大女R1績分!$F$3:$H$102,3,FALSE))</f>
        <v xml:space="preserve"> </v>
      </c>
      <c r="K55" s="155" t="str">
        <f>IF(ISNA(VLOOKUP($C55,大女R2績分!$F$3:$I$102,4,FALSE))," ",VLOOKUP($C55,大女R2績分!$F$3:$I$102,4,FALSE))</f>
        <v xml:space="preserve"> </v>
      </c>
      <c r="L55" s="155" t="str">
        <f>IF(ISNA(VLOOKUP($C55,大女R3績分!$D$3:$H$102,5,FALSE))," ",VLOOKUP($C55,大女R3績分!$D$3:$H$102,5,FALSE))</f>
        <v xml:space="preserve"> </v>
      </c>
      <c r="M55" s="155" t="str">
        <f>IF(ISNA(VLOOKUP($C55,大女R4績分!$D$3:$I$102,6,FALSE))," ",VLOOKUP($C55,大女R4績分!$D$3:$I$102,6,FALSE))</f>
        <v xml:space="preserve"> </v>
      </c>
      <c r="N55" s="155">
        <f t="shared" si="1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 t="str">
        <f>IF(ISNA(VLOOKUP($C56,大女R1績分!$F$3:$H$102,3,FALSE))," ",VLOOKUP($C56,大女R1績分!$F$3:$H$102,3,FALSE))</f>
        <v xml:space="preserve"> </v>
      </c>
      <c r="K56" s="155" t="str">
        <f>IF(ISNA(VLOOKUP($C56,大女R2績分!$F$3:$I$102,4,FALSE))," ",VLOOKUP($C56,大女R2績分!$F$3:$I$102,4,FALSE))</f>
        <v xml:space="preserve"> </v>
      </c>
      <c r="L56" s="155" t="str">
        <f>IF(ISNA(VLOOKUP($C56,大女R3績分!$D$3:$H$102,5,FALSE))," ",VLOOKUP($C56,大女R3績分!$D$3:$H$102,5,FALSE))</f>
        <v xml:space="preserve"> </v>
      </c>
      <c r="M56" s="155" t="str">
        <f>IF(ISNA(VLOOKUP($C56,大女R4績分!$D$3:$I$102,6,FALSE))," ",VLOOKUP($C56,大女R4績分!$D$3:$I$102,6,FALSE))</f>
        <v xml:space="preserve"> </v>
      </c>
      <c r="N56" s="155">
        <f t="shared" si="1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 t="str">
        <f>IF(ISNA(VLOOKUP($C57,大女R1績分!$F$3:$H$102,3,FALSE))," ",VLOOKUP($C57,大女R1績分!$F$3:$H$102,3,FALSE))</f>
        <v xml:space="preserve"> </v>
      </c>
      <c r="K57" s="155" t="str">
        <f>IF(ISNA(VLOOKUP($C57,大女R2績分!$F$3:$I$102,4,FALSE))," ",VLOOKUP($C57,大女R2績分!$F$3:$I$102,4,FALSE))</f>
        <v xml:space="preserve"> </v>
      </c>
      <c r="L57" s="155" t="str">
        <f>IF(ISNA(VLOOKUP($C57,大女R3績分!$D$3:$H$102,5,FALSE))," ",VLOOKUP($C57,大女R3績分!$D$3:$H$102,5,FALSE))</f>
        <v xml:space="preserve"> </v>
      </c>
      <c r="M57" s="155" t="str">
        <f>IF(ISNA(VLOOKUP($C57,大女R4績分!$D$3:$I$102,6,FALSE))," ",VLOOKUP($C57,大女R4績分!$D$3:$I$102,6,FALSE))</f>
        <v xml:space="preserve"> </v>
      </c>
      <c r="N57" s="155">
        <f t="shared" si="1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 t="str">
        <f>IF(ISNA(VLOOKUP($C58,大女R1績分!$F$3:$H$102,3,FALSE))," ",VLOOKUP($C58,大女R1績分!$F$3:$H$102,3,FALSE))</f>
        <v xml:space="preserve"> </v>
      </c>
      <c r="K58" s="155" t="str">
        <f>IF(ISNA(VLOOKUP($C58,大女R2績分!$F$3:$I$102,4,FALSE))," ",VLOOKUP($C58,大女R2績分!$F$3:$I$102,4,FALSE))</f>
        <v xml:space="preserve"> </v>
      </c>
      <c r="L58" s="155" t="str">
        <f>IF(ISNA(VLOOKUP($C58,大女R3績分!$D$3:$H$102,5,FALSE))," ",VLOOKUP($C58,大女R3績分!$D$3:$H$102,5,FALSE))</f>
        <v xml:space="preserve"> </v>
      </c>
      <c r="M58" s="155" t="str">
        <f>IF(ISNA(VLOOKUP($C58,大女R4績分!$D$3:$I$102,6,FALSE))," ",VLOOKUP($C58,大女R4績分!$D$3:$I$102,6,FALSE))</f>
        <v xml:space="preserve"> </v>
      </c>
      <c r="N58" s="155">
        <f t="shared" si="1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 t="str">
        <f>IF(ISNA(VLOOKUP($C59,大女R1績分!$F$3:$H$102,3,FALSE))," ",VLOOKUP($C59,大女R1績分!$F$3:$H$102,3,FALSE))</f>
        <v xml:space="preserve"> </v>
      </c>
      <c r="K59" s="155" t="str">
        <f>IF(ISNA(VLOOKUP($C59,大女R2績分!$F$3:$I$102,4,FALSE))," ",VLOOKUP($C59,大女R2績分!$F$3:$I$102,4,FALSE))</f>
        <v xml:space="preserve"> </v>
      </c>
      <c r="L59" s="155" t="str">
        <f>IF(ISNA(VLOOKUP($C59,大女R3績分!$D$3:$H$102,5,FALSE))," ",VLOOKUP($C59,大女R3績分!$D$3:$H$102,5,FALSE))</f>
        <v xml:space="preserve"> </v>
      </c>
      <c r="M59" s="155" t="str">
        <f>IF(ISNA(VLOOKUP($C59,大女R4績分!$D$3:$I$102,6,FALSE))," ",VLOOKUP($C59,大女R4績分!$D$3:$I$102,6,FALSE))</f>
        <v xml:space="preserve"> </v>
      </c>
      <c r="N59" s="155">
        <f t="shared" si="1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 t="str">
        <f>IF(ISNA(VLOOKUP($C60,大女R1績分!$F$3:$H$102,3,FALSE))," ",VLOOKUP($C60,大女R1績分!$F$3:$H$102,3,FALSE))</f>
        <v xml:space="preserve"> </v>
      </c>
      <c r="K60" s="155" t="str">
        <f>IF(ISNA(VLOOKUP($C60,大女R2績分!$F$3:$I$102,4,FALSE))," ",VLOOKUP($C60,大女R2績分!$F$3:$I$102,4,FALSE))</f>
        <v xml:space="preserve"> </v>
      </c>
      <c r="L60" s="155" t="str">
        <f>IF(ISNA(VLOOKUP($C60,大女R3績分!$D$3:$H$102,5,FALSE))," ",VLOOKUP($C60,大女R3績分!$D$3:$H$102,5,FALSE))</f>
        <v xml:space="preserve"> </v>
      </c>
      <c r="M60" s="155" t="str">
        <f>IF(ISNA(VLOOKUP($C60,大女R4績分!$D$3:$I$102,6,FALSE))," ",VLOOKUP($C60,大女R4績分!$D$3:$I$102,6,FALSE))</f>
        <v xml:space="preserve"> </v>
      </c>
      <c r="N60" s="155">
        <f t="shared" si="1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 t="str">
        <f>IF(ISNA(VLOOKUP($C61,大女R1績分!$F$3:$H$102,3,FALSE))," ",VLOOKUP($C61,大女R1績分!$F$3:$H$102,3,FALSE))</f>
        <v xml:space="preserve"> </v>
      </c>
      <c r="K61" s="155" t="str">
        <f>IF(ISNA(VLOOKUP($C61,大女R2績分!$F$3:$I$102,4,FALSE))," ",VLOOKUP($C61,大女R2績分!$F$3:$I$102,4,FALSE))</f>
        <v xml:space="preserve"> </v>
      </c>
      <c r="L61" s="155" t="str">
        <f>IF(ISNA(VLOOKUP($C61,大女R3績分!$D$3:$H$102,5,FALSE))," ",VLOOKUP($C61,大女R3績分!$D$3:$H$102,5,FALSE))</f>
        <v xml:space="preserve"> </v>
      </c>
      <c r="M61" s="155" t="str">
        <f>IF(ISNA(VLOOKUP($C61,大女R4績分!$D$3:$I$102,6,FALSE))," ",VLOOKUP($C61,大女R4績分!$D$3:$I$102,6,FALSE))</f>
        <v xml:space="preserve"> </v>
      </c>
      <c r="N61" s="155">
        <f t="shared" si="1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 t="str">
        <f>IF(ISNA(VLOOKUP($C62,大女R1績分!$F$3:$H$102,3,FALSE))," ",VLOOKUP($C62,大女R1績分!$F$3:$H$102,3,FALSE))</f>
        <v xml:space="preserve"> </v>
      </c>
      <c r="K62" s="155" t="str">
        <f>IF(ISNA(VLOOKUP($C62,大女R2績分!$F$3:$I$102,4,FALSE))," ",VLOOKUP($C62,大女R2績分!$F$3:$I$102,4,FALSE))</f>
        <v xml:space="preserve"> </v>
      </c>
      <c r="L62" s="155" t="str">
        <f>IF(ISNA(VLOOKUP($C62,大女R3績分!$D$3:$H$102,5,FALSE))," ",VLOOKUP($C62,大女R3績分!$D$3:$H$102,5,FALSE))</f>
        <v xml:space="preserve"> </v>
      </c>
      <c r="M62" s="155" t="str">
        <f>IF(ISNA(VLOOKUP($C62,大女R4績分!$D$3:$I$102,6,FALSE))," ",VLOOKUP($C62,大女R4績分!$D$3:$I$102,6,FALSE))</f>
        <v xml:space="preserve"> </v>
      </c>
      <c r="N62" s="155">
        <f t="shared" si="1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 t="str">
        <f>IF(ISNA(VLOOKUP($C63,大女R1績分!$F$3:$H$102,3,FALSE))," ",VLOOKUP($C63,大女R1績分!$F$3:$H$102,3,FALSE))</f>
        <v xml:space="preserve"> </v>
      </c>
      <c r="K63" s="155" t="str">
        <f>IF(ISNA(VLOOKUP($C63,大女R2績分!$F$3:$I$102,4,FALSE))," ",VLOOKUP($C63,大女R2績分!$F$3:$I$102,4,FALSE))</f>
        <v xml:space="preserve"> </v>
      </c>
      <c r="L63" s="155" t="str">
        <f>IF(ISNA(VLOOKUP($C63,大女R3績分!$D$3:$H$102,5,FALSE))," ",VLOOKUP($C63,大女R3績分!$D$3:$H$102,5,FALSE))</f>
        <v xml:space="preserve"> </v>
      </c>
      <c r="M63" s="155" t="str">
        <f>IF(ISNA(VLOOKUP($C63,大女R4績分!$D$3:$I$102,6,FALSE))," ",VLOOKUP($C63,大女R4績分!$D$3:$I$102,6,FALSE))</f>
        <v xml:space="preserve"> </v>
      </c>
      <c r="N63" s="155">
        <f t="shared" si="1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 t="str">
        <f>IF(ISNA(VLOOKUP($C64,大女R1績分!$F$3:$H$102,3,FALSE))," ",VLOOKUP($C64,大女R1績分!$F$3:$H$102,3,FALSE))</f>
        <v xml:space="preserve"> </v>
      </c>
      <c r="K64" s="155" t="str">
        <f>IF(ISNA(VLOOKUP($C64,大女R2績分!$F$3:$I$102,4,FALSE))," ",VLOOKUP($C64,大女R2績分!$F$3:$I$102,4,FALSE))</f>
        <v xml:space="preserve"> </v>
      </c>
      <c r="L64" s="155" t="str">
        <f>IF(ISNA(VLOOKUP($C64,大女R3績分!$D$3:$H$102,5,FALSE))," ",VLOOKUP($C64,大女R3績分!$D$3:$H$102,5,FALSE))</f>
        <v xml:space="preserve"> </v>
      </c>
      <c r="M64" s="155" t="str">
        <f>IF(ISNA(VLOOKUP($C64,大女R4績分!$D$3:$I$102,6,FALSE))," ",VLOOKUP($C64,大女R4績分!$D$3:$I$102,6,FALSE))</f>
        <v xml:space="preserve"> </v>
      </c>
      <c r="N64" s="155">
        <f t="shared" si="1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 t="str">
        <f>IF(ISNA(VLOOKUP($C65,大女R1績分!$F$3:$H$102,3,FALSE))," ",VLOOKUP($C65,大女R1績分!$F$3:$H$102,3,FALSE))</f>
        <v xml:space="preserve"> </v>
      </c>
      <c r="K65" s="155" t="str">
        <f>IF(ISNA(VLOOKUP($C65,大女R2績分!$F$3:$I$102,4,FALSE))," ",VLOOKUP($C65,大女R2績分!$F$3:$I$102,4,FALSE))</f>
        <v xml:space="preserve"> </v>
      </c>
      <c r="L65" s="155" t="str">
        <f>IF(ISNA(VLOOKUP($C65,大女R3績分!$D$3:$H$102,5,FALSE))," ",VLOOKUP($C65,大女R3績分!$D$3:$H$102,5,FALSE))</f>
        <v xml:space="preserve"> </v>
      </c>
      <c r="M65" s="155" t="str">
        <f>IF(ISNA(VLOOKUP($C65,大女R4績分!$D$3:$I$102,6,FALSE))," ",VLOOKUP($C65,大女R4績分!$D$3:$I$102,6,FALSE))</f>
        <v xml:space="preserve"> </v>
      </c>
      <c r="N65" s="155">
        <f t="shared" si="1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 t="str">
        <f>IF(ISNA(VLOOKUP($C66,大女R1績分!$F$3:$H$102,3,FALSE))," ",VLOOKUP($C66,大女R1績分!$F$3:$H$102,3,FALSE))</f>
        <v xml:space="preserve"> </v>
      </c>
      <c r="K66" s="155" t="str">
        <f>IF(ISNA(VLOOKUP($C66,大女R2績分!$F$3:$I$102,4,FALSE))," ",VLOOKUP($C66,大女R2績分!$F$3:$I$102,4,FALSE))</f>
        <v xml:space="preserve"> </v>
      </c>
      <c r="L66" s="155" t="str">
        <f>IF(ISNA(VLOOKUP($C66,大女R3績分!$D$3:$H$102,5,FALSE))," ",VLOOKUP($C66,大女R3績分!$D$3:$H$102,5,FALSE))</f>
        <v xml:space="preserve"> </v>
      </c>
      <c r="M66" s="155" t="str">
        <f>IF(ISNA(VLOOKUP($C66,大女R4績分!$D$3:$I$102,6,FALSE))," ",VLOOKUP($C66,大女R4績分!$D$3:$I$102,6,FALSE))</f>
        <v xml:space="preserve"> </v>
      </c>
      <c r="N66" s="155">
        <f t="shared" ref="N66:N97" si="2">SUM(J66:M66)</f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 t="str">
        <f>IF(ISNA(VLOOKUP($C67,大女R1績分!$F$3:$H$102,3,FALSE))," ",VLOOKUP($C67,大女R1績分!$F$3:$H$102,3,FALSE))</f>
        <v xml:space="preserve"> </v>
      </c>
      <c r="K67" s="155" t="str">
        <f>IF(ISNA(VLOOKUP($C67,大女R2績分!$F$3:$I$102,4,FALSE))," ",VLOOKUP($C67,大女R2績分!$F$3:$I$102,4,FALSE))</f>
        <v xml:space="preserve"> </v>
      </c>
      <c r="L67" s="155" t="str">
        <f>IF(ISNA(VLOOKUP($C67,大女R3績分!$D$3:$H$102,5,FALSE))," ",VLOOKUP($C67,大女R3績分!$D$3:$H$102,5,FALSE))</f>
        <v xml:space="preserve"> </v>
      </c>
      <c r="M67" s="155" t="str">
        <f>IF(ISNA(VLOOKUP($C67,大女R4績分!$D$3:$I$102,6,FALSE))," ",VLOOKUP($C67,大女R4績分!$D$3:$I$102,6,FALSE))</f>
        <v xml:space="preserve"> </v>
      </c>
      <c r="N67" s="155">
        <f t="shared" si="2"/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 t="str">
        <f>IF(ISNA(VLOOKUP($C68,大女R1績分!$F$3:$H$102,3,FALSE))," ",VLOOKUP($C68,大女R1績分!$F$3:$H$102,3,FALSE))</f>
        <v xml:space="preserve"> </v>
      </c>
      <c r="K68" s="155" t="str">
        <f>IF(ISNA(VLOOKUP($C68,大女R2績分!$F$3:$I$102,4,FALSE))," ",VLOOKUP($C68,大女R2績分!$F$3:$I$102,4,FALSE))</f>
        <v xml:space="preserve"> </v>
      </c>
      <c r="L68" s="155" t="str">
        <f>IF(ISNA(VLOOKUP($C68,大女R3績分!$D$3:$H$102,5,FALSE))," ",VLOOKUP($C68,大女R3績分!$D$3:$H$102,5,FALSE))</f>
        <v xml:space="preserve"> </v>
      </c>
      <c r="M68" s="155" t="str">
        <f>IF(ISNA(VLOOKUP($C68,大女R4績分!$D$3:$I$102,6,FALSE))," ",VLOOKUP($C68,大女R4績分!$D$3:$I$102,6,FALSE))</f>
        <v xml:space="preserve"> </v>
      </c>
      <c r="N68" s="155">
        <f t="shared" si="2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 t="str">
        <f>IF(ISNA(VLOOKUP($C69,大女R1績分!$F$3:$H$102,3,FALSE))," ",VLOOKUP($C69,大女R1績分!$F$3:$H$102,3,FALSE))</f>
        <v xml:space="preserve"> </v>
      </c>
      <c r="K69" s="155" t="str">
        <f>IF(ISNA(VLOOKUP($C69,大女R2績分!$F$3:$I$102,4,FALSE))," ",VLOOKUP($C69,大女R2績分!$F$3:$I$102,4,FALSE))</f>
        <v xml:space="preserve"> </v>
      </c>
      <c r="L69" s="155" t="str">
        <f>IF(ISNA(VLOOKUP($C69,大女R3績分!$D$3:$H$102,5,FALSE))," ",VLOOKUP($C69,大女R3績分!$D$3:$H$102,5,FALSE))</f>
        <v xml:space="preserve"> </v>
      </c>
      <c r="M69" s="155" t="str">
        <f>IF(ISNA(VLOOKUP($C69,大女R4績分!$D$3:$I$102,6,FALSE))," ",VLOOKUP($C69,大女R4績分!$D$3:$I$102,6,FALSE))</f>
        <v xml:space="preserve"> </v>
      </c>
      <c r="N69" s="155">
        <f t="shared" si="2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 t="str">
        <f>IF(ISNA(VLOOKUP($C70,大女R1績分!$F$3:$H$102,3,FALSE))," ",VLOOKUP($C70,大女R1績分!$F$3:$H$102,3,FALSE))</f>
        <v xml:space="preserve"> </v>
      </c>
      <c r="K70" s="155" t="str">
        <f>IF(ISNA(VLOOKUP($C70,大女R2績分!$F$3:$I$102,4,FALSE))," ",VLOOKUP($C70,大女R2績分!$F$3:$I$102,4,FALSE))</f>
        <v xml:space="preserve"> </v>
      </c>
      <c r="L70" s="155" t="str">
        <f>IF(ISNA(VLOOKUP($C70,大女R3績分!$D$3:$H$102,5,FALSE))," ",VLOOKUP($C70,大女R3績分!$D$3:$H$102,5,FALSE))</f>
        <v xml:space="preserve"> </v>
      </c>
      <c r="M70" s="155" t="str">
        <f>IF(ISNA(VLOOKUP($C70,大女R4績分!$D$3:$I$102,6,FALSE))," ",VLOOKUP($C70,大女R4績分!$D$3:$I$102,6,FALSE))</f>
        <v xml:space="preserve"> </v>
      </c>
      <c r="N70" s="155">
        <f t="shared" si="2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 t="str">
        <f>IF(ISNA(VLOOKUP($C71,大女R1績分!$F$3:$H$102,3,FALSE))," ",VLOOKUP($C71,大女R1績分!$F$3:$H$102,3,FALSE))</f>
        <v xml:space="preserve"> </v>
      </c>
      <c r="K71" s="155" t="str">
        <f>IF(ISNA(VLOOKUP($C71,大女R2績分!$F$3:$I$102,4,FALSE))," ",VLOOKUP($C71,大女R2績分!$F$3:$I$102,4,FALSE))</f>
        <v xml:space="preserve"> </v>
      </c>
      <c r="L71" s="155" t="str">
        <f>IF(ISNA(VLOOKUP($C71,大女R3績分!$D$3:$H$102,5,FALSE))," ",VLOOKUP($C71,大女R3績分!$D$3:$H$102,5,FALSE))</f>
        <v xml:space="preserve"> </v>
      </c>
      <c r="M71" s="155" t="str">
        <f>IF(ISNA(VLOOKUP($C71,大女R4績分!$D$3:$I$102,6,FALSE))," ",VLOOKUP($C71,大女R4績分!$D$3:$I$102,6,FALSE))</f>
        <v xml:space="preserve"> </v>
      </c>
      <c r="N71" s="155">
        <f t="shared" si="2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 t="str">
        <f>IF(ISNA(VLOOKUP($C72,大女R1績分!$F$3:$H$102,3,FALSE))," ",VLOOKUP($C72,大女R1績分!$F$3:$H$102,3,FALSE))</f>
        <v xml:space="preserve"> </v>
      </c>
      <c r="K72" s="155" t="str">
        <f>IF(ISNA(VLOOKUP($C72,大女R2績分!$F$3:$I$102,4,FALSE))," ",VLOOKUP($C72,大女R2績分!$F$3:$I$102,4,FALSE))</f>
        <v xml:space="preserve"> </v>
      </c>
      <c r="L72" s="155" t="str">
        <f>IF(ISNA(VLOOKUP($C72,大女R3績分!$D$3:$H$102,5,FALSE))," ",VLOOKUP($C72,大女R3績分!$D$3:$H$102,5,FALSE))</f>
        <v xml:space="preserve"> </v>
      </c>
      <c r="M72" s="155" t="str">
        <f>IF(ISNA(VLOOKUP($C72,大女R4績分!$D$3:$I$102,6,FALSE))," ",VLOOKUP($C72,大女R4績分!$D$3:$I$102,6,FALSE))</f>
        <v xml:space="preserve"> </v>
      </c>
      <c r="N72" s="155">
        <f t="shared" si="2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 t="str">
        <f>IF(ISNA(VLOOKUP($C73,大女R1績分!$F$3:$H$102,3,FALSE))," ",VLOOKUP($C73,大女R1績分!$F$3:$H$102,3,FALSE))</f>
        <v xml:space="preserve"> </v>
      </c>
      <c r="K73" s="155" t="str">
        <f>IF(ISNA(VLOOKUP($C73,大女R2績分!$F$3:$I$102,4,FALSE))," ",VLOOKUP($C73,大女R2績分!$F$3:$I$102,4,FALSE))</f>
        <v xml:space="preserve"> </v>
      </c>
      <c r="L73" s="155" t="str">
        <f>IF(ISNA(VLOOKUP($C73,大女R3績分!$D$3:$H$102,5,FALSE))," ",VLOOKUP($C73,大女R3績分!$D$3:$H$102,5,FALSE))</f>
        <v xml:space="preserve"> </v>
      </c>
      <c r="M73" s="155" t="str">
        <f>IF(ISNA(VLOOKUP($C73,大女R4績分!$D$3:$I$102,6,FALSE))," ",VLOOKUP($C73,大女R4績分!$D$3:$I$102,6,FALSE))</f>
        <v xml:space="preserve"> </v>
      </c>
      <c r="N73" s="155">
        <f t="shared" si="2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 t="str">
        <f>IF(ISNA(VLOOKUP($C74,大女R1績分!$F$3:$H$102,3,FALSE))," ",VLOOKUP($C74,大女R1績分!$F$3:$H$102,3,FALSE))</f>
        <v xml:space="preserve"> </v>
      </c>
      <c r="K74" s="155" t="str">
        <f>IF(ISNA(VLOOKUP($C74,大女R2績分!$F$3:$I$102,4,FALSE))," ",VLOOKUP($C74,大女R2績分!$F$3:$I$102,4,FALSE))</f>
        <v xml:space="preserve"> </v>
      </c>
      <c r="L74" s="155" t="str">
        <f>IF(ISNA(VLOOKUP($C74,大女R3績分!$D$3:$H$102,5,FALSE))," ",VLOOKUP($C74,大女R3績分!$D$3:$H$102,5,FALSE))</f>
        <v xml:space="preserve"> </v>
      </c>
      <c r="M74" s="155" t="str">
        <f>IF(ISNA(VLOOKUP($C74,大女R4績分!$D$3:$I$102,6,FALSE))," ",VLOOKUP($C74,大女R4績分!$D$3:$I$102,6,FALSE))</f>
        <v xml:space="preserve"> </v>
      </c>
      <c r="N74" s="155">
        <f t="shared" si="2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 t="str">
        <f>IF(ISNA(VLOOKUP($C75,大女R1績分!$F$3:$H$102,3,FALSE))," ",VLOOKUP($C75,大女R1績分!$F$3:$H$102,3,FALSE))</f>
        <v xml:space="preserve"> </v>
      </c>
      <c r="K75" s="155" t="str">
        <f>IF(ISNA(VLOOKUP($C75,大女R2績分!$F$3:$I$102,4,FALSE))," ",VLOOKUP($C75,大女R2績分!$F$3:$I$102,4,FALSE))</f>
        <v xml:space="preserve"> </v>
      </c>
      <c r="L75" s="155" t="str">
        <f>IF(ISNA(VLOOKUP($C75,大女R3績分!$D$3:$H$102,5,FALSE))," ",VLOOKUP($C75,大女R3績分!$D$3:$H$102,5,FALSE))</f>
        <v xml:space="preserve"> </v>
      </c>
      <c r="M75" s="155" t="str">
        <f>IF(ISNA(VLOOKUP($C75,大女R4績分!$D$3:$I$102,6,FALSE))," ",VLOOKUP($C75,大女R4績分!$D$3:$I$102,6,FALSE))</f>
        <v xml:space="preserve"> </v>
      </c>
      <c r="N75" s="155">
        <f t="shared" si="2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 t="str">
        <f>IF(ISNA(VLOOKUP($C76,大女R1績分!$F$3:$H$102,3,FALSE))," ",VLOOKUP($C76,大女R1績分!$F$3:$H$102,3,FALSE))</f>
        <v xml:space="preserve"> </v>
      </c>
      <c r="K76" s="155" t="str">
        <f>IF(ISNA(VLOOKUP($C76,大女R2績分!$F$3:$I$102,4,FALSE))," ",VLOOKUP($C76,大女R2績分!$F$3:$I$102,4,FALSE))</f>
        <v xml:space="preserve"> </v>
      </c>
      <c r="L76" s="155" t="str">
        <f>IF(ISNA(VLOOKUP($C76,大女R3績分!$D$3:$H$102,5,FALSE))," ",VLOOKUP($C76,大女R3績分!$D$3:$H$102,5,FALSE))</f>
        <v xml:space="preserve"> </v>
      </c>
      <c r="M76" s="155" t="str">
        <f>IF(ISNA(VLOOKUP($C76,大女R4績分!$D$3:$I$102,6,FALSE))," ",VLOOKUP($C76,大女R4績分!$D$3:$I$102,6,FALSE))</f>
        <v xml:space="preserve"> </v>
      </c>
      <c r="N76" s="155">
        <f t="shared" si="2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 t="str">
        <f>IF(ISNA(VLOOKUP($C77,大女R1績分!$F$3:$H$102,3,FALSE))," ",VLOOKUP($C77,大女R1績分!$F$3:$H$102,3,FALSE))</f>
        <v xml:space="preserve"> </v>
      </c>
      <c r="K77" s="155" t="str">
        <f>IF(ISNA(VLOOKUP($C77,大女R2績分!$F$3:$I$102,4,FALSE))," ",VLOOKUP($C77,大女R2績分!$F$3:$I$102,4,FALSE))</f>
        <v xml:space="preserve"> </v>
      </c>
      <c r="L77" s="155" t="str">
        <f>IF(ISNA(VLOOKUP($C77,大女R3績分!$D$3:$H$102,5,FALSE))," ",VLOOKUP($C77,大女R3績分!$D$3:$H$102,5,FALSE))</f>
        <v xml:space="preserve"> </v>
      </c>
      <c r="M77" s="155" t="str">
        <f>IF(ISNA(VLOOKUP($C77,大女R4績分!$D$3:$I$102,6,FALSE))," ",VLOOKUP($C77,大女R4績分!$D$3:$I$102,6,FALSE))</f>
        <v xml:space="preserve"> </v>
      </c>
      <c r="N77" s="155">
        <f t="shared" si="2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 t="str">
        <f>IF(ISNA(VLOOKUP($C78,大女R1績分!$F$3:$H$102,3,FALSE))," ",VLOOKUP($C78,大女R1績分!$F$3:$H$102,3,FALSE))</f>
        <v xml:space="preserve"> </v>
      </c>
      <c r="K78" s="155" t="str">
        <f>IF(ISNA(VLOOKUP($C78,大女R2績分!$F$3:$I$102,4,FALSE))," ",VLOOKUP($C78,大女R2績分!$F$3:$I$102,4,FALSE))</f>
        <v xml:space="preserve"> </v>
      </c>
      <c r="L78" s="155" t="str">
        <f>IF(ISNA(VLOOKUP($C78,大女R3績分!$D$3:$H$102,5,FALSE))," ",VLOOKUP($C78,大女R3績分!$D$3:$H$102,5,FALSE))</f>
        <v xml:space="preserve"> </v>
      </c>
      <c r="M78" s="155" t="str">
        <f>IF(ISNA(VLOOKUP($C78,大女R4績分!$D$3:$I$102,6,FALSE))," ",VLOOKUP($C78,大女R4績分!$D$3:$I$102,6,FALSE))</f>
        <v xml:space="preserve"> </v>
      </c>
      <c r="N78" s="155">
        <f t="shared" si="2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 t="str">
        <f>IF(ISNA(VLOOKUP($C79,大女R1績分!$F$3:$H$102,3,FALSE))," ",VLOOKUP($C79,大女R1績分!$F$3:$H$102,3,FALSE))</f>
        <v xml:space="preserve"> </v>
      </c>
      <c r="K79" s="155" t="str">
        <f>IF(ISNA(VLOOKUP($C79,大女R2績分!$F$3:$I$102,4,FALSE))," ",VLOOKUP($C79,大女R2績分!$F$3:$I$102,4,FALSE))</f>
        <v xml:space="preserve"> </v>
      </c>
      <c r="L79" s="155" t="str">
        <f>IF(ISNA(VLOOKUP($C79,大女R3績分!$D$3:$H$102,5,FALSE))," ",VLOOKUP($C79,大女R3績分!$D$3:$H$102,5,FALSE))</f>
        <v xml:space="preserve"> </v>
      </c>
      <c r="M79" s="155" t="str">
        <f>IF(ISNA(VLOOKUP($C79,大女R4績分!$D$3:$I$102,6,FALSE))," ",VLOOKUP($C79,大女R4績分!$D$3:$I$102,6,FALSE))</f>
        <v xml:space="preserve"> </v>
      </c>
      <c r="N79" s="155">
        <f t="shared" si="2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 t="str">
        <f>IF(ISNA(VLOOKUP($C80,大女R1績分!$F$3:$H$102,3,FALSE))," ",VLOOKUP($C80,大女R1績分!$F$3:$H$102,3,FALSE))</f>
        <v xml:space="preserve"> </v>
      </c>
      <c r="K80" s="155" t="str">
        <f>IF(ISNA(VLOOKUP($C80,大女R2績分!$F$3:$I$102,4,FALSE))," ",VLOOKUP($C80,大女R2績分!$F$3:$I$102,4,FALSE))</f>
        <v xml:space="preserve"> </v>
      </c>
      <c r="L80" s="155" t="str">
        <f>IF(ISNA(VLOOKUP($C80,大女R3績分!$D$3:$H$102,5,FALSE))," ",VLOOKUP($C80,大女R3績分!$D$3:$H$102,5,FALSE))</f>
        <v xml:space="preserve"> </v>
      </c>
      <c r="M80" s="155" t="str">
        <f>IF(ISNA(VLOOKUP($C80,大女R4績分!$D$3:$I$102,6,FALSE))," ",VLOOKUP($C80,大女R4績分!$D$3:$I$102,6,FALSE))</f>
        <v xml:space="preserve"> </v>
      </c>
      <c r="N80" s="155">
        <f t="shared" si="2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 t="str">
        <f>IF(ISNA(VLOOKUP($C81,大女R1績分!$F$3:$H$102,3,FALSE))," ",VLOOKUP($C81,大女R1績分!$F$3:$H$102,3,FALSE))</f>
        <v xml:space="preserve"> </v>
      </c>
      <c r="K81" s="155" t="str">
        <f>IF(ISNA(VLOOKUP($C81,大女R2績分!$F$3:$I$102,4,FALSE))," ",VLOOKUP($C81,大女R2績分!$F$3:$I$102,4,FALSE))</f>
        <v xml:space="preserve"> </v>
      </c>
      <c r="L81" s="155" t="str">
        <f>IF(ISNA(VLOOKUP($C81,大女R3績分!$D$3:$H$102,5,FALSE))," ",VLOOKUP($C81,大女R3績分!$D$3:$H$102,5,FALSE))</f>
        <v xml:space="preserve"> </v>
      </c>
      <c r="M81" s="155" t="str">
        <f>IF(ISNA(VLOOKUP($C81,大女R4績分!$D$3:$I$102,6,FALSE))," ",VLOOKUP($C81,大女R4績分!$D$3:$I$102,6,FALSE))</f>
        <v xml:space="preserve"> </v>
      </c>
      <c r="N81" s="155">
        <f t="shared" si="2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 t="str">
        <f>IF(ISNA(VLOOKUP($C82,大女R1績分!$F$3:$H$102,3,FALSE))," ",VLOOKUP($C82,大女R1績分!$F$3:$H$102,3,FALSE))</f>
        <v xml:space="preserve"> </v>
      </c>
      <c r="K82" s="155" t="str">
        <f>IF(ISNA(VLOOKUP($C82,大女R2績分!$F$3:$I$102,4,FALSE))," ",VLOOKUP($C82,大女R2績分!$F$3:$I$102,4,FALSE))</f>
        <v xml:space="preserve"> </v>
      </c>
      <c r="L82" s="155" t="str">
        <f>IF(ISNA(VLOOKUP($C82,大女R3績分!$D$3:$H$102,5,FALSE))," ",VLOOKUP($C82,大女R3績分!$D$3:$H$102,5,FALSE))</f>
        <v xml:space="preserve"> </v>
      </c>
      <c r="M82" s="155" t="str">
        <f>IF(ISNA(VLOOKUP($C82,大女R4績分!$D$3:$I$102,6,FALSE))," ",VLOOKUP($C82,大女R4績分!$D$3:$I$102,6,FALSE))</f>
        <v xml:space="preserve"> </v>
      </c>
      <c r="N82" s="155">
        <f t="shared" si="2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 t="str">
        <f>IF(ISNA(VLOOKUP($C83,大女R1績分!$F$3:$H$102,3,FALSE))," ",VLOOKUP($C83,大女R1績分!$F$3:$H$102,3,FALSE))</f>
        <v xml:space="preserve"> </v>
      </c>
      <c r="K83" s="155" t="str">
        <f>IF(ISNA(VLOOKUP($C83,大女R2績分!$F$3:$I$102,4,FALSE))," ",VLOOKUP($C83,大女R2績分!$F$3:$I$102,4,FALSE))</f>
        <v xml:space="preserve"> </v>
      </c>
      <c r="L83" s="155" t="str">
        <f>IF(ISNA(VLOOKUP($C83,大女R3績分!$D$3:$H$102,5,FALSE))," ",VLOOKUP($C83,大女R3績分!$D$3:$H$102,5,FALSE))</f>
        <v xml:space="preserve"> </v>
      </c>
      <c r="M83" s="155" t="str">
        <f>IF(ISNA(VLOOKUP($C83,大女R4績分!$D$3:$I$102,6,FALSE))," ",VLOOKUP($C83,大女R4績分!$D$3:$I$102,6,FALSE))</f>
        <v xml:space="preserve"> </v>
      </c>
      <c r="N83" s="155">
        <f t="shared" si="2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 t="str">
        <f>IF(ISNA(VLOOKUP($C84,大女R1績分!$F$3:$H$102,3,FALSE))," ",VLOOKUP($C84,大女R1績分!$F$3:$H$102,3,FALSE))</f>
        <v xml:space="preserve"> </v>
      </c>
      <c r="K84" s="155" t="str">
        <f>IF(ISNA(VLOOKUP($C84,大女R2績分!$F$3:$I$102,4,FALSE))," ",VLOOKUP($C84,大女R2績分!$F$3:$I$102,4,FALSE))</f>
        <v xml:space="preserve"> </v>
      </c>
      <c r="L84" s="155" t="str">
        <f>IF(ISNA(VLOOKUP($C84,大女R3績分!$D$3:$H$102,5,FALSE))," ",VLOOKUP($C84,大女R3績分!$D$3:$H$102,5,FALSE))</f>
        <v xml:space="preserve"> </v>
      </c>
      <c r="M84" s="155" t="str">
        <f>IF(ISNA(VLOOKUP($C84,大女R4績分!$D$3:$I$102,6,FALSE))," ",VLOOKUP($C84,大女R4績分!$D$3:$I$102,6,FALSE))</f>
        <v xml:space="preserve"> </v>
      </c>
      <c r="N84" s="155">
        <f t="shared" si="2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 t="str">
        <f>IF(ISNA(VLOOKUP($C85,大女R1績分!$F$3:$H$102,3,FALSE))," ",VLOOKUP($C85,大女R1績分!$F$3:$H$102,3,FALSE))</f>
        <v xml:space="preserve"> </v>
      </c>
      <c r="K85" s="155" t="str">
        <f>IF(ISNA(VLOOKUP($C85,大女R2績分!$F$3:$I$102,4,FALSE))," ",VLOOKUP($C85,大女R2績分!$F$3:$I$102,4,FALSE))</f>
        <v xml:space="preserve"> </v>
      </c>
      <c r="L85" s="155" t="str">
        <f>IF(ISNA(VLOOKUP($C85,大女R3績分!$D$3:$H$102,5,FALSE))," ",VLOOKUP($C85,大女R3績分!$D$3:$H$102,5,FALSE))</f>
        <v xml:space="preserve"> </v>
      </c>
      <c r="M85" s="155" t="str">
        <f>IF(ISNA(VLOOKUP($C85,大女R4績分!$D$3:$I$102,6,FALSE))," ",VLOOKUP($C85,大女R4績分!$D$3:$I$102,6,FALSE))</f>
        <v xml:space="preserve"> </v>
      </c>
      <c r="N85" s="155">
        <f t="shared" si="2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 t="str">
        <f>IF(ISNA(VLOOKUP($C86,大女R1績分!$F$3:$H$102,3,FALSE))," ",VLOOKUP($C86,大女R1績分!$F$3:$H$102,3,FALSE))</f>
        <v xml:space="preserve"> </v>
      </c>
      <c r="K86" s="155" t="str">
        <f>IF(ISNA(VLOOKUP($C86,大女R2績分!$F$3:$I$102,4,FALSE))," ",VLOOKUP($C86,大女R2績分!$F$3:$I$102,4,FALSE))</f>
        <v xml:space="preserve"> </v>
      </c>
      <c r="L86" s="155" t="str">
        <f>IF(ISNA(VLOOKUP($C86,大女R3績分!$D$3:$H$102,5,FALSE))," ",VLOOKUP($C86,大女R3績分!$D$3:$H$102,5,FALSE))</f>
        <v xml:space="preserve"> </v>
      </c>
      <c r="M86" s="155" t="str">
        <f>IF(ISNA(VLOOKUP($C86,大女R4績分!$D$3:$I$102,6,FALSE))," ",VLOOKUP($C86,大女R4績分!$D$3:$I$102,6,FALSE))</f>
        <v xml:space="preserve"> </v>
      </c>
      <c r="N86" s="155">
        <f t="shared" si="2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 t="str">
        <f>IF(ISNA(VLOOKUP($C87,大女R1績分!$F$3:$H$102,3,FALSE))," ",VLOOKUP($C87,大女R1績分!$F$3:$H$102,3,FALSE))</f>
        <v xml:space="preserve"> </v>
      </c>
      <c r="K87" s="155" t="str">
        <f>IF(ISNA(VLOOKUP($C87,大女R2績分!$F$3:$I$102,4,FALSE))," ",VLOOKUP($C87,大女R2績分!$F$3:$I$102,4,FALSE))</f>
        <v xml:space="preserve"> </v>
      </c>
      <c r="L87" s="155" t="str">
        <f>IF(ISNA(VLOOKUP($C87,大女R3績分!$D$3:$H$102,5,FALSE))," ",VLOOKUP($C87,大女R3績分!$D$3:$H$102,5,FALSE))</f>
        <v xml:space="preserve"> </v>
      </c>
      <c r="M87" s="155" t="str">
        <f>IF(ISNA(VLOOKUP($C87,大女R4績分!$D$3:$I$102,6,FALSE))," ",VLOOKUP($C87,大女R4績分!$D$3:$I$102,6,FALSE))</f>
        <v xml:space="preserve"> </v>
      </c>
      <c r="N87" s="155">
        <f t="shared" si="2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 t="str">
        <f>IF(ISNA(VLOOKUP($C88,大女R1績分!$F$3:$H$102,3,FALSE))," ",VLOOKUP($C88,大女R1績分!$F$3:$H$102,3,FALSE))</f>
        <v xml:space="preserve"> </v>
      </c>
      <c r="K88" s="155" t="str">
        <f>IF(ISNA(VLOOKUP($C88,大女R2績分!$F$3:$I$102,4,FALSE))," ",VLOOKUP($C88,大女R2績分!$F$3:$I$102,4,FALSE))</f>
        <v xml:space="preserve"> </v>
      </c>
      <c r="L88" s="155" t="str">
        <f>IF(ISNA(VLOOKUP($C88,大女R3績分!$D$3:$H$102,5,FALSE))," ",VLOOKUP($C88,大女R3績分!$D$3:$H$102,5,FALSE))</f>
        <v xml:space="preserve"> </v>
      </c>
      <c r="M88" s="155" t="str">
        <f>IF(ISNA(VLOOKUP($C88,大女R4績分!$D$3:$I$102,6,FALSE))," ",VLOOKUP($C88,大女R4績分!$D$3:$I$102,6,FALSE))</f>
        <v xml:space="preserve"> </v>
      </c>
      <c r="N88" s="155">
        <f t="shared" si="2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 t="str">
        <f>IF(ISNA(VLOOKUP($C89,大女R1績分!$F$3:$H$102,3,FALSE))," ",VLOOKUP($C89,大女R1績分!$F$3:$H$102,3,FALSE))</f>
        <v xml:space="preserve"> </v>
      </c>
      <c r="K89" s="155" t="str">
        <f>IF(ISNA(VLOOKUP($C89,大女R2績分!$F$3:$I$102,4,FALSE))," ",VLOOKUP($C89,大女R2績分!$F$3:$I$102,4,FALSE))</f>
        <v xml:space="preserve"> </v>
      </c>
      <c r="L89" s="155" t="str">
        <f>IF(ISNA(VLOOKUP($C89,大女R3績分!$D$3:$H$102,5,FALSE))," ",VLOOKUP($C89,大女R3績分!$D$3:$H$102,5,FALSE))</f>
        <v xml:space="preserve"> </v>
      </c>
      <c r="M89" s="155" t="str">
        <f>IF(ISNA(VLOOKUP($C89,大女R4績分!$D$3:$I$102,6,FALSE))," ",VLOOKUP($C89,大女R4績分!$D$3:$I$102,6,FALSE))</f>
        <v xml:space="preserve"> </v>
      </c>
      <c r="N89" s="155">
        <f t="shared" si="2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 t="str">
        <f>IF(ISNA(VLOOKUP($C90,大女R1績分!$F$3:$H$102,3,FALSE))," ",VLOOKUP($C90,大女R1績分!$F$3:$H$102,3,FALSE))</f>
        <v xml:space="preserve"> </v>
      </c>
      <c r="K90" s="155" t="str">
        <f>IF(ISNA(VLOOKUP($C90,大女R2績分!$F$3:$I$102,4,FALSE))," ",VLOOKUP($C90,大女R2績分!$F$3:$I$102,4,FALSE))</f>
        <v xml:space="preserve"> </v>
      </c>
      <c r="L90" s="155" t="str">
        <f>IF(ISNA(VLOOKUP($C90,大女R3績分!$D$3:$H$102,5,FALSE))," ",VLOOKUP($C90,大女R3績分!$D$3:$H$102,5,FALSE))</f>
        <v xml:space="preserve"> </v>
      </c>
      <c r="M90" s="155" t="str">
        <f>IF(ISNA(VLOOKUP($C90,大女R4績分!$D$3:$I$102,6,FALSE))," ",VLOOKUP($C90,大女R4績分!$D$3:$I$102,6,FALSE))</f>
        <v xml:space="preserve"> </v>
      </c>
      <c r="N90" s="155">
        <f t="shared" si="2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 t="str">
        <f>IF(ISNA(VLOOKUP($C91,大女R1績分!$F$3:$H$102,3,FALSE))," ",VLOOKUP($C91,大女R1績分!$F$3:$H$102,3,FALSE))</f>
        <v xml:space="preserve"> </v>
      </c>
      <c r="K91" s="155" t="str">
        <f>IF(ISNA(VLOOKUP($C91,大女R2績分!$F$3:$I$102,4,FALSE))," ",VLOOKUP($C91,大女R2績分!$F$3:$I$102,4,FALSE))</f>
        <v xml:space="preserve"> </v>
      </c>
      <c r="L91" s="155" t="str">
        <f>IF(ISNA(VLOOKUP($C91,大女R3績分!$D$3:$H$102,5,FALSE))," ",VLOOKUP($C91,大女R3績分!$D$3:$H$102,5,FALSE))</f>
        <v xml:space="preserve"> </v>
      </c>
      <c r="M91" s="155" t="str">
        <f>IF(ISNA(VLOOKUP($C91,大女R4績分!$D$3:$I$102,6,FALSE))," ",VLOOKUP($C91,大女R4績分!$D$3:$I$102,6,FALSE))</f>
        <v xml:space="preserve"> </v>
      </c>
      <c r="N91" s="155">
        <f t="shared" si="2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 t="str">
        <f>IF(ISNA(VLOOKUP($C92,大女R1績分!$F$3:$H$102,3,FALSE))," ",VLOOKUP($C92,大女R1績分!$F$3:$H$102,3,FALSE))</f>
        <v xml:space="preserve"> </v>
      </c>
      <c r="K92" s="155" t="str">
        <f>IF(ISNA(VLOOKUP($C92,大女R2績分!$F$3:$I$102,4,FALSE))," ",VLOOKUP($C92,大女R2績分!$F$3:$I$102,4,FALSE))</f>
        <v xml:space="preserve"> </v>
      </c>
      <c r="L92" s="155" t="str">
        <f>IF(ISNA(VLOOKUP($C92,大女R3績分!$D$3:$H$102,5,FALSE))," ",VLOOKUP($C92,大女R3績分!$D$3:$H$102,5,FALSE))</f>
        <v xml:space="preserve"> </v>
      </c>
      <c r="M92" s="155" t="str">
        <f>IF(ISNA(VLOOKUP($C92,大女R4績分!$D$3:$I$102,6,FALSE))," ",VLOOKUP($C92,大女R4績分!$D$3:$I$102,6,FALSE))</f>
        <v xml:space="preserve"> </v>
      </c>
      <c r="N92" s="155">
        <f t="shared" si="2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 t="str">
        <f>IF(ISNA(VLOOKUP($C93,大女R1績分!$F$3:$H$102,3,FALSE))," ",VLOOKUP($C93,大女R1績分!$F$3:$H$102,3,FALSE))</f>
        <v xml:space="preserve"> </v>
      </c>
      <c r="K93" s="155" t="str">
        <f>IF(ISNA(VLOOKUP($C93,大女R2績分!$F$3:$I$102,4,FALSE))," ",VLOOKUP($C93,大女R2績分!$F$3:$I$102,4,FALSE))</f>
        <v xml:space="preserve"> </v>
      </c>
      <c r="L93" s="155" t="str">
        <f>IF(ISNA(VLOOKUP($C93,大女R3績分!$D$3:$H$102,5,FALSE))," ",VLOOKUP($C93,大女R3績分!$D$3:$H$102,5,FALSE))</f>
        <v xml:space="preserve"> </v>
      </c>
      <c r="M93" s="155" t="str">
        <f>IF(ISNA(VLOOKUP($C93,大女R4績分!$D$3:$I$102,6,FALSE))," ",VLOOKUP($C93,大女R4績分!$D$3:$I$102,6,FALSE))</f>
        <v xml:space="preserve"> </v>
      </c>
      <c r="N93" s="155">
        <f t="shared" si="2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 t="str">
        <f>IF(ISNA(VLOOKUP($C94,大女R1績分!$F$3:$H$102,3,FALSE))," ",VLOOKUP($C94,大女R1績分!$F$3:$H$102,3,FALSE))</f>
        <v xml:space="preserve"> </v>
      </c>
      <c r="K94" s="155" t="str">
        <f>IF(ISNA(VLOOKUP($C94,大女R2績分!$F$3:$I$102,4,FALSE))," ",VLOOKUP($C94,大女R2績分!$F$3:$I$102,4,FALSE))</f>
        <v xml:space="preserve"> </v>
      </c>
      <c r="L94" s="155" t="str">
        <f>IF(ISNA(VLOOKUP($C94,大女R3績分!$D$3:$H$102,5,FALSE))," ",VLOOKUP($C94,大女R3績分!$D$3:$H$102,5,FALSE))</f>
        <v xml:space="preserve"> </v>
      </c>
      <c r="M94" s="155" t="str">
        <f>IF(ISNA(VLOOKUP($C94,大女R4績分!$D$3:$I$102,6,FALSE))," ",VLOOKUP($C94,大女R4績分!$D$3:$I$102,6,FALSE))</f>
        <v xml:space="preserve"> </v>
      </c>
      <c r="N94" s="155">
        <f t="shared" si="2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 t="str">
        <f>IF(ISNA(VLOOKUP($C95,大女R1績分!$F$3:$H$102,3,FALSE))," ",VLOOKUP($C95,大女R1績分!$F$3:$H$102,3,FALSE))</f>
        <v xml:space="preserve"> </v>
      </c>
      <c r="K95" s="155" t="str">
        <f>IF(ISNA(VLOOKUP($C95,大女R2績分!$F$3:$I$102,4,FALSE))," ",VLOOKUP($C95,大女R2績分!$F$3:$I$102,4,FALSE))</f>
        <v xml:space="preserve"> </v>
      </c>
      <c r="L95" s="155" t="str">
        <f>IF(ISNA(VLOOKUP($C95,大女R3績分!$D$3:$H$102,5,FALSE))," ",VLOOKUP($C95,大女R3績分!$D$3:$H$102,5,FALSE))</f>
        <v xml:space="preserve"> </v>
      </c>
      <c r="M95" s="155" t="str">
        <f>IF(ISNA(VLOOKUP($C95,大女R4績分!$D$3:$I$102,6,FALSE))," ",VLOOKUP($C95,大女R4績分!$D$3:$I$102,6,FALSE))</f>
        <v xml:space="preserve"> </v>
      </c>
      <c r="N95" s="155">
        <f t="shared" si="2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 t="str">
        <f>IF(ISNA(VLOOKUP($C96,大女R1績分!$F$3:$H$102,3,FALSE))," ",VLOOKUP($C96,大女R1績分!$F$3:$H$102,3,FALSE))</f>
        <v xml:space="preserve"> </v>
      </c>
      <c r="K96" s="155" t="str">
        <f>IF(ISNA(VLOOKUP($C96,大女R2績分!$F$3:$I$102,4,FALSE))," ",VLOOKUP($C96,大女R2績分!$F$3:$I$102,4,FALSE))</f>
        <v xml:space="preserve"> </v>
      </c>
      <c r="L96" s="155" t="str">
        <f>IF(ISNA(VLOOKUP($C96,大女R3績分!$D$3:$H$102,5,FALSE))," ",VLOOKUP($C96,大女R3績分!$D$3:$H$102,5,FALSE))</f>
        <v xml:space="preserve"> </v>
      </c>
      <c r="M96" s="155" t="str">
        <f>IF(ISNA(VLOOKUP($C96,大女R4績分!$D$3:$I$102,6,FALSE))," ",VLOOKUP($C96,大女R4績分!$D$3:$I$102,6,FALSE))</f>
        <v xml:space="preserve"> </v>
      </c>
      <c r="N96" s="155">
        <f t="shared" si="2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 t="str">
        <f>IF(ISNA(VLOOKUP($C97,大女R1績分!$F$3:$H$102,3,FALSE))," ",VLOOKUP($C97,大女R1績分!$F$3:$H$102,3,FALSE))</f>
        <v xml:space="preserve"> </v>
      </c>
      <c r="K97" s="155" t="str">
        <f>IF(ISNA(VLOOKUP($C97,大女R2績分!$F$3:$I$102,4,FALSE))," ",VLOOKUP($C97,大女R2績分!$F$3:$I$102,4,FALSE))</f>
        <v xml:space="preserve"> </v>
      </c>
      <c r="L97" s="155" t="str">
        <f>IF(ISNA(VLOOKUP($C97,大女R3績分!$D$3:$H$102,5,FALSE))," ",VLOOKUP($C97,大女R3績分!$D$3:$H$102,5,FALSE))</f>
        <v xml:space="preserve"> </v>
      </c>
      <c r="M97" s="155" t="str">
        <f>IF(ISNA(VLOOKUP($C97,大女R4績分!$D$3:$I$102,6,FALSE))," ",VLOOKUP($C97,大女R4績分!$D$3:$I$102,6,FALSE))</f>
        <v xml:space="preserve"> </v>
      </c>
      <c r="N97" s="155">
        <f t="shared" si="2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 t="str">
        <f>IF(ISNA(VLOOKUP($C98,大女R1績分!$F$3:$H$102,3,FALSE))," ",VLOOKUP($C98,大女R1績分!$F$3:$H$102,3,FALSE))</f>
        <v xml:space="preserve"> </v>
      </c>
      <c r="K98" s="155" t="str">
        <f>IF(ISNA(VLOOKUP($C98,大女R2績分!$F$3:$I$102,4,FALSE))," ",VLOOKUP($C98,大女R2績分!$F$3:$I$102,4,FALSE))</f>
        <v xml:space="preserve"> </v>
      </c>
      <c r="L98" s="155" t="str">
        <f>IF(ISNA(VLOOKUP($C98,大女R3績分!$D$3:$H$102,5,FALSE))," ",VLOOKUP($C98,大女R3績分!$D$3:$H$102,5,FALSE))</f>
        <v xml:space="preserve"> </v>
      </c>
      <c r="M98" s="155" t="str">
        <f>IF(ISNA(VLOOKUP($C98,大女R4績分!$D$3:$I$102,6,FALSE))," ",VLOOKUP($C98,大女R4績分!$D$3:$I$102,6,FALSE))</f>
        <v xml:space="preserve"> </v>
      </c>
      <c r="N98" s="155">
        <f t="shared" ref="N98:N102" si="3">SUM(J98:M98)</f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 t="str">
        <f>IF(ISNA(VLOOKUP($C99,大女R1績分!$F$3:$H$102,3,FALSE))," ",VLOOKUP($C99,大女R1績分!$F$3:$H$102,3,FALSE))</f>
        <v xml:space="preserve"> </v>
      </c>
      <c r="K99" s="155" t="str">
        <f>IF(ISNA(VLOOKUP($C99,大女R2績分!$F$3:$I$102,4,FALSE))," ",VLOOKUP($C99,大女R2績分!$F$3:$I$102,4,FALSE))</f>
        <v xml:space="preserve"> </v>
      </c>
      <c r="L99" s="155" t="str">
        <f>IF(ISNA(VLOOKUP($C99,大女R3績分!$D$3:$H$102,5,FALSE))," ",VLOOKUP($C99,大女R3績分!$D$3:$H$102,5,FALSE))</f>
        <v xml:space="preserve"> </v>
      </c>
      <c r="M99" s="155" t="str">
        <f>IF(ISNA(VLOOKUP($C99,大女R4績分!$D$3:$I$102,6,FALSE))," ",VLOOKUP($C99,大女R4績分!$D$3:$I$102,6,FALSE))</f>
        <v xml:space="preserve"> </v>
      </c>
      <c r="N99" s="155">
        <f t="shared" si="3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 t="str">
        <f>IF(ISNA(VLOOKUP($C100,大女R1績分!$F$3:$H$102,3,FALSE))," ",VLOOKUP($C100,大女R1績分!$F$3:$H$102,3,FALSE))</f>
        <v xml:space="preserve"> </v>
      </c>
      <c r="K100" s="155" t="str">
        <f>IF(ISNA(VLOOKUP($C100,大女R2績分!$F$3:$I$102,4,FALSE))," ",VLOOKUP($C100,大女R2績分!$F$3:$I$102,4,FALSE))</f>
        <v xml:space="preserve"> </v>
      </c>
      <c r="L100" s="155" t="str">
        <f>IF(ISNA(VLOOKUP($C100,大女R3績分!$D$3:$H$102,5,FALSE))," ",VLOOKUP($C100,大女R3績分!$D$3:$H$102,5,FALSE))</f>
        <v xml:space="preserve"> </v>
      </c>
      <c r="M100" s="155" t="str">
        <f>IF(ISNA(VLOOKUP($C100,大女R4績分!$D$3:$I$102,6,FALSE))," ",VLOOKUP($C100,大女R4績分!$D$3:$I$102,6,FALSE))</f>
        <v xml:space="preserve"> </v>
      </c>
      <c r="N100" s="155">
        <f t="shared" si="3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 t="str">
        <f>IF(ISNA(VLOOKUP($C101,大女R1績分!$F$3:$H$102,3,FALSE))," ",VLOOKUP($C101,大女R1績分!$F$3:$H$102,3,FALSE))</f>
        <v xml:space="preserve"> </v>
      </c>
      <c r="K101" s="155" t="str">
        <f>IF(ISNA(VLOOKUP($C101,大女R2績分!$F$3:$I$102,4,FALSE))," ",VLOOKUP($C101,大女R2績分!$F$3:$I$102,4,FALSE))</f>
        <v xml:space="preserve"> </v>
      </c>
      <c r="L101" s="155" t="str">
        <f>IF(ISNA(VLOOKUP($C101,大女R3績分!$D$3:$H$102,5,FALSE))," ",VLOOKUP($C101,大女R3績分!$D$3:$H$102,5,FALSE))</f>
        <v xml:space="preserve"> </v>
      </c>
      <c r="M101" s="155" t="str">
        <f>IF(ISNA(VLOOKUP($C101,大女R4績分!$D$3:$I$102,6,FALSE))," ",VLOOKUP($C101,大女R4績分!$D$3:$I$102,6,FALSE))</f>
        <v xml:space="preserve"> </v>
      </c>
      <c r="N101" s="155">
        <f t="shared" si="3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 t="str">
        <f>IF(ISNA(VLOOKUP($C102,大女R1績分!$F$3:$H$102,3,FALSE))," ",VLOOKUP($C102,大女R1績分!$F$3:$H$102,3,FALSE))</f>
        <v xml:space="preserve"> </v>
      </c>
      <c r="K102" s="155" t="str">
        <f>IF(ISNA(VLOOKUP($C102,大女R2績分!$F$3:$I$102,4,FALSE))," ",VLOOKUP($C102,大女R2績分!$F$3:$I$102,4,FALSE))</f>
        <v xml:space="preserve"> </v>
      </c>
      <c r="L102" s="155" t="str">
        <f>IF(ISNA(VLOOKUP($C102,大女R3績分!$D$3:$H$102,5,FALSE))," ",VLOOKUP($C102,大女R3績分!$D$3:$H$102,5,FALSE))</f>
        <v xml:space="preserve"> </v>
      </c>
      <c r="M102" s="155" t="str">
        <f>IF(ISNA(VLOOKUP($C102,大女R4績分!$D$3:$I$102,6,FALSE))," ",VLOOKUP($C102,大女R4績分!$D$3:$I$102,6,FALSE))</f>
        <v xml:space="preserve"> </v>
      </c>
      <c r="N102" s="155">
        <f t="shared" si="3"/>
        <v>0</v>
      </c>
    </row>
  </sheetData>
  <sheetProtection sheet="1" objects="1" scenarios="1"/>
  <phoneticPr fontId="2" type="noConversion"/>
  <conditionalFormatting sqref="B2:B71">
    <cfRule type="expression" dxfId="344" priority="6">
      <formula>AND(XEG2=0,XEH2&lt;&gt;"")</formula>
    </cfRule>
  </conditionalFormatting>
  <conditionalFormatting sqref="A2:A71">
    <cfRule type="expression" dxfId="343" priority="5">
      <formula>AND(XEG2=0,XEH2&lt;&gt;"")</formula>
    </cfRule>
  </conditionalFormatting>
  <conditionalFormatting sqref="D2:G71">
    <cfRule type="cellIs" dxfId="342" priority="3" operator="lessThan">
      <formula>#REF!</formula>
    </cfRule>
    <cfRule type="cellIs" dxfId="341" priority="4" operator="equal">
      <formula>#REF!</formula>
    </cfRule>
  </conditionalFormatting>
  <conditionalFormatting sqref="H2:H71">
    <cfRule type="cellIs" dxfId="340" priority="1" operator="lessThan">
      <formula>#REF!*COUNTIF(D2:G2,"&gt;0")</formula>
    </cfRule>
    <cfRule type="cellIs" dxfId="339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2"/>
  <sheetViews>
    <sheetView workbookViewId="0">
      <selection activeCell="C2" sqref="C2:N18"/>
    </sheetView>
  </sheetViews>
  <sheetFormatPr defaultColWidth="9" defaultRowHeight="15"/>
  <cols>
    <col min="1" max="1" width="6" style="128" bestFit="1" customWidth="1"/>
    <col min="2" max="2" width="7.44140625" style="128" bestFit="1" customWidth="1"/>
    <col min="3" max="3" width="12.44140625" style="128" customWidth="1"/>
    <col min="4" max="4" width="5.33203125" style="128" customWidth="1"/>
    <col min="5" max="5" width="4.6640625" style="128" customWidth="1"/>
    <col min="6" max="6" width="5" style="128" customWidth="1"/>
    <col min="7" max="7" width="4.6640625" style="128" customWidth="1"/>
    <col min="8" max="8" width="7.77734375" style="128" customWidth="1"/>
    <col min="9" max="9" width="6" style="128" customWidth="1"/>
    <col min="10" max="16384" width="9" style="128"/>
  </cols>
  <sheetData>
    <row r="1" spans="1:14" ht="16.2">
      <c r="A1" s="156" t="s">
        <v>327</v>
      </c>
      <c r="B1" s="132" t="s">
        <v>306</v>
      </c>
      <c r="C1" s="132" t="s">
        <v>269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51"/>
      <c r="B2" s="151"/>
      <c r="C2" s="151" t="s">
        <v>347</v>
      </c>
      <c r="D2" s="151">
        <v>80</v>
      </c>
      <c r="E2" s="151">
        <v>76</v>
      </c>
      <c r="F2" s="151">
        <v>75</v>
      </c>
      <c r="G2" s="151">
        <v>73</v>
      </c>
      <c r="H2" s="151">
        <v>304</v>
      </c>
      <c r="I2" s="151"/>
      <c r="J2" s="157">
        <v>9.058823529411768</v>
      </c>
      <c r="K2" s="157">
        <v>10</v>
      </c>
      <c r="L2" s="157">
        <v>10.538461538461533</v>
      </c>
      <c r="M2" s="157">
        <v>13</v>
      </c>
      <c r="N2" s="157">
        <v>42.597285067873301</v>
      </c>
    </row>
    <row r="3" spans="1:14">
      <c r="A3" s="151"/>
      <c r="B3" s="151"/>
      <c r="C3" s="151" t="s">
        <v>116</v>
      </c>
      <c r="D3" s="151">
        <v>79</v>
      </c>
      <c r="E3" s="151">
        <v>79</v>
      </c>
      <c r="F3" s="151">
        <v>74</v>
      </c>
      <c r="G3" s="151">
        <v>73</v>
      </c>
      <c r="H3" s="151">
        <v>305</v>
      </c>
      <c r="I3" s="151"/>
      <c r="J3" s="157">
        <v>10.058823529411768</v>
      </c>
      <c r="K3" s="157">
        <v>7</v>
      </c>
      <c r="L3" s="157">
        <v>11.538461538461533</v>
      </c>
      <c r="M3" s="157">
        <v>13</v>
      </c>
      <c r="N3" s="157">
        <v>41.597285067873301</v>
      </c>
    </row>
    <row r="4" spans="1:14">
      <c r="A4" s="151"/>
      <c r="B4" s="151"/>
      <c r="C4" s="151" t="s">
        <v>348</v>
      </c>
      <c r="D4" s="151">
        <v>81</v>
      </c>
      <c r="E4" s="151">
        <v>78</v>
      </c>
      <c r="F4" s="151">
        <v>73</v>
      </c>
      <c r="G4" s="151">
        <v>74</v>
      </c>
      <c r="H4" s="151">
        <v>306</v>
      </c>
      <c r="I4" s="151"/>
      <c r="J4" s="157">
        <v>8.058823529411768</v>
      </c>
      <c r="K4" s="157">
        <v>8</v>
      </c>
      <c r="L4" s="157">
        <v>12.538461538461533</v>
      </c>
      <c r="M4" s="157">
        <v>12</v>
      </c>
      <c r="N4" s="157">
        <v>40.597285067873301</v>
      </c>
    </row>
    <row r="5" spans="1:14">
      <c r="A5" s="151"/>
      <c r="B5" s="151"/>
      <c r="C5" s="151" t="s">
        <v>139</v>
      </c>
      <c r="D5" s="151">
        <v>80</v>
      </c>
      <c r="E5" s="151">
        <v>80</v>
      </c>
      <c r="F5" s="151">
        <v>74</v>
      </c>
      <c r="G5" s="151">
        <v>75</v>
      </c>
      <c r="H5" s="151">
        <v>309</v>
      </c>
      <c r="I5" s="151"/>
      <c r="J5" s="157">
        <v>9.058823529411768</v>
      </c>
      <c r="K5" s="157">
        <v>6</v>
      </c>
      <c r="L5" s="157">
        <v>11.538461538461533</v>
      </c>
      <c r="M5" s="157">
        <v>11</v>
      </c>
      <c r="N5" s="157">
        <v>37.597285067873301</v>
      </c>
    </row>
    <row r="6" spans="1:14">
      <c r="A6" s="151"/>
      <c r="B6" s="151"/>
      <c r="C6" s="151" t="s">
        <v>251</v>
      </c>
      <c r="D6" s="151">
        <v>78</v>
      </c>
      <c r="E6" s="151">
        <v>80</v>
      </c>
      <c r="F6" s="151">
        <v>79</v>
      </c>
      <c r="G6" s="151">
        <v>76</v>
      </c>
      <c r="H6" s="151">
        <v>313</v>
      </c>
      <c r="I6" s="151"/>
      <c r="J6" s="157">
        <v>11.058823529411768</v>
      </c>
      <c r="K6" s="157">
        <v>6</v>
      </c>
      <c r="L6" s="157">
        <v>6.538461538461533</v>
      </c>
      <c r="M6" s="157">
        <v>10</v>
      </c>
      <c r="N6" s="157">
        <v>33.597285067873301</v>
      </c>
    </row>
    <row r="7" spans="1:14">
      <c r="A7" s="151"/>
      <c r="B7" s="151"/>
      <c r="C7" s="151" t="s">
        <v>119</v>
      </c>
      <c r="D7" s="151">
        <v>85</v>
      </c>
      <c r="E7" s="151">
        <v>76</v>
      </c>
      <c r="F7" s="151">
        <v>75</v>
      </c>
      <c r="G7" s="151">
        <v>77</v>
      </c>
      <c r="H7" s="151">
        <v>313</v>
      </c>
      <c r="I7" s="151"/>
      <c r="J7" s="157">
        <v>4.058823529411768</v>
      </c>
      <c r="K7" s="157">
        <v>10</v>
      </c>
      <c r="L7" s="157">
        <v>10.538461538461533</v>
      </c>
      <c r="M7" s="157">
        <v>9</v>
      </c>
      <c r="N7" s="157">
        <v>33.597285067873301</v>
      </c>
    </row>
    <row r="8" spans="1:14">
      <c r="A8" s="151"/>
      <c r="B8" s="151"/>
      <c r="C8" s="151" t="s">
        <v>144</v>
      </c>
      <c r="D8" s="151">
        <v>82</v>
      </c>
      <c r="E8" s="151">
        <v>81</v>
      </c>
      <c r="F8" s="151">
        <v>73</v>
      </c>
      <c r="G8" s="151">
        <v>78</v>
      </c>
      <c r="H8" s="151">
        <v>314</v>
      </c>
      <c r="I8" s="151"/>
      <c r="J8" s="157">
        <v>7.058823529411768</v>
      </c>
      <c r="K8" s="157">
        <v>5</v>
      </c>
      <c r="L8" s="157">
        <v>12.538461538461533</v>
      </c>
      <c r="M8" s="157">
        <v>8</v>
      </c>
      <c r="N8" s="157">
        <v>32.597285067873301</v>
      </c>
    </row>
    <row r="9" spans="1:14">
      <c r="A9" s="151"/>
      <c r="B9" s="151"/>
      <c r="C9" s="151" t="s">
        <v>128</v>
      </c>
      <c r="D9" s="151">
        <v>83</v>
      </c>
      <c r="E9" s="151">
        <v>81</v>
      </c>
      <c r="F9" s="151">
        <v>74</v>
      </c>
      <c r="G9" s="151">
        <v>77</v>
      </c>
      <c r="H9" s="151">
        <v>315</v>
      </c>
      <c r="I9" s="151"/>
      <c r="J9" s="157">
        <v>6.058823529411768</v>
      </c>
      <c r="K9" s="157">
        <v>5</v>
      </c>
      <c r="L9" s="157">
        <v>11.538461538461533</v>
      </c>
      <c r="M9" s="157">
        <v>9</v>
      </c>
      <c r="N9" s="157">
        <v>31.597285067873301</v>
      </c>
    </row>
    <row r="10" spans="1:14">
      <c r="A10" s="151"/>
      <c r="B10" s="151"/>
      <c r="C10" s="151" t="s">
        <v>143</v>
      </c>
      <c r="D10" s="151">
        <v>83</v>
      </c>
      <c r="E10" s="151">
        <v>78</v>
      </c>
      <c r="F10" s="151">
        <v>79</v>
      </c>
      <c r="G10" s="151">
        <v>76</v>
      </c>
      <c r="H10" s="151">
        <v>316</v>
      </c>
      <c r="I10" s="151"/>
      <c r="J10" s="157">
        <v>6.058823529411768</v>
      </c>
      <c r="K10" s="157">
        <v>8</v>
      </c>
      <c r="L10" s="157">
        <v>6.538461538461533</v>
      </c>
      <c r="M10" s="157">
        <v>10</v>
      </c>
      <c r="N10" s="157">
        <v>30.597285067873301</v>
      </c>
    </row>
    <row r="11" spans="1:14">
      <c r="A11" s="151"/>
      <c r="B11" s="151"/>
      <c r="C11" s="151" t="s">
        <v>159</v>
      </c>
      <c r="D11" s="151">
        <v>78</v>
      </c>
      <c r="E11" s="151">
        <v>82</v>
      </c>
      <c r="F11" s="151">
        <v>81</v>
      </c>
      <c r="G11" s="151">
        <v>77</v>
      </c>
      <c r="H11" s="151">
        <v>318</v>
      </c>
      <c r="I11" s="151"/>
      <c r="J11" s="157">
        <v>11.058823529411768</v>
      </c>
      <c r="K11" s="157">
        <v>4</v>
      </c>
      <c r="L11" s="157">
        <v>4.538461538461533</v>
      </c>
      <c r="M11" s="157">
        <v>9</v>
      </c>
      <c r="N11" s="157">
        <v>28.597285067873301</v>
      </c>
    </row>
    <row r="12" spans="1:14">
      <c r="A12" s="151"/>
      <c r="B12" s="151"/>
      <c r="C12" s="151" t="s">
        <v>136</v>
      </c>
      <c r="D12" s="151">
        <v>81</v>
      </c>
      <c r="E12" s="151">
        <v>84</v>
      </c>
      <c r="F12" s="151">
        <v>76</v>
      </c>
      <c r="G12" s="151">
        <v>78</v>
      </c>
      <c r="H12" s="151">
        <v>319</v>
      </c>
      <c r="I12" s="151"/>
      <c r="J12" s="157">
        <v>8.058823529411768</v>
      </c>
      <c r="K12" s="157">
        <v>2</v>
      </c>
      <c r="L12" s="157">
        <v>9.538461538461533</v>
      </c>
      <c r="M12" s="157">
        <v>8</v>
      </c>
      <c r="N12" s="157">
        <v>27.597285067873301</v>
      </c>
    </row>
    <row r="13" spans="1:14">
      <c r="A13" s="151"/>
      <c r="B13" s="151"/>
      <c r="C13" s="151" t="s">
        <v>151</v>
      </c>
      <c r="D13" s="151">
        <v>84</v>
      </c>
      <c r="E13" s="151">
        <v>79</v>
      </c>
      <c r="F13" s="151">
        <v>78</v>
      </c>
      <c r="G13" s="151">
        <v>80</v>
      </c>
      <c r="H13" s="151">
        <v>321</v>
      </c>
      <c r="I13" s="151"/>
      <c r="J13" s="157">
        <v>5.058823529411768</v>
      </c>
      <c r="K13" s="157">
        <v>7</v>
      </c>
      <c r="L13" s="157">
        <v>7.538461538461533</v>
      </c>
      <c r="M13" s="157">
        <v>6</v>
      </c>
      <c r="N13" s="157">
        <v>25.597285067873301</v>
      </c>
    </row>
    <row r="14" spans="1:14">
      <c r="A14" s="151"/>
      <c r="B14" s="151"/>
      <c r="C14" s="151" t="s">
        <v>141</v>
      </c>
      <c r="D14" s="151">
        <v>81</v>
      </c>
      <c r="E14" s="151">
        <v>81</v>
      </c>
      <c r="F14" s="151">
        <v>78</v>
      </c>
      <c r="G14" s="151">
        <v>81</v>
      </c>
      <c r="H14" s="151">
        <v>321</v>
      </c>
      <c r="I14" s="151"/>
      <c r="J14" s="157">
        <v>8.058823529411768</v>
      </c>
      <c r="K14" s="157">
        <v>5</v>
      </c>
      <c r="L14" s="157">
        <v>7.538461538461533</v>
      </c>
      <c r="M14" s="157">
        <v>5</v>
      </c>
      <c r="N14" s="157">
        <v>25.597285067873301</v>
      </c>
    </row>
    <row r="15" spans="1:14">
      <c r="A15" s="151"/>
      <c r="B15" s="151"/>
      <c r="C15" s="151" t="s">
        <v>140</v>
      </c>
      <c r="D15" s="151">
        <v>81</v>
      </c>
      <c r="E15" s="151">
        <v>79</v>
      </c>
      <c r="F15" s="151">
        <v>80</v>
      </c>
      <c r="G15" s="151">
        <v>82</v>
      </c>
      <c r="H15" s="151">
        <v>322</v>
      </c>
      <c r="I15" s="151"/>
      <c r="J15" s="157">
        <v>8.058823529411768</v>
      </c>
      <c r="K15" s="157">
        <v>7</v>
      </c>
      <c r="L15" s="157">
        <v>5.538461538461533</v>
      </c>
      <c r="M15" s="157">
        <v>4</v>
      </c>
      <c r="N15" s="157">
        <v>24.597285067873301</v>
      </c>
    </row>
    <row r="16" spans="1:14">
      <c r="A16" s="151"/>
      <c r="B16" s="151"/>
      <c r="C16" s="151" t="s">
        <v>253</v>
      </c>
      <c r="D16" s="151">
        <v>84</v>
      </c>
      <c r="E16" s="151">
        <v>83</v>
      </c>
      <c r="F16" s="151">
        <v>0</v>
      </c>
      <c r="G16" s="151">
        <v>0</v>
      </c>
      <c r="H16" s="151">
        <v>167</v>
      </c>
      <c r="I16" s="151"/>
      <c r="J16" s="157">
        <v>5.058823529411768</v>
      </c>
      <c r="K16" s="157">
        <v>3</v>
      </c>
      <c r="L16" s="157" t="s">
        <v>349</v>
      </c>
      <c r="M16" s="157" t="s">
        <v>349</v>
      </c>
      <c r="N16" s="157">
        <v>8.058823529411768</v>
      </c>
    </row>
    <row r="17" spans="1:14">
      <c r="A17" s="151"/>
      <c r="B17" s="151"/>
      <c r="C17" s="151" t="s">
        <v>118</v>
      </c>
      <c r="D17" s="151">
        <v>87</v>
      </c>
      <c r="E17" s="151">
        <v>81</v>
      </c>
      <c r="F17" s="151">
        <v>0</v>
      </c>
      <c r="G17" s="151">
        <v>0</v>
      </c>
      <c r="H17" s="151">
        <v>168</v>
      </c>
      <c r="I17" s="151"/>
      <c r="J17" s="157">
        <v>2.058823529411768</v>
      </c>
      <c r="K17" s="157">
        <v>5</v>
      </c>
      <c r="L17" s="157" t="s">
        <v>349</v>
      </c>
      <c r="M17" s="157" t="s">
        <v>349</v>
      </c>
      <c r="N17" s="157">
        <v>7.058823529411768</v>
      </c>
    </row>
    <row r="18" spans="1:14">
      <c r="A18" s="151"/>
      <c r="B18" s="151"/>
      <c r="C18" s="151" t="s">
        <v>160</v>
      </c>
      <c r="D18" s="151">
        <v>89</v>
      </c>
      <c r="E18" s="151">
        <v>87</v>
      </c>
      <c r="F18" s="151">
        <v>0</v>
      </c>
      <c r="G18" s="151">
        <v>0</v>
      </c>
      <c r="H18" s="151">
        <v>176</v>
      </c>
      <c r="I18" s="151"/>
      <c r="J18" s="157">
        <v>5.882352941176805E-2</v>
      </c>
      <c r="K18" s="157">
        <v>0</v>
      </c>
      <c r="L18" s="157" t="s">
        <v>349</v>
      </c>
      <c r="M18" s="157" t="s">
        <v>349</v>
      </c>
      <c r="N18" s="157">
        <v>5.882352941176805E-2</v>
      </c>
    </row>
    <row r="19" spans="1:14">
      <c r="A19" s="151"/>
      <c r="B19" s="151"/>
      <c r="C19" s="151"/>
      <c r="D19" s="151"/>
      <c r="E19" s="151"/>
      <c r="F19" s="151"/>
      <c r="G19" s="151"/>
      <c r="H19" s="151"/>
      <c r="I19" s="151"/>
      <c r="J19" s="157"/>
      <c r="K19" s="157"/>
      <c r="L19" s="157"/>
      <c r="M19" s="157"/>
      <c r="N19" s="157"/>
    </row>
    <row r="20" spans="1:14">
      <c r="A20" s="151"/>
      <c r="B20" s="151"/>
      <c r="C20" s="151"/>
      <c r="D20" s="151"/>
      <c r="E20" s="151"/>
      <c r="F20" s="151"/>
      <c r="G20" s="151"/>
      <c r="H20" s="151"/>
      <c r="I20" s="151"/>
      <c r="J20" s="157"/>
      <c r="K20" s="157"/>
      <c r="L20" s="157"/>
      <c r="M20" s="157"/>
      <c r="N20" s="157"/>
    </row>
    <row r="21" spans="1:14">
      <c r="A21" s="151"/>
      <c r="B21" s="151"/>
      <c r="C21" s="151"/>
      <c r="D21" s="151"/>
      <c r="E21" s="151"/>
      <c r="F21" s="151"/>
      <c r="G21" s="151"/>
      <c r="H21" s="151"/>
      <c r="I21" s="151"/>
      <c r="J21" s="157"/>
      <c r="K21" s="157"/>
      <c r="L21" s="157"/>
      <c r="M21" s="157"/>
      <c r="N21" s="157"/>
    </row>
    <row r="22" spans="1:14">
      <c r="A22" s="151"/>
      <c r="B22" s="151"/>
      <c r="C22" s="151"/>
      <c r="D22" s="151"/>
      <c r="E22" s="151"/>
      <c r="F22" s="151"/>
      <c r="G22" s="151"/>
      <c r="H22" s="151"/>
      <c r="I22" s="151"/>
      <c r="J22" s="157"/>
      <c r="K22" s="157"/>
      <c r="L22" s="157"/>
      <c r="M22" s="157"/>
      <c r="N22" s="157"/>
    </row>
    <row r="23" spans="1:14">
      <c r="A23" s="151"/>
      <c r="B23" s="151"/>
      <c r="C23" s="151"/>
      <c r="D23" s="151"/>
      <c r="E23" s="151"/>
      <c r="F23" s="151"/>
      <c r="G23" s="151"/>
      <c r="H23" s="151"/>
      <c r="I23" s="151"/>
      <c r="J23" s="157"/>
      <c r="K23" s="157"/>
      <c r="L23" s="157"/>
      <c r="M23" s="157"/>
      <c r="N23" s="157"/>
    </row>
    <row r="24" spans="1:14">
      <c r="A24" s="151"/>
      <c r="B24" s="151"/>
      <c r="C24" s="151"/>
      <c r="D24" s="151"/>
      <c r="E24" s="151"/>
      <c r="F24" s="151"/>
      <c r="G24" s="151"/>
      <c r="H24" s="151"/>
      <c r="I24" s="151"/>
      <c r="J24" s="157"/>
      <c r="K24" s="157"/>
      <c r="L24" s="157"/>
      <c r="M24" s="157"/>
      <c r="N24" s="157"/>
    </row>
    <row r="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7"/>
      <c r="K25" s="157"/>
      <c r="L25" s="157"/>
      <c r="M25" s="157"/>
      <c r="N25" s="157"/>
    </row>
    <row r="26" spans="1:14">
      <c r="A26" s="151"/>
      <c r="B26" s="151"/>
      <c r="C26" s="151"/>
      <c r="D26" s="151"/>
      <c r="E26" s="151"/>
      <c r="F26" s="151"/>
      <c r="G26" s="151"/>
      <c r="H26" s="151"/>
      <c r="I26" s="151"/>
      <c r="J26" s="157"/>
      <c r="K26" s="157"/>
      <c r="L26" s="157"/>
      <c r="M26" s="157"/>
      <c r="N26" s="157"/>
    </row>
    <row r="27" spans="1:14">
      <c r="A27" s="151"/>
      <c r="B27" s="151"/>
      <c r="C27" s="151"/>
      <c r="D27" s="151"/>
      <c r="E27" s="151"/>
      <c r="F27" s="151"/>
      <c r="G27" s="151"/>
      <c r="H27" s="151"/>
      <c r="I27" s="151"/>
      <c r="J27" s="157"/>
      <c r="K27" s="157"/>
      <c r="L27" s="157"/>
      <c r="M27" s="157"/>
      <c r="N27" s="157"/>
    </row>
    <row r="28" spans="1:14">
      <c r="A28" s="151"/>
      <c r="B28" s="151"/>
      <c r="C28" s="151"/>
      <c r="D28" s="151"/>
      <c r="E28" s="151"/>
      <c r="F28" s="151"/>
      <c r="G28" s="151"/>
      <c r="H28" s="151"/>
      <c r="I28" s="151"/>
      <c r="J28" s="157"/>
      <c r="K28" s="157"/>
      <c r="L28" s="157"/>
      <c r="M28" s="157"/>
      <c r="N28" s="157"/>
    </row>
    <row r="29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7"/>
      <c r="K29" s="157"/>
      <c r="L29" s="157"/>
      <c r="M29" s="157"/>
      <c r="N29" s="157"/>
    </row>
    <row r="30" spans="1:14">
      <c r="A30" s="151"/>
      <c r="B30" s="151"/>
      <c r="C30" s="151"/>
      <c r="D30" s="151"/>
      <c r="E30" s="151"/>
      <c r="F30" s="151"/>
      <c r="G30" s="151"/>
      <c r="H30" s="151"/>
      <c r="I30" s="151"/>
      <c r="J30" s="157"/>
      <c r="K30" s="157"/>
      <c r="L30" s="157"/>
      <c r="M30" s="157"/>
      <c r="N30" s="157"/>
    </row>
    <row r="31" spans="1:14">
      <c r="A31" s="151"/>
      <c r="B31" s="151"/>
      <c r="C31" s="151"/>
      <c r="D31" s="151"/>
      <c r="E31" s="151"/>
      <c r="F31" s="151"/>
      <c r="G31" s="151"/>
      <c r="H31" s="151"/>
      <c r="I31" s="151"/>
      <c r="J31" s="157"/>
      <c r="K31" s="157"/>
      <c r="L31" s="157"/>
      <c r="M31" s="157"/>
      <c r="N31" s="157"/>
    </row>
    <row r="32" spans="1:14">
      <c r="A32" s="151"/>
      <c r="B32" s="151"/>
      <c r="C32" s="151"/>
      <c r="D32" s="151"/>
      <c r="E32" s="151"/>
      <c r="F32" s="151"/>
      <c r="G32" s="151"/>
      <c r="H32" s="151"/>
      <c r="I32" s="151"/>
      <c r="J32" s="157"/>
      <c r="K32" s="157"/>
      <c r="L32" s="157"/>
      <c r="M32" s="157"/>
      <c r="N32" s="157"/>
    </row>
    <row r="33" spans="1:14">
      <c r="A33" s="151"/>
      <c r="B33" s="151"/>
      <c r="C33" s="151"/>
      <c r="D33" s="151"/>
      <c r="E33" s="151"/>
      <c r="F33" s="151"/>
      <c r="G33" s="151"/>
      <c r="H33" s="151"/>
      <c r="I33" s="151"/>
      <c r="J33" s="157"/>
      <c r="K33" s="157"/>
      <c r="L33" s="157"/>
      <c r="M33" s="157"/>
      <c r="N33" s="157"/>
    </row>
    <row r="34" spans="1:14">
      <c r="A34" s="151"/>
      <c r="B34" s="151"/>
      <c r="C34" s="151"/>
      <c r="D34" s="151"/>
      <c r="E34" s="151"/>
      <c r="F34" s="151"/>
      <c r="G34" s="151"/>
      <c r="H34" s="151"/>
      <c r="I34" s="151"/>
      <c r="J34" s="157"/>
      <c r="K34" s="157"/>
      <c r="L34" s="157"/>
      <c r="M34" s="157"/>
      <c r="N34" s="157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7"/>
      <c r="K35" s="157"/>
      <c r="L35" s="157"/>
      <c r="M35" s="157"/>
      <c r="N35" s="157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7"/>
      <c r="K36" s="157"/>
      <c r="L36" s="157"/>
      <c r="M36" s="157"/>
      <c r="N36" s="157"/>
    </row>
    <row r="37" spans="1:14">
      <c r="A37" s="151"/>
      <c r="B37" s="151"/>
      <c r="C37" s="151"/>
      <c r="D37" s="151"/>
      <c r="E37" s="151"/>
      <c r="F37" s="151"/>
      <c r="G37" s="151"/>
      <c r="H37" s="151"/>
      <c r="I37" s="151"/>
      <c r="J37" s="157"/>
      <c r="K37" s="157"/>
      <c r="L37" s="157"/>
      <c r="M37" s="157"/>
      <c r="N37" s="157"/>
    </row>
    <row r="38" spans="1:14">
      <c r="A38" s="151"/>
      <c r="B38" s="151"/>
      <c r="C38" s="151"/>
      <c r="D38" s="151"/>
      <c r="E38" s="151"/>
      <c r="F38" s="151"/>
      <c r="G38" s="151"/>
      <c r="H38" s="151"/>
      <c r="I38" s="151"/>
      <c r="J38" s="157"/>
      <c r="K38" s="157"/>
      <c r="L38" s="157"/>
      <c r="M38" s="157"/>
      <c r="N38" s="157"/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338" priority="6">
      <formula>AND(XEG2=0,XEH2&lt;&gt;"")</formula>
    </cfRule>
  </conditionalFormatting>
  <conditionalFormatting sqref="A2:N102">
    <cfRule type="expression" dxfId="337" priority="5">
      <formula>AND(XEG2=0,XEH2&lt;&gt;"")</formula>
    </cfRule>
  </conditionalFormatting>
  <conditionalFormatting sqref="D2:G102">
    <cfRule type="cellIs" dxfId="336" priority="3" operator="lessThan">
      <formula>#REF!</formula>
    </cfRule>
    <cfRule type="cellIs" dxfId="335" priority="4" operator="equal">
      <formula>#REF!</formula>
    </cfRule>
  </conditionalFormatting>
  <conditionalFormatting sqref="H2:H102">
    <cfRule type="cellIs" dxfId="334" priority="1" operator="lessThan">
      <formula>#REF!*COUNTIF(D2:G2,"&gt;0")</formula>
    </cfRule>
    <cfRule type="cellIs" dxfId="333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J101"/>
  <sheetViews>
    <sheetView workbookViewId="0">
      <pane ySplit="1" topLeftCell="A2" activePane="bottomLeft" state="frozen"/>
      <selection activeCell="C1" sqref="C1:H1"/>
      <selection pane="bottomLeft" activeCell="L11" sqref="L11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6" width="5.33203125" customWidth="1"/>
  </cols>
  <sheetData>
    <row r="1" spans="1:10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340</v>
      </c>
    </row>
    <row r="2" spans="1:10">
      <c r="A2" s="148"/>
      <c r="B2" s="149"/>
      <c r="C2" s="150"/>
      <c r="D2" s="133"/>
      <c r="E2" s="133"/>
      <c r="F2" s="133"/>
    </row>
    <row r="3" spans="1:10">
      <c r="A3" s="148"/>
      <c r="B3" s="149"/>
      <c r="C3" s="150"/>
      <c r="D3" s="133"/>
      <c r="E3" s="133"/>
      <c r="F3" s="133"/>
    </row>
    <row r="4" spans="1:10">
      <c r="A4" s="151"/>
      <c r="B4" s="149"/>
      <c r="C4" s="150"/>
      <c r="D4" s="133"/>
      <c r="E4" s="133"/>
      <c r="F4" s="133"/>
    </row>
    <row r="5" spans="1:10">
      <c r="A5" s="151"/>
      <c r="B5" s="149"/>
      <c r="C5" s="150"/>
      <c r="D5" s="152"/>
      <c r="E5" s="152"/>
      <c r="F5" s="152"/>
    </row>
    <row r="6" spans="1:10">
      <c r="A6" s="151"/>
      <c r="B6" s="149"/>
      <c r="C6" s="150"/>
      <c r="D6" s="152"/>
      <c r="E6" s="152"/>
      <c r="F6" s="152"/>
    </row>
    <row r="7" spans="1:10">
      <c r="A7" s="151"/>
      <c r="B7" s="149"/>
      <c r="C7" s="150"/>
      <c r="D7" s="152"/>
      <c r="E7" s="152"/>
      <c r="F7" s="152"/>
    </row>
    <row r="8" spans="1:10">
      <c r="A8" s="151"/>
      <c r="B8" s="149"/>
      <c r="C8" s="150"/>
      <c r="D8" s="152"/>
      <c r="E8" s="152"/>
      <c r="F8" s="152"/>
    </row>
    <row r="9" spans="1:10">
      <c r="A9" s="151"/>
      <c r="B9" s="149"/>
      <c r="C9" s="150"/>
      <c r="D9" s="152"/>
      <c r="E9" s="152"/>
      <c r="F9" s="152"/>
    </row>
    <row r="10" spans="1:10">
      <c r="A10" s="151"/>
      <c r="B10" s="149"/>
      <c r="C10" s="150"/>
      <c r="D10" s="152"/>
      <c r="E10" s="152"/>
      <c r="F10" s="152"/>
    </row>
    <row r="11" spans="1:10">
      <c r="A11" s="151"/>
      <c r="B11" s="149"/>
      <c r="C11" s="150"/>
      <c r="D11" s="152"/>
      <c r="E11" s="152"/>
      <c r="F11" s="152"/>
    </row>
    <row r="12" spans="1:10">
      <c r="A12" s="151"/>
      <c r="B12" s="149"/>
      <c r="C12" s="150"/>
      <c r="D12" s="152"/>
      <c r="E12" s="152"/>
      <c r="F12" s="152"/>
    </row>
    <row r="13" spans="1:10">
      <c r="A13" s="151"/>
      <c r="B13" s="149"/>
      <c r="C13" s="150"/>
      <c r="D13" s="152"/>
      <c r="E13" s="152"/>
      <c r="F13" s="152"/>
    </row>
    <row r="14" spans="1:10">
      <c r="A14" s="151"/>
      <c r="B14" s="149"/>
      <c r="C14" s="150"/>
      <c r="D14" s="152"/>
      <c r="E14" s="152"/>
      <c r="F14" s="152"/>
    </row>
    <row r="15" spans="1:10">
      <c r="A15" s="151"/>
      <c r="B15" s="149"/>
      <c r="C15" s="150"/>
      <c r="D15" s="152"/>
      <c r="E15" s="152"/>
      <c r="F15" s="152"/>
    </row>
    <row r="16" spans="1:10">
      <c r="A16" s="151"/>
      <c r="B16" s="149"/>
      <c r="C16" s="150"/>
      <c r="D16" s="152"/>
      <c r="E16" s="152"/>
      <c r="F16" s="152"/>
    </row>
    <row r="17" spans="1:6">
      <c r="A17" s="151"/>
      <c r="B17" s="149"/>
      <c r="C17" s="150"/>
      <c r="D17" s="152"/>
      <c r="E17" s="152"/>
      <c r="F17" s="152"/>
    </row>
    <row r="18" spans="1:6">
      <c r="A18" s="151"/>
      <c r="B18" s="149"/>
      <c r="C18" s="150"/>
      <c r="D18" s="152"/>
      <c r="E18" s="152"/>
      <c r="F18" s="152"/>
    </row>
    <row r="19" spans="1:6">
      <c r="A19" s="151"/>
      <c r="B19" s="149"/>
      <c r="C19" s="150"/>
      <c r="D19" s="152"/>
      <c r="E19" s="152"/>
      <c r="F19" s="152"/>
    </row>
    <row r="20" spans="1:6">
      <c r="A20" s="151"/>
      <c r="B20" s="149"/>
      <c r="C20" s="150"/>
      <c r="D20" s="152"/>
      <c r="E20" s="152"/>
      <c r="F20" s="152"/>
    </row>
    <row r="21" spans="1:6">
      <c r="A21" s="151"/>
      <c r="B21" s="149"/>
      <c r="C21" s="150"/>
      <c r="D21" s="152"/>
      <c r="E21" s="152"/>
      <c r="F21" s="152"/>
    </row>
    <row r="22" spans="1:6">
      <c r="A22" s="151"/>
      <c r="B22" s="149"/>
      <c r="C22" s="150"/>
      <c r="D22" s="152"/>
      <c r="E22" s="152"/>
      <c r="F22" s="152"/>
    </row>
    <row r="23" spans="1:6">
      <c r="A23" s="151"/>
      <c r="B23" s="149"/>
      <c r="C23" s="150"/>
      <c r="D23" s="152"/>
      <c r="E23" s="152"/>
      <c r="F23" s="152"/>
    </row>
    <row r="24" spans="1:6">
      <c r="A24" s="151"/>
      <c r="B24" s="149"/>
      <c r="C24" s="150"/>
      <c r="D24" s="152"/>
      <c r="E24" s="152"/>
      <c r="F24" s="152"/>
    </row>
    <row r="25" spans="1:6">
      <c r="A25" s="151"/>
      <c r="B25" s="149"/>
      <c r="C25" s="150"/>
      <c r="D25" s="152"/>
      <c r="E25" s="152"/>
      <c r="F25" s="152"/>
    </row>
    <row r="26" spans="1:6">
      <c r="A26" s="151"/>
      <c r="B26" s="149"/>
      <c r="C26" s="150"/>
      <c r="D26" s="152"/>
      <c r="E26" s="152"/>
      <c r="F26" s="152"/>
    </row>
    <row r="27" spans="1:6">
      <c r="A27" s="151"/>
      <c r="B27" s="149"/>
      <c r="C27" s="150"/>
      <c r="D27" s="152"/>
      <c r="E27" s="152"/>
      <c r="F27" s="152"/>
    </row>
    <row r="28" spans="1:6">
      <c r="A28" s="151"/>
      <c r="B28" s="149"/>
      <c r="C28" s="150"/>
      <c r="D28" s="152"/>
      <c r="E28" s="152"/>
      <c r="F28" s="152"/>
    </row>
    <row r="29" spans="1:6">
      <c r="A29" s="151"/>
      <c r="B29" s="149"/>
      <c r="C29" s="150"/>
      <c r="D29" s="152"/>
      <c r="E29" s="152"/>
      <c r="F29" s="152"/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phoneticPr fontId="2" type="noConversion"/>
  <conditionalFormatting sqref="B2:B101">
    <cfRule type="expression" dxfId="332" priority="4">
      <formula>AND(XEA2=0,XEB2&lt;&gt;"")</formula>
    </cfRule>
  </conditionalFormatting>
  <conditionalFormatting sqref="A2:A101">
    <cfRule type="expression" dxfId="331" priority="3">
      <formula>AND(XEA2=0,XEB2&lt;&gt;"")</formula>
    </cfRule>
  </conditionalFormatting>
  <conditionalFormatting sqref="D2:F101">
    <cfRule type="cellIs" dxfId="330" priority="1" operator="lessThan">
      <formula>#REF!</formula>
    </cfRule>
    <cfRule type="cellIs" dxfId="329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102"/>
  <sheetViews>
    <sheetView workbookViewId="0">
      <pane ySplit="2" topLeftCell="A60" activePane="bottomLeft" state="frozen"/>
      <selection activeCell="C1" sqref="C1:H1"/>
      <selection pane="bottomLeft" activeCell="C3" sqref="C3:G78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7" width="5.33203125" style="128" customWidth="1"/>
    <col min="8" max="8" width="7.33203125" style="131" customWidth="1"/>
    <col min="9" max="16384" width="9" style="128"/>
  </cols>
  <sheetData>
    <row r="1" spans="1:8" ht="16.2">
      <c r="A1" s="134" t="s">
        <v>271</v>
      </c>
      <c r="B1" s="134" t="s">
        <v>274</v>
      </c>
      <c r="C1" s="214" t="s">
        <v>292</v>
      </c>
      <c r="D1" s="214"/>
      <c r="E1" s="214"/>
      <c r="F1" s="214"/>
      <c r="G1" s="214"/>
      <c r="H1" s="214"/>
    </row>
    <row r="2" spans="1:8" ht="16.2">
      <c r="A2" s="135">
        <f>SUM(A3:A102)</f>
        <v>0</v>
      </c>
      <c r="B2" s="136" t="e">
        <f>SUM(B3:B102)/A2</f>
        <v>#DIV/0!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9" t="s">
        <v>270</v>
      </c>
    </row>
    <row r="3" spans="1:8" ht="16.2">
      <c r="A3" s="140">
        <f>COUNTA(D3)</f>
        <v>0</v>
      </c>
      <c r="B3" s="140">
        <f>G3</f>
        <v>0</v>
      </c>
      <c r="C3" s="149"/>
      <c r="D3" s="150"/>
      <c r="E3" s="133"/>
      <c r="F3" s="133"/>
      <c r="G3" s="133"/>
      <c r="H3" s="141" t="e">
        <f>IF($B$2-G3+10&gt;0,$B$2-G3+10,0)*A3</f>
        <v>#DIV/0!</v>
      </c>
    </row>
    <row r="4" spans="1:8" ht="16.2">
      <c r="A4" s="140">
        <f t="shared" ref="A4:A67" si="0">COUNTA(D4)</f>
        <v>0</v>
      </c>
      <c r="B4" s="140">
        <f t="shared" ref="B4:B67" si="1">G4</f>
        <v>0</v>
      </c>
      <c r="C4" s="149"/>
      <c r="D4" s="150"/>
      <c r="E4" s="152"/>
      <c r="F4" s="152"/>
      <c r="G4" s="152"/>
      <c r="H4" s="141" t="e">
        <f t="shared" ref="H4:H67" si="2">IF($B$2-G4+10&gt;0,$B$2-G4+10,0)*A4</f>
        <v>#DIV/0!</v>
      </c>
    </row>
    <row r="5" spans="1:8" ht="16.2">
      <c r="A5" s="140">
        <f t="shared" si="0"/>
        <v>0</v>
      </c>
      <c r="B5" s="140">
        <f t="shared" si="1"/>
        <v>0</v>
      </c>
      <c r="C5" s="149"/>
      <c r="D5" s="150"/>
      <c r="E5" s="152"/>
      <c r="F5" s="152"/>
      <c r="G5" s="152"/>
      <c r="H5" s="141" t="e">
        <f t="shared" si="2"/>
        <v>#DIV/0!</v>
      </c>
    </row>
    <row r="6" spans="1:8" ht="16.2">
      <c r="A6" s="140">
        <f t="shared" si="0"/>
        <v>0</v>
      </c>
      <c r="B6" s="140">
        <f t="shared" si="1"/>
        <v>0</v>
      </c>
      <c r="C6" s="149"/>
      <c r="D6" s="150"/>
      <c r="E6" s="152"/>
      <c r="F6" s="152"/>
      <c r="G6" s="152"/>
      <c r="H6" s="141" t="e">
        <f t="shared" si="2"/>
        <v>#DIV/0!</v>
      </c>
    </row>
    <row r="7" spans="1:8" ht="16.2">
      <c r="A7" s="140">
        <f t="shared" si="0"/>
        <v>0</v>
      </c>
      <c r="B7" s="140">
        <f t="shared" si="1"/>
        <v>0</v>
      </c>
      <c r="C7" s="149"/>
      <c r="D7" s="150"/>
      <c r="E7" s="152"/>
      <c r="F7" s="152"/>
      <c r="G7" s="152"/>
      <c r="H7" s="141" t="e">
        <f t="shared" si="2"/>
        <v>#DIV/0!</v>
      </c>
    </row>
    <row r="8" spans="1:8" ht="16.2">
      <c r="A8" s="140">
        <f t="shared" si="0"/>
        <v>0</v>
      </c>
      <c r="B8" s="140">
        <f t="shared" si="1"/>
        <v>0</v>
      </c>
      <c r="C8" s="149"/>
      <c r="D8" s="150"/>
      <c r="E8" s="152"/>
      <c r="F8" s="152"/>
      <c r="G8" s="152"/>
      <c r="H8" s="141" t="e">
        <f t="shared" si="2"/>
        <v>#DIV/0!</v>
      </c>
    </row>
    <row r="9" spans="1:8" ht="16.2">
      <c r="A9" s="140">
        <f t="shared" si="0"/>
        <v>0</v>
      </c>
      <c r="B9" s="140">
        <f t="shared" si="1"/>
        <v>0</v>
      </c>
      <c r="C9" s="149"/>
      <c r="D9" s="150"/>
      <c r="E9" s="152"/>
      <c r="F9" s="152"/>
      <c r="G9" s="152"/>
      <c r="H9" s="141" t="e">
        <f t="shared" si="2"/>
        <v>#DIV/0!</v>
      </c>
    </row>
    <row r="10" spans="1:8" ht="16.2">
      <c r="A10" s="140">
        <f t="shared" si="0"/>
        <v>0</v>
      </c>
      <c r="B10" s="140">
        <f t="shared" si="1"/>
        <v>0</v>
      </c>
      <c r="C10" s="149"/>
      <c r="D10" s="150"/>
      <c r="E10" s="152"/>
      <c r="F10" s="152"/>
      <c r="G10" s="152"/>
      <c r="H10" s="141" t="e">
        <f t="shared" si="2"/>
        <v>#DIV/0!</v>
      </c>
    </row>
    <row r="11" spans="1:8" ht="16.2">
      <c r="A11" s="140">
        <f t="shared" si="0"/>
        <v>0</v>
      </c>
      <c r="B11" s="140">
        <f t="shared" si="1"/>
        <v>0</v>
      </c>
      <c r="C11" s="149"/>
      <c r="D11" s="150"/>
      <c r="E11" s="152"/>
      <c r="F11" s="152"/>
      <c r="G11" s="152"/>
      <c r="H11" s="141" t="e">
        <f t="shared" si="2"/>
        <v>#DIV/0!</v>
      </c>
    </row>
    <row r="12" spans="1:8" ht="16.2">
      <c r="A12" s="140">
        <f t="shared" si="0"/>
        <v>0</v>
      </c>
      <c r="B12" s="140">
        <f t="shared" si="1"/>
        <v>0</v>
      </c>
      <c r="C12" s="149"/>
      <c r="D12" s="150"/>
      <c r="E12" s="152"/>
      <c r="F12" s="152"/>
      <c r="G12" s="152"/>
      <c r="H12" s="141" t="e">
        <f t="shared" si="2"/>
        <v>#DIV/0!</v>
      </c>
    </row>
    <row r="13" spans="1:8" ht="16.2">
      <c r="A13" s="140">
        <f t="shared" si="0"/>
        <v>0</v>
      </c>
      <c r="B13" s="140">
        <f t="shared" si="1"/>
        <v>0</v>
      </c>
      <c r="C13" s="149"/>
      <c r="D13" s="150"/>
      <c r="E13" s="152"/>
      <c r="F13" s="152"/>
      <c r="G13" s="152"/>
      <c r="H13" s="141" t="e">
        <f t="shared" si="2"/>
        <v>#DIV/0!</v>
      </c>
    </row>
    <row r="14" spans="1:8" ht="16.2">
      <c r="A14" s="140">
        <f t="shared" si="0"/>
        <v>0</v>
      </c>
      <c r="B14" s="140">
        <f t="shared" si="1"/>
        <v>0</v>
      </c>
      <c r="C14" s="149"/>
      <c r="D14" s="150"/>
      <c r="E14" s="152"/>
      <c r="F14" s="152"/>
      <c r="G14" s="152"/>
      <c r="H14" s="141" t="e">
        <f t="shared" si="2"/>
        <v>#DIV/0!</v>
      </c>
    </row>
    <row r="15" spans="1:8" ht="16.2">
      <c r="A15" s="140">
        <f t="shared" si="0"/>
        <v>0</v>
      </c>
      <c r="B15" s="140">
        <f t="shared" si="1"/>
        <v>0</v>
      </c>
      <c r="C15" s="149"/>
      <c r="D15" s="150"/>
      <c r="E15" s="152"/>
      <c r="F15" s="152"/>
      <c r="G15" s="152"/>
      <c r="H15" s="141" t="e">
        <f t="shared" si="2"/>
        <v>#DIV/0!</v>
      </c>
    </row>
    <row r="16" spans="1:8" ht="16.2">
      <c r="A16" s="140">
        <f t="shared" si="0"/>
        <v>0</v>
      </c>
      <c r="B16" s="140">
        <f t="shared" si="1"/>
        <v>0</v>
      </c>
      <c r="C16" s="149"/>
      <c r="D16" s="150"/>
      <c r="E16" s="152"/>
      <c r="F16" s="152"/>
      <c r="G16" s="152"/>
      <c r="H16" s="141" t="e">
        <f t="shared" si="2"/>
        <v>#DIV/0!</v>
      </c>
    </row>
    <row r="17" spans="1:8" ht="16.2">
      <c r="A17" s="140">
        <f t="shared" si="0"/>
        <v>0</v>
      </c>
      <c r="B17" s="140">
        <f t="shared" si="1"/>
        <v>0</v>
      </c>
      <c r="C17" s="149"/>
      <c r="D17" s="150"/>
      <c r="E17" s="152"/>
      <c r="F17" s="152"/>
      <c r="G17" s="152"/>
      <c r="H17" s="141" t="e">
        <f t="shared" si="2"/>
        <v>#DIV/0!</v>
      </c>
    </row>
    <row r="18" spans="1:8" ht="16.2">
      <c r="A18" s="140">
        <f t="shared" si="0"/>
        <v>0</v>
      </c>
      <c r="B18" s="140">
        <f t="shared" si="1"/>
        <v>0</v>
      </c>
      <c r="C18" s="149"/>
      <c r="D18" s="150"/>
      <c r="E18" s="152"/>
      <c r="F18" s="152"/>
      <c r="G18" s="152"/>
      <c r="H18" s="141" t="e">
        <f t="shared" si="2"/>
        <v>#DIV/0!</v>
      </c>
    </row>
    <row r="19" spans="1:8" ht="16.2">
      <c r="A19" s="140">
        <f t="shared" si="0"/>
        <v>0</v>
      </c>
      <c r="B19" s="140">
        <f t="shared" si="1"/>
        <v>0</v>
      </c>
      <c r="C19" s="149"/>
      <c r="D19" s="150"/>
      <c r="E19" s="152"/>
      <c r="F19" s="152"/>
      <c r="G19" s="152"/>
      <c r="H19" s="141" t="e">
        <f t="shared" si="2"/>
        <v>#DIV/0!</v>
      </c>
    </row>
    <row r="20" spans="1:8" ht="16.2">
      <c r="A20" s="140">
        <f t="shared" si="0"/>
        <v>0</v>
      </c>
      <c r="B20" s="140">
        <f t="shared" si="1"/>
        <v>0</v>
      </c>
      <c r="C20" s="149"/>
      <c r="D20" s="150"/>
      <c r="E20" s="152"/>
      <c r="F20" s="152"/>
      <c r="G20" s="152"/>
      <c r="H20" s="141" t="e">
        <f t="shared" si="2"/>
        <v>#DIV/0!</v>
      </c>
    </row>
    <row r="21" spans="1:8" ht="16.2">
      <c r="A21" s="140">
        <f t="shared" si="0"/>
        <v>0</v>
      </c>
      <c r="B21" s="140">
        <f t="shared" si="1"/>
        <v>0</v>
      </c>
      <c r="C21" s="149"/>
      <c r="D21" s="150"/>
      <c r="E21" s="152"/>
      <c r="F21" s="152"/>
      <c r="G21" s="152"/>
      <c r="H21" s="141" t="e">
        <f t="shared" si="2"/>
        <v>#DIV/0!</v>
      </c>
    </row>
    <row r="22" spans="1:8" ht="16.2">
      <c r="A22" s="140">
        <f t="shared" si="0"/>
        <v>0</v>
      </c>
      <c r="B22" s="140">
        <f t="shared" si="1"/>
        <v>0</v>
      </c>
      <c r="C22" s="149"/>
      <c r="D22" s="150"/>
      <c r="E22" s="152"/>
      <c r="F22" s="152"/>
      <c r="G22" s="152"/>
      <c r="H22" s="141" t="e">
        <f t="shared" si="2"/>
        <v>#DIV/0!</v>
      </c>
    </row>
    <row r="23" spans="1:8" ht="16.2">
      <c r="A23" s="140">
        <f t="shared" si="0"/>
        <v>0</v>
      </c>
      <c r="B23" s="140">
        <f t="shared" si="1"/>
        <v>0</v>
      </c>
      <c r="C23" s="149"/>
      <c r="D23" s="150"/>
      <c r="E23" s="152"/>
      <c r="F23" s="152"/>
      <c r="G23" s="152"/>
      <c r="H23" s="141" t="e">
        <f t="shared" si="2"/>
        <v>#DIV/0!</v>
      </c>
    </row>
    <row r="24" spans="1:8" ht="16.2">
      <c r="A24" s="140">
        <f t="shared" si="0"/>
        <v>0</v>
      </c>
      <c r="B24" s="140">
        <f t="shared" si="1"/>
        <v>0</v>
      </c>
      <c r="C24" s="149"/>
      <c r="D24" s="150"/>
      <c r="E24" s="152"/>
      <c r="F24" s="152"/>
      <c r="G24" s="152"/>
      <c r="H24" s="141" t="e">
        <f t="shared" si="2"/>
        <v>#DIV/0!</v>
      </c>
    </row>
    <row r="25" spans="1:8" ht="16.2">
      <c r="A25" s="140">
        <f t="shared" si="0"/>
        <v>0</v>
      </c>
      <c r="B25" s="140">
        <f t="shared" si="1"/>
        <v>0</v>
      </c>
      <c r="C25" s="149"/>
      <c r="D25" s="150"/>
      <c r="E25" s="152"/>
      <c r="F25" s="152"/>
      <c r="G25" s="152"/>
      <c r="H25" s="141" t="e">
        <f t="shared" si="2"/>
        <v>#DIV/0!</v>
      </c>
    </row>
    <row r="26" spans="1:8" ht="16.2">
      <c r="A26" s="140">
        <f t="shared" si="0"/>
        <v>0</v>
      </c>
      <c r="B26" s="140">
        <f t="shared" si="1"/>
        <v>0</v>
      </c>
      <c r="C26" s="149"/>
      <c r="D26" s="150"/>
      <c r="E26" s="152"/>
      <c r="F26" s="152"/>
      <c r="G26" s="152"/>
      <c r="H26" s="141" t="e">
        <f t="shared" si="2"/>
        <v>#DIV/0!</v>
      </c>
    </row>
    <row r="27" spans="1:8" ht="16.2">
      <c r="A27" s="140">
        <f t="shared" si="0"/>
        <v>0</v>
      </c>
      <c r="B27" s="140">
        <f t="shared" si="1"/>
        <v>0</v>
      </c>
      <c r="C27" s="149"/>
      <c r="D27" s="150"/>
      <c r="E27" s="133"/>
      <c r="F27" s="133"/>
      <c r="G27" s="133"/>
      <c r="H27" s="141" t="e">
        <f t="shared" si="2"/>
        <v>#DIV/0!</v>
      </c>
    </row>
    <row r="28" spans="1:8" ht="16.2">
      <c r="A28" s="140">
        <f t="shared" si="0"/>
        <v>0</v>
      </c>
      <c r="B28" s="140">
        <f t="shared" si="1"/>
        <v>0</v>
      </c>
      <c r="C28" s="149"/>
      <c r="D28" s="150"/>
      <c r="E28" s="152"/>
      <c r="F28" s="152"/>
      <c r="G28" s="152"/>
      <c r="H28" s="141" t="e">
        <f t="shared" si="2"/>
        <v>#DIV/0!</v>
      </c>
    </row>
    <row r="29" spans="1:8" ht="16.2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52"/>
      <c r="H29" s="141" t="e">
        <f t="shared" si="2"/>
        <v>#DIV/0!</v>
      </c>
    </row>
    <row r="30" spans="1:8" ht="16.2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52"/>
      <c r="H30" s="141" t="e">
        <f t="shared" si="2"/>
        <v>#DIV/0!</v>
      </c>
    </row>
    <row r="31" spans="1:8" ht="16.2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52"/>
      <c r="H31" s="141" t="e">
        <f t="shared" si="2"/>
        <v>#DIV/0!</v>
      </c>
    </row>
    <row r="32" spans="1:8" ht="16.2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52"/>
      <c r="H32" s="141" t="e">
        <f t="shared" si="2"/>
        <v>#DIV/0!</v>
      </c>
    </row>
    <row r="33" spans="1:8" ht="16.2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52"/>
      <c r="H33" s="141" t="e">
        <f t="shared" si="2"/>
        <v>#DIV/0!</v>
      </c>
    </row>
    <row r="34" spans="1:8" ht="16.2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52"/>
      <c r="H34" s="141" t="e">
        <f t="shared" si="2"/>
        <v>#DIV/0!</v>
      </c>
    </row>
    <row r="35" spans="1:8" ht="16.2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52"/>
      <c r="H35" s="141" t="e">
        <f t="shared" si="2"/>
        <v>#DIV/0!</v>
      </c>
    </row>
    <row r="36" spans="1:8" ht="16.2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52"/>
      <c r="H36" s="141" t="e">
        <f t="shared" si="2"/>
        <v>#DIV/0!</v>
      </c>
    </row>
    <row r="37" spans="1:8" ht="16.2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52"/>
      <c r="H37" s="141" t="e">
        <f t="shared" si="2"/>
        <v>#DIV/0!</v>
      </c>
    </row>
    <row r="38" spans="1:8" ht="16.2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52"/>
      <c r="H38" s="141" t="e">
        <f t="shared" si="2"/>
        <v>#DIV/0!</v>
      </c>
    </row>
    <row r="39" spans="1:8" ht="16.2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52"/>
      <c r="H39" s="141" t="e">
        <f t="shared" si="2"/>
        <v>#DIV/0!</v>
      </c>
    </row>
    <row r="40" spans="1:8" ht="16.2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52"/>
      <c r="H40" s="141" t="e">
        <f t="shared" si="2"/>
        <v>#DIV/0!</v>
      </c>
    </row>
    <row r="41" spans="1:8" ht="16.2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52"/>
      <c r="H41" s="141" t="e">
        <f t="shared" si="2"/>
        <v>#DIV/0!</v>
      </c>
    </row>
    <row r="42" spans="1:8" ht="16.2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33"/>
      <c r="H42" s="141" t="e">
        <f t="shared" si="2"/>
        <v>#DIV/0!</v>
      </c>
    </row>
    <row r="43" spans="1:8" ht="16.2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33"/>
      <c r="H43" s="141" t="e">
        <f t="shared" si="2"/>
        <v>#DIV/0!</v>
      </c>
    </row>
    <row r="44" spans="1:8" ht="16.2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33"/>
      <c r="H44" s="141" t="e">
        <f t="shared" si="2"/>
        <v>#DIV/0!</v>
      </c>
    </row>
    <row r="45" spans="1:8" ht="16.2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33"/>
      <c r="H45" s="141" t="e">
        <f t="shared" si="2"/>
        <v>#DIV/0!</v>
      </c>
    </row>
    <row r="46" spans="1:8" ht="16.2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33"/>
      <c r="H46" s="141" t="e">
        <f t="shared" si="2"/>
        <v>#DIV/0!</v>
      </c>
    </row>
    <row r="47" spans="1:8" ht="16.2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33"/>
      <c r="H47" s="141" t="e">
        <f t="shared" si="2"/>
        <v>#DIV/0!</v>
      </c>
    </row>
    <row r="48" spans="1:8" ht="16.2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33"/>
      <c r="H48" s="141" t="e">
        <f t="shared" si="2"/>
        <v>#DIV/0!</v>
      </c>
    </row>
    <row r="49" spans="1:8" ht="16.2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33"/>
      <c r="H49" s="141" t="e">
        <f t="shared" si="2"/>
        <v>#DIV/0!</v>
      </c>
    </row>
    <row r="50" spans="1:8" ht="16.2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33"/>
      <c r="H50" s="141" t="e">
        <f t="shared" si="2"/>
        <v>#DIV/0!</v>
      </c>
    </row>
    <row r="51" spans="1:8" ht="16.2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33"/>
      <c r="H51" s="141" t="e">
        <f t="shared" si="2"/>
        <v>#DIV/0!</v>
      </c>
    </row>
    <row r="52" spans="1:8" ht="16.2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33"/>
      <c r="H52" s="141" t="e">
        <f t="shared" si="2"/>
        <v>#DIV/0!</v>
      </c>
    </row>
    <row r="53" spans="1:8" ht="16.2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33"/>
      <c r="H53" s="141" t="e">
        <f t="shared" si="2"/>
        <v>#DIV/0!</v>
      </c>
    </row>
    <row r="54" spans="1:8" ht="16.2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33"/>
      <c r="H54" s="141" t="e">
        <f t="shared" si="2"/>
        <v>#DIV/0!</v>
      </c>
    </row>
    <row r="55" spans="1:8" ht="16.2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33"/>
      <c r="H55" s="141" t="e">
        <f t="shared" si="2"/>
        <v>#DIV/0!</v>
      </c>
    </row>
    <row r="56" spans="1:8" ht="16.2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33"/>
      <c r="H56" s="141" t="e">
        <f t="shared" si="2"/>
        <v>#DIV/0!</v>
      </c>
    </row>
    <row r="57" spans="1:8" ht="16.2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33"/>
      <c r="H57" s="141" t="e">
        <f t="shared" si="2"/>
        <v>#DIV/0!</v>
      </c>
    </row>
    <row r="58" spans="1:8" ht="16.2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33"/>
      <c r="H58" s="141" t="e">
        <f t="shared" si="2"/>
        <v>#DIV/0!</v>
      </c>
    </row>
    <row r="59" spans="1:8" ht="16.2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33"/>
      <c r="H59" s="141" t="e">
        <f t="shared" si="2"/>
        <v>#DIV/0!</v>
      </c>
    </row>
    <row r="60" spans="1:8" ht="16.2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33"/>
      <c r="H60" s="141" t="e">
        <f t="shared" si="2"/>
        <v>#DIV/0!</v>
      </c>
    </row>
    <row r="61" spans="1:8" ht="16.2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33"/>
      <c r="H61" s="141" t="e">
        <f t="shared" si="2"/>
        <v>#DIV/0!</v>
      </c>
    </row>
    <row r="62" spans="1:8" ht="16.2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33"/>
      <c r="H62" s="141" t="e">
        <f t="shared" si="2"/>
        <v>#DIV/0!</v>
      </c>
    </row>
    <row r="63" spans="1:8" ht="16.2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33"/>
      <c r="H63" s="141" t="e">
        <f t="shared" si="2"/>
        <v>#DIV/0!</v>
      </c>
    </row>
    <row r="64" spans="1:8" ht="16.2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 t="e">
        <f t="shared" si="2"/>
        <v>#DIV/0!</v>
      </c>
    </row>
    <row r="65" spans="1:8" ht="16.2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 t="e">
        <f t="shared" si="2"/>
        <v>#DIV/0!</v>
      </c>
    </row>
    <row r="66" spans="1:8" ht="16.2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 t="e">
        <f t="shared" si="2"/>
        <v>#DIV/0!</v>
      </c>
    </row>
    <row r="67" spans="1:8" ht="16.2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 t="e">
        <f t="shared" si="2"/>
        <v>#DIV/0!</v>
      </c>
    </row>
    <row r="68" spans="1:8" ht="16.2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 t="e">
        <f t="shared" ref="H68:H102" si="5">IF($B$2-G68+10&gt;0,$B$2-G68+10,0)*A68</f>
        <v>#DIV/0!</v>
      </c>
    </row>
    <row r="69" spans="1:8" ht="16.2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 t="e">
        <f t="shared" si="5"/>
        <v>#DIV/0!</v>
      </c>
    </row>
    <row r="70" spans="1:8" ht="16.2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 t="e">
        <f t="shared" si="5"/>
        <v>#DIV/0!</v>
      </c>
    </row>
    <row r="71" spans="1:8" ht="16.2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 t="e">
        <f t="shared" si="5"/>
        <v>#DIV/0!</v>
      </c>
    </row>
    <row r="72" spans="1:8" ht="16.2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 t="e">
        <f t="shared" si="5"/>
        <v>#DIV/0!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 t="e">
        <f t="shared" si="5"/>
        <v>#DIV/0!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 t="e">
        <f t="shared" si="5"/>
        <v>#DIV/0!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 t="e">
        <f t="shared" si="5"/>
        <v>#DIV/0!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 t="e">
        <f t="shared" si="5"/>
        <v>#DIV/0!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 t="e">
        <f t="shared" si="5"/>
        <v>#DIV/0!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 t="e">
        <f t="shared" si="5"/>
        <v>#DIV/0!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 t="e">
        <f t="shared" si="5"/>
        <v>#DIV/0!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 t="e">
        <f t="shared" si="5"/>
        <v>#DIV/0!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 t="e">
        <f t="shared" si="5"/>
        <v>#DIV/0!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 t="e">
        <f t="shared" si="5"/>
        <v>#DIV/0!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 t="e">
        <f t="shared" si="5"/>
        <v>#DIV/0!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 t="e">
        <f t="shared" si="5"/>
        <v>#DIV/0!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 t="e">
        <f t="shared" si="5"/>
        <v>#DIV/0!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 t="e">
        <f t="shared" si="5"/>
        <v>#DIV/0!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 t="e">
        <f t="shared" si="5"/>
        <v>#DIV/0!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 t="e">
        <f t="shared" si="5"/>
        <v>#DIV/0!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 t="e">
        <f t="shared" si="5"/>
        <v>#DIV/0!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 t="e">
        <f t="shared" si="5"/>
        <v>#DIV/0!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 t="e">
        <f t="shared" si="5"/>
        <v>#DIV/0!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 t="e">
        <f t="shared" si="5"/>
        <v>#DIV/0!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 t="e">
        <f t="shared" si="5"/>
        <v>#DIV/0!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 t="e">
        <f t="shared" si="5"/>
        <v>#DIV/0!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 t="e">
        <f t="shared" si="5"/>
        <v>#DIV/0!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 t="e">
        <f t="shared" si="5"/>
        <v>#DIV/0!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 t="e">
        <f t="shared" si="5"/>
        <v>#DIV/0!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 t="e">
        <f t="shared" si="5"/>
        <v>#DIV/0!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 t="e">
        <f t="shared" si="5"/>
        <v>#DIV/0!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 t="e">
        <f t="shared" si="5"/>
        <v>#DIV/0!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 t="e">
        <f t="shared" si="5"/>
        <v>#DIV/0!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 t="e">
        <f t="shared" si="5"/>
        <v>#DIV/0!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328" priority="16">
      <formula>AND(XEF3=0,XEG3&lt;&gt;"")</formula>
    </cfRule>
  </conditionalFormatting>
  <conditionalFormatting sqref="B3:B102">
    <cfRule type="expression" dxfId="327" priority="15">
      <formula>AND(XEH3=0,XEI3&lt;&gt;"")</formula>
    </cfRule>
  </conditionalFormatting>
  <conditionalFormatting sqref="E3:H94 H95:H102">
    <cfRule type="cellIs" dxfId="326" priority="13" operator="lessThan">
      <formula>#REF!</formula>
    </cfRule>
    <cfRule type="cellIs" dxfId="325" priority="14" operator="equal">
      <formula>#REF!</formula>
    </cfRule>
  </conditionalFormatting>
  <conditionalFormatting sqref="C3:C42">
    <cfRule type="expression" dxfId="324" priority="12">
      <formula>AND(XEF3=0,XEG3&lt;&gt;"")</formula>
    </cfRule>
  </conditionalFormatting>
  <conditionalFormatting sqref="A3:A102">
    <cfRule type="expression" dxfId="323" priority="11">
      <formula>AND(XEF3=0,XEG3&lt;&gt;"")</formula>
    </cfRule>
  </conditionalFormatting>
  <conditionalFormatting sqref="E3:G72">
    <cfRule type="cellIs" dxfId="322" priority="9" operator="lessThan">
      <formula>#REF!</formula>
    </cfRule>
    <cfRule type="cellIs" dxfId="321" priority="10" operator="equal">
      <formula>#REF!</formula>
    </cfRule>
  </conditionalFormatting>
  <conditionalFormatting sqref="C3:C72">
    <cfRule type="expression" dxfId="320" priority="8">
      <formula>AND(XEE3=0,XEF3&lt;&gt;"")</formula>
    </cfRule>
  </conditionalFormatting>
  <conditionalFormatting sqref="C3:C72">
    <cfRule type="expression" dxfId="319" priority="7">
      <formula>AND(XEE3=0,XEF3&lt;&gt;"")</formula>
    </cfRule>
  </conditionalFormatting>
  <conditionalFormatting sqref="C3:C41">
    <cfRule type="expression" dxfId="318" priority="6">
      <formula>AND(XEH3=0,XEI3&lt;&gt;"")</formula>
    </cfRule>
  </conditionalFormatting>
  <conditionalFormatting sqref="E3:G41">
    <cfRule type="cellIs" dxfId="317" priority="4" operator="lessThan">
      <formula>#REF!</formula>
    </cfRule>
    <cfRule type="cellIs" dxfId="316" priority="5" operator="equal">
      <formula>#REF!</formula>
    </cfRule>
  </conditionalFormatting>
  <conditionalFormatting sqref="C3:C41">
    <cfRule type="expression" dxfId="315" priority="3">
      <formula>AND(XEH3=0,XEI3&lt;&gt;"")</formula>
    </cfRule>
  </conditionalFormatting>
  <conditionalFormatting sqref="E3:G41">
    <cfRule type="cellIs" dxfId="314" priority="1" operator="lessThan">
      <formula>#REF!</formula>
    </cfRule>
    <cfRule type="cellIs" dxfId="313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K101"/>
  <sheetViews>
    <sheetView workbookViewId="0">
      <pane ySplit="1" topLeftCell="A2" activePane="bottomLeft" state="frozen"/>
      <selection activeCell="C1" sqref="C1:H1"/>
      <selection pane="bottomLeft" activeCell="K1" sqref="K1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7" width="5.33203125" customWidth="1"/>
  </cols>
  <sheetData>
    <row r="1" spans="1:1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341</v>
      </c>
    </row>
    <row r="2" spans="1:11">
      <c r="A2" s="148"/>
      <c r="B2" s="149"/>
      <c r="C2" s="150"/>
      <c r="D2" s="133"/>
      <c r="E2" s="133"/>
      <c r="F2" s="133"/>
      <c r="G2" s="133"/>
    </row>
    <row r="3" spans="1:11">
      <c r="A3" s="148"/>
      <c r="B3" s="149"/>
      <c r="C3" s="150"/>
      <c r="D3" s="133"/>
      <c r="E3" s="133"/>
      <c r="F3" s="133"/>
      <c r="G3" s="133"/>
    </row>
    <row r="4" spans="1:11">
      <c r="A4" s="151"/>
      <c r="B4" s="149"/>
      <c r="C4" s="150"/>
      <c r="D4" s="133"/>
      <c r="E4" s="133"/>
      <c r="F4" s="133"/>
      <c r="G4" s="133"/>
    </row>
    <row r="5" spans="1:11">
      <c r="A5" s="151"/>
      <c r="B5" s="149"/>
      <c r="C5" s="150"/>
      <c r="D5" s="152"/>
      <c r="E5" s="152"/>
      <c r="F5" s="152"/>
      <c r="G5" s="152"/>
    </row>
    <row r="6" spans="1:11">
      <c r="A6" s="151"/>
      <c r="B6" s="149"/>
      <c r="C6" s="150"/>
      <c r="D6" s="152"/>
      <c r="E6" s="152"/>
      <c r="F6" s="152"/>
      <c r="G6" s="152"/>
    </row>
    <row r="7" spans="1:11">
      <c r="A7" s="151"/>
      <c r="B7" s="149"/>
      <c r="C7" s="150"/>
      <c r="D7" s="152"/>
      <c r="E7" s="152"/>
      <c r="F7" s="152"/>
      <c r="G7" s="152"/>
    </row>
    <row r="8" spans="1:11">
      <c r="A8" s="151"/>
      <c r="B8" s="149"/>
      <c r="C8" s="150"/>
      <c r="D8" s="152"/>
      <c r="E8" s="152"/>
      <c r="F8" s="152"/>
      <c r="G8" s="152"/>
    </row>
    <row r="9" spans="1:11">
      <c r="A9" s="151"/>
      <c r="B9" s="149"/>
      <c r="C9" s="150"/>
      <c r="D9" s="152"/>
      <c r="E9" s="152"/>
      <c r="F9" s="152"/>
      <c r="G9" s="152"/>
    </row>
    <row r="10" spans="1:11">
      <c r="A10" s="151"/>
      <c r="B10" s="149"/>
      <c r="C10" s="150"/>
      <c r="D10" s="152"/>
      <c r="E10" s="152"/>
      <c r="F10" s="152"/>
      <c r="G10" s="152"/>
    </row>
    <row r="11" spans="1:11">
      <c r="A11" s="151"/>
      <c r="B11" s="149"/>
      <c r="C11" s="150"/>
      <c r="D11" s="152"/>
      <c r="E11" s="152"/>
      <c r="F11" s="152"/>
      <c r="G11" s="152"/>
    </row>
    <row r="12" spans="1:11">
      <c r="A12" s="151"/>
      <c r="B12" s="149"/>
      <c r="C12" s="150"/>
      <c r="D12" s="152"/>
      <c r="E12" s="152"/>
      <c r="F12" s="152"/>
      <c r="G12" s="152"/>
    </row>
    <row r="13" spans="1:11">
      <c r="A13" s="151"/>
      <c r="B13" s="149"/>
      <c r="C13" s="150"/>
      <c r="D13" s="152"/>
      <c r="E13" s="152"/>
      <c r="F13" s="152"/>
      <c r="G13" s="152"/>
    </row>
    <row r="14" spans="1:11">
      <c r="A14" s="151"/>
      <c r="B14" s="149"/>
      <c r="C14" s="150"/>
      <c r="D14" s="152"/>
      <c r="E14" s="152"/>
      <c r="F14" s="152"/>
      <c r="G14" s="152"/>
    </row>
    <row r="15" spans="1:11">
      <c r="A15" s="151"/>
      <c r="B15" s="149"/>
      <c r="C15" s="150"/>
      <c r="D15" s="152"/>
      <c r="E15" s="152"/>
      <c r="F15" s="152"/>
      <c r="G15" s="152"/>
    </row>
    <row r="16" spans="1:11">
      <c r="A16" s="151"/>
      <c r="B16" s="149"/>
      <c r="C16" s="150"/>
      <c r="D16" s="152"/>
      <c r="E16" s="152"/>
      <c r="F16" s="152"/>
      <c r="G16" s="152"/>
    </row>
    <row r="17" spans="1:7">
      <c r="A17" s="151"/>
      <c r="B17" s="149"/>
      <c r="C17" s="150"/>
      <c r="D17" s="152"/>
      <c r="E17" s="152"/>
      <c r="F17" s="152"/>
      <c r="G17" s="152"/>
    </row>
    <row r="18" spans="1:7">
      <c r="A18" s="151"/>
      <c r="B18" s="149"/>
      <c r="C18" s="150"/>
      <c r="D18" s="152"/>
      <c r="E18" s="152"/>
      <c r="F18" s="152"/>
      <c r="G18" s="152"/>
    </row>
    <row r="19" spans="1:7">
      <c r="A19" s="151"/>
      <c r="B19" s="149"/>
      <c r="C19" s="150"/>
      <c r="D19" s="152"/>
      <c r="E19" s="152"/>
      <c r="F19" s="152"/>
      <c r="G19" s="152"/>
    </row>
    <row r="20" spans="1:7">
      <c r="A20" s="151"/>
      <c r="B20" s="149"/>
      <c r="C20" s="150"/>
      <c r="D20" s="152"/>
      <c r="E20" s="152"/>
      <c r="F20" s="152"/>
      <c r="G20" s="152"/>
    </row>
    <row r="21" spans="1:7">
      <c r="A21" s="151"/>
      <c r="B21" s="149"/>
      <c r="C21" s="150"/>
      <c r="D21" s="152"/>
      <c r="E21" s="152"/>
      <c r="F21" s="152"/>
      <c r="G21" s="152"/>
    </row>
    <row r="22" spans="1:7">
      <c r="A22" s="151"/>
      <c r="B22" s="149"/>
      <c r="C22" s="150"/>
      <c r="D22" s="152"/>
      <c r="E22" s="152"/>
      <c r="F22" s="152"/>
      <c r="G22" s="152"/>
    </row>
    <row r="23" spans="1:7">
      <c r="A23" s="151"/>
      <c r="B23" s="149"/>
      <c r="C23" s="150"/>
      <c r="D23" s="152"/>
      <c r="E23" s="152"/>
      <c r="F23" s="152"/>
      <c r="G23" s="152"/>
    </row>
    <row r="24" spans="1:7">
      <c r="A24" s="151"/>
      <c r="B24" s="149"/>
      <c r="C24" s="150"/>
      <c r="D24" s="152"/>
      <c r="E24" s="152"/>
      <c r="F24" s="152"/>
      <c r="G24" s="152"/>
    </row>
    <row r="25" spans="1:7">
      <c r="A25" s="151"/>
      <c r="B25" s="149"/>
      <c r="C25" s="150"/>
      <c r="D25" s="152"/>
      <c r="E25" s="152"/>
      <c r="F25" s="152"/>
      <c r="G25" s="152"/>
    </row>
    <row r="26" spans="1:7">
      <c r="A26" s="151"/>
      <c r="B26" s="149"/>
      <c r="C26" s="150"/>
      <c r="D26" s="152"/>
      <c r="E26" s="152"/>
      <c r="F26" s="152"/>
      <c r="G26" s="152"/>
    </row>
    <row r="27" spans="1:7">
      <c r="A27" s="151"/>
      <c r="B27" s="149"/>
      <c r="C27" s="150"/>
      <c r="D27" s="152"/>
      <c r="E27" s="152"/>
      <c r="F27" s="152"/>
      <c r="G27" s="152"/>
    </row>
    <row r="28" spans="1:7">
      <c r="A28" s="151"/>
      <c r="B28" s="149"/>
      <c r="C28" s="150"/>
      <c r="D28" s="152"/>
      <c r="E28" s="152"/>
      <c r="F28" s="152"/>
      <c r="G28" s="152"/>
    </row>
    <row r="29" spans="1:7">
      <c r="A29" s="151"/>
      <c r="B29" s="149"/>
      <c r="C29" s="150"/>
      <c r="D29" s="152"/>
      <c r="E29" s="152"/>
      <c r="F29" s="152"/>
      <c r="G29" s="152"/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phoneticPr fontId="2" type="noConversion"/>
  <conditionalFormatting sqref="B2:B101">
    <cfRule type="expression" dxfId="312" priority="10">
      <formula>AND(XEB2=0,XEC2&lt;&gt;"")</formula>
    </cfRule>
  </conditionalFormatting>
  <conditionalFormatting sqref="A2:A101">
    <cfRule type="expression" dxfId="311" priority="9">
      <formula>AND(XEB2=0,XEC2&lt;&gt;"")</formula>
    </cfRule>
  </conditionalFormatting>
  <conditionalFormatting sqref="D2:D101">
    <cfRule type="cellIs" dxfId="310" priority="7" operator="lessThan">
      <formula>#REF!</formula>
    </cfRule>
    <cfRule type="cellIs" dxfId="309" priority="8" operator="equal">
      <formula>#REF!</formula>
    </cfRule>
  </conditionalFormatting>
  <conditionalFormatting sqref="E2:E101">
    <cfRule type="cellIs" dxfId="308" priority="5" operator="lessThan">
      <formula>#REF!</formula>
    </cfRule>
    <cfRule type="cellIs" dxfId="307" priority="6" operator="equal">
      <formula>#REF!</formula>
    </cfRule>
  </conditionalFormatting>
  <conditionalFormatting sqref="F2:F101">
    <cfRule type="cellIs" dxfId="306" priority="3" operator="lessThan">
      <formula>#REF!</formula>
    </cfRule>
    <cfRule type="cellIs" dxfId="305" priority="4" operator="equal">
      <formula>#REF!</formula>
    </cfRule>
  </conditionalFormatting>
  <conditionalFormatting sqref="G2:G101">
    <cfRule type="cellIs" dxfId="304" priority="1" operator="lessThan">
      <formula>#REF!</formula>
    </cfRule>
    <cfRule type="cellIs" dxfId="303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102"/>
  <sheetViews>
    <sheetView workbookViewId="0">
      <pane ySplit="2" topLeftCell="A74" activePane="bottomLeft" state="frozen"/>
      <selection activeCell="C1" sqref="C1:H1"/>
      <selection pane="bottomLeft" activeCell="C3" sqref="C3:H92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271</v>
      </c>
      <c r="B1" s="134" t="s">
        <v>274</v>
      </c>
      <c r="C1" s="214" t="s">
        <v>291</v>
      </c>
      <c r="D1" s="214"/>
      <c r="E1" s="214"/>
      <c r="F1" s="214"/>
      <c r="G1" s="214"/>
      <c r="H1" s="214"/>
      <c r="I1" s="214"/>
    </row>
    <row r="2" spans="1:9" ht="16.2">
      <c r="A2" s="135">
        <f>SUM(A3:A102)</f>
        <v>0</v>
      </c>
      <c r="B2" s="136" t="e">
        <f>SUM(B3:B102)/A2</f>
        <v>#DIV/0!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8" t="s">
        <v>280</v>
      </c>
      <c r="I2" s="139" t="s">
        <v>270</v>
      </c>
    </row>
    <row r="3" spans="1:9" ht="16.2">
      <c r="A3" s="140">
        <f>COUNTA(D3)</f>
        <v>0</v>
      </c>
      <c r="B3" s="140">
        <f>H3</f>
        <v>0</v>
      </c>
      <c r="C3" s="149"/>
      <c r="D3" s="150"/>
      <c r="E3" s="133"/>
      <c r="F3" s="133"/>
      <c r="G3" s="133"/>
      <c r="H3" s="133"/>
      <c r="I3" s="141" t="e">
        <f t="shared" ref="I3:I34" si="0">IF($B$2-H3+10&gt;0,$B$2-H3+10,0)*A3</f>
        <v>#DIV/0!</v>
      </c>
    </row>
    <row r="4" spans="1:9" ht="16.2">
      <c r="A4" s="140">
        <f t="shared" ref="A4:A67" si="1">COUNTA(D4)</f>
        <v>0</v>
      </c>
      <c r="B4" s="140">
        <f t="shared" ref="B4:B67" si="2">H4</f>
        <v>0</v>
      </c>
      <c r="C4" s="149"/>
      <c r="D4" s="150"/>
      <c r="E4" s="152"/>
      <c r="F4" s="152"/>
      <c r="G4" s="152"/>
      <c r="H4" s="152"/>
      <c r="I4" s="141" t="e">
        <f t="shared" si="0"/>
        <v>#DIV/0!</v>
      </c>
    </row>
    <row r="5" spans="1:9" ht="16.2">
      <c r="A5" s="140">
        <f t="shared" si="1"/>
        <v>0</v>
      </c>
      <c r="B5" s="140">
        <f t="shared" si="2"/>
        <v>0</v>
      </c>
      <c r="C5" s="149"/>
      <c r="D5" s="150"/>
      <c r="E5" s="152"/>
      <c r="F5" s="152"/>
      <c r="G5" s="152"/>
      <c r="H5" s="152"/>
      <c r="I5" s="141" t="e">
        <f t="shared" si="0"/>
        <v>#DIV/0!</v>
      </c>
    </row>
    <row r="6" spans="1:9" ht="16.2">
      <c r="A6" s="140">
        <f t="shared" si="1"/>
        <v>0</v>
      </c>
      <c r="B6" s="140">
        <f t="shared" si="2"/>
        <v>0</v>
      </c>
      <c r="C6" s="149"/>
      <c r="D6" s="150"/>
      <c r="E6" s="152"/>
      <c r="F6" s="152"/>
      <c r="G6" s="152"/>
      <c r="H6" s="152"/>
      <c r="I6" s="141" t="e">
        <f t="shared" si="0"/>
        <v>#DIV/0!</v>
      </c>
    </row>
    <row r="7" spans="1:9" ht="16.2">
      <c r="A7" s="140">
        <f t="shared" si="1"/>
        <v>0</v>
      </c>
      <c r="B7" s="140">
        <f t="shared" si="2"/>
        <v>0</v>
      </c>
      <c r="C7" s="149"/>
      <c r="D7" s="150"/>
      <c r="E7" s="152"/>
      <c r="F7" s="152"/>
      <c r="G7" s="152"/>
      <c r="H7" s="152"/>
      <c r="I7" s="141" t="e">
        <f t="shared" si="0"/>
        <v>#DIV/0!</v>
      </c>
    </row>
    <row r="8" spans="1:9" ht="16.2">
      <c r="A8" s="140">
        <f t="shared" si="1"/>
        <v>0</v>
      </c>
      <c r="B8" s="140">
        <f t="shared" si="2"/>
        <v>0</v>
      </c>
      <c r="C8" s="149"/>
      <c r="D8" s="150"/>
      <c r="E8" s="152"/>
      <c r="F8" s="152"/>
      <c r="G8" s="152"/>
      <c r="H8" s="152"/>
      <c r="I8" s="141" t="e">
        <f t="shared" si="0"/>
        <v>#DIV/0!</v>
      </c>
    </row>
    <row r="9" spans="1:9" ht="16.2">
      <c r="A9" s="140">
        <f t="shared" si="1"/>
        <v>0</v>
      </c>
      <c r="B9" s="140">
        <f t="shared" si="2"/>
        <v>0</v>
      </c>
      <c r="C9" s="149"/>
      <c r="D9" s="150"/>
      <c r="E9" s="152"/>
      <c r="F9" s="152"/>
      <c r="G9" s="152"/>
      <c r="H9" s="152"/>
      <c r="I9" s="141" t="e">
        <f t="shared" si="0"/>
        <v>#DIV/0!</v>
      </c>
    </row>
    <row r="10" spans="1:9" ht="16.2">
      <c r="A10" s="140">
        <f t="shared" si="1"/>
        <v>0</v>
      </c>
      <c r="B10" s="140">
        <f t="shared" si="2"/>
        <v>0</v>
      </c>
      <c r="C10" s="149"/>
      <c r="D10" s="150"/>
      <c r="E10" s="152"/>
      <c r="F10" s="152"/>
      <c r="G10" s="152"/>
      <c r="H10" s="152"/>
      <c r="I10" s="141" t="e">
        <f t="shared" si="0"/>
        <v>#DIV/0!</v>
      </c>
    </row>
    <row r="11" spans="1:9" ht="16.2">
      <c r="A11" s="140">
        <f t="shared" si="1"/>
        <v>0</v>
      </c>
      <c r="B11" s="140">
        <f t="shared" si="2"/>
        <v>0</v>
      </c>
      <c r="C11" s="149"/>
      <c r="D11" s="150"/>
      <c r="E11" s="133"/>
      <c r="F11" s="133"/>
      <c r="G11" s="133"/>
      <c r="H11" s="133"/>
      <c r="I11" s="141" t="e">
        <f t="shared" si="0"/>
        <v>#DIV/0!</v>
      </c>
    </row>
    <row r="12" spans="1:9" ht="16.2">
      <c r="A12" s="140">
        <f t="shared" si="1"/>
        <v>0</v>
      </c>
      <c r="B12" s="140">
        <f t="shared" si="2"/>
        <v>0</v>
      </c>
      <c r="C12" s="149"/>
      <c r="D12" s="150"/>
      <c r="E12" s="152"/>
      <c r="F12" s="152"/>
      <c r="G12" s="152"/>
      <c r="H12" s="152"/>
      <c r="I12" s="141" t="e">
        <f t="shared" si="0"/>
        <v>#DIV/0!</v>
      </c>
    </row>
    <row r="13" spans="1:9" ht="16.2">
      <c r="A13" s="140">
        <f t="shared" si="1"/>
        <v>0</v>
      </c>
      <c r="B13" s="140">
        <f t="shared" si="2"/>
        <v>0</v>
      </c>
      <c r="C13" s="149"/>
      <c r="D13" s="150"/>
      <c r="E13" s="152"/>
      <c r="F13" s="152"/>
      <c r="G13" s="152"/>
      <c r="H13" s="152"/>
      <c r="I13" s="141" t="e">
        <f t="shared" si="0"/>
        <v>#DIV/0!</v>
      </c>
    </row>
    <row r="14" spans="1:9" ht="16.2">
      <c r="A14" s="140">
        <f t="shared" si="1"/>
        <v>0</v>
      </c>
      <c r="B14" s="140">
        <f t="shared" si="2"/>
        <v>0</v>
      </c>
      <c r="C14" s="149"/>
      <c r="D14" s="150"/>
      <c r="E14" s="152"/>
      <c r="F14" s="152"/>
      <c r="G14" s="152"/>
      <c r="H14" s="152"/>
      <c r="I14" s="141" t="e">
        <f t="shared" si="0"/>
        <v>#DIV/0!</v>
      </c>
    </row>
    <row r="15" spans="1:9" ht="16.2">
      <c r="A15" s="140">
        <f t="shared" si="1"/>
        <v>0</v>
      </c>
      <c r="B15" s="140">
        <f t="shared" si="2"/>
        <v>0</v>
      </c>
      <c r="C15" s="149"/>
      <c r="D15" s="150"/>
      <c r="E15" s="152"/>
      <c r="F15" s="152"/>
      <c r="G15" s="152"/>
      <c r="H15" s="152"/>
      <c r="I15" s="141" t="e">
        <f t="shared" si="0"/>
        <v>#DIV/0!</v>
      </c>
    </row>
    <row r="16" spans="1:9" ht="16.2">
      <c r="A16" s="140">
        <f t="shared" si="1"/>
        <v>0</v>
      </c>
      <c r="B16" s="140">
        <f t="shared" si="2"/>
        <v>0</v>
      </c>
      <c r="C16" s="149"/>
      <c r="D16" s="150"/>
      <c r="E16" s="152"/>
      <c r="F16" s="152"/>
      <c r="G16" s="152"/>
      <c r="H16" s="152"/>
      <c r="I16" s="141" t="e">
        <f t="shared" si="0"/>
        <v>#DIV/0!</v>
      </c>
    </row>
    <row r="17" spans="1:9" ht="16.2">
      <c r="A17" s="140">
        <f t="shared" si="1"/>
        <v>0</v>
      </c>
      <c r="B17" s="140">
        <f t="shared" si="2"/>
        <v>0</v>
      </c>
      <c r="C17" s="149"/>
      <c r="D17" s="150"/>
      <c r="E17" s="152"/>
      <c r="F17" s="152"/>
      <c r="G17" s="152"/>
      <c r="H17" s="152"/>
      <c r="I17" s="141" t="e">
        <f t="shared" si="0"/>
        <v>#DIV/0!</v>
      </c>
    </row>
    <row r="18" spans="1:9" ht="16.2">
      <c r="A18" s="140">
        <f t="shared" si="1"/>
        <v>0</v>
      </c>
      <c r="B18" s="140">
        <f t="shared" si="2"/>
        <v>0</v>
      </c>
      <c r="C18" s="149"/>
      <c r="D18" s="150"/>
      <c r="E18" s="152"/>
      <c r="F18" s="152"/>
      <c r="G18" s="152"/>
      <c r="H18" s="152"/>
      <c r="I18" s="141" t="e">
        <f t="shared" si="0"/>
        <v>#DIV/0!</v>
      </c>
    </row>
    <row r="19" spans="1:9" ht="16.2">
      <c r="A19" s="140">
        <f t="shared" si="1"/>
        <v>0</v>
      </c>
      <c r="B19" s="140">
        <f t="shared" si="2"/>
        <v>0</v>
      </c>
      <c r="C19" s="149"/>
      <c r="D19" s="150"/>
      <c r="E19" s="152"/>
      <c r="F19" s="152"/>
      <c r="G19" s="152"/>
      <c r="H19" s="152"/>
      <c r="I19" s="141" t="e">
        <f t="shared" si="0"/>
        <v>#DIV/0!</v>
      </c>
    </row>
    <row r="20" spans="1:9" ht="16.2">
      <c r="A20" s="140">
        <f t="shared" si="1"/>
        <v>0</v>
      </c>
      <c r="B20" s="140">
        <f t="shared" si="2"/>
        <v>0</v>
      </c>
      <c r="C20" s="149"/>
      <c r="D20" s="150"/>
      <c r="E20" s="152"/>
      <c r="F20" s="152"/>
      <c r="G20" s="152"/>
      <c r="H20" s="152"/>
      <c r="I20" s="141" t="e">
        <f t="shared" si="0"/>
        <v>#DIV/0!</v>
      </c>
    </row>
    <row r="21" spans="1:9" ht="16.2">
      <c r="A21" s="140">
        <f t="shared" si="1"/>
        <v>0</v>
      </c>
      <c r="B21" s="140">
        <f t="shared" si="2"/>
        <v>0</v>
      </c>
      <c r="C21" s="149"/>
      <c r="D21" s="150"/>
      <c r="E21" s="152"/>
      <c r="F21" s="152"/>
      <c r="G21" s="152"/>
      <c r="H21" s="152"/>
      <c r="I21" s="141" t="e">
        <f t="shared" si="0"/>
        <v>#DIV/0!</v>
      </c>
    </row>
    <row r="22" spans="1:9" ht="16.2">
      <c r="A22" s="140">
        <f t="shared" si="1"/>
        <v>0</v>
      </c>
      <c r="B22" s="140">
        <f t="shared" si="2"/>
        <v>0</v>
      </c>
      <c r="C22" s="149"/>
      <c r="D22" s="150"/>
      <c r="E22" s="152"/>
      <c r="F22" s="152"/>
      <c r="G22" s="152"/>
      <c r="H22" s="152"/>
      <c r="I22" s="141" t="e">
        <f t="shared" si="0"/>
        <v>#DIV/0!</v>
      </c>
    </row>
    <row r="23" spans="1:9" ht="16.2">
      <c r="A23" s="140">
        <f t="shared" si="1"/>
        <v>0</v>
      </c>
      <c r="B23" s="140">
        <f t="shared" si="2"/>
        <v>0</v>
      </c>
      <c r="C23" s="149"/>
      <c r="D23" s="150"/>
      <c r="E23" s="152"/>
      <c r="F23" s="152"/>
      <c r="G23" s="152"/>
      <c r="H23" s="152"/>
      <c r="I23" s="141" t="e">
        <f t="shared" si="0"/>
        <v>#DIV/0!</v>
      </c>
    </row>
    <row r="24" spans="1:9" ht="16.2">
      <c r="A24" s="140">
        <f t="shared" si="1"/>
        <v>0</v>
      </c>
      <c r="B24" s="140">
        <f t="shared" si="2"/>
        <v>0</v>
      </c>
      <c r="C24" s="149"/>
      <c r="D24" s="150"/>
      <c r="E24" s="152"/>
      <c r="F24" s="152"/>
      <c r="G24" s="152"/>
      <c r="H24" s="152"/>
      <c r="I24" s="141" t="e">
        <f t="shared" si="0"/>
        <v>#DIV/0!</v>
      </c>
    </row>
    <row r="25" spans="1:9" ht="16.2">
      <c r="A25" s="140">
        <f t="shared" si="1"/>
        <v>0</v>
      </c>
      <c r="B25" s="140">
        <f t="shared" si="2"/>
        <v>0</v>
      </c>
      <c r="C25" s="149"/>
      <c r="D25" s="150"/>
      <c r="E25" s="152"/>
      <c r="F25" s="152"/>
      <c r="G25" s="152"/>
      <c r="H25" s="152"/>
      <c r="I25" s="141" t="e">
        <f t="shared" si="0"/>
        <v>#DIV/0!</v>
      </c>
    </row>
    <row r="26" spans="1:9" ht="16.2">
      <c r="A26" s="140">
        <f t="shared" si="1"/>
        <v>0</v>
      </c>
      <c r="B26" s="140">
        <f t="shared" si="2"/>
        <v>0</v>
      </c>
      <c r="C26" s="149"/>
      <c r="D26" s="150"/>
      <c r="E26" s="152"/>
      <c r="F26" s="152"/>
      <c r="G26" s="152"/>
      <c r="H26" s="152"/>
      <c r="I26" s="141" t="e">
        <f t="shared" si="0"/>
        <v>#DIV/0!</v>
      </c>
    </row>
    <row r="27" spans="1:9" ht="16.2">
      <c r="A27" s="140">
        <f t="shared" si="1"/>
        <v>0</v>
      </c>
      <c r="B27" s="140">
        <f t="shared" si="2"/>
        <v>0</v>
      </c>
      <c r="C27" s="149"/>
      <c r="D27" s="150"/>
      <c r="E27" s="152"/>
      <c r="F27" s="152"/>
      <c r="G27" s="152"/>
      <c r="H27" s="152"/>
      <c r="I27" s="141" t="e">
        <f t="shared" si="0"/>
        <v>#DIV/0!</v>
      </c>
    </row>
    <row r="28" spans="1:9" ht="16.2">
      <c r="A28" s="140">
        <f t="shared" si="1"/>
        <v>0</v>
      </c>
      <c r="B28" s="140">
        <f t="shared" si="2"/>
        <v>0</v>
      </c>
      <c r="C28" s="149"/>
      <c r="D28" s="150"/>
      <c r="E28" s="152"/>
      <c r="F28" s="152"/>
      <c r="G28" s="152"/>
      <c r="H28" s="152"/>
      <c r="I28" s="141" t="e">
        <f t="shared" si="0"/>
        <v>#DIV/0!</v>
      </c>
    </row>
    <row r="29" spans="1:9" ht="16.2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52"/>
      <c r="I29" s="141" t="e">
        <f t="shared" si="0"/>
        <v>#DIV/0!</v>
      </c>
    </row>
    <row r="30" spans="1:9" ht="16.2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52"/>
      <c r="I30" s="141" t="e">
        <f t="shared" si="0"/>
        <v>#DIV/0!</v>
      </c>
    </row>
    <row r="31" spans="1:9" ht="16.2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52"/>
      <c r="I31" s="141" t="e">
        <f t="shared" si="0"/>
        <v>#DIV/0!</v>
      </c>
    </row>
    <row r="32" spans="1:9" ht="16.2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52"/>
      <c r="I32" s="141" t="e">
        <f t="shared" si="0"/>
        <v>#DIV/0!</v>
      </c>
    </row>
    <row r="33" spans="1:9" ht="16.2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52"/>
      <c r="I33" s="141" t="e">
        <f t="shared" si="0"/>
        <v>#DIV/0!</v>
      </c>
    </row>
    <row r="34" spans="1:9" ht="16.2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52"/>
      <c r="I34" s="141" t="e">
        <f t="shared" si="0"/>
        <v>#DIV/0!</v>
      </c>
    </row>
    <row r="35" spans="1:9" ht="16.2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52"/>
      <c r="I35" s="141" t="e">
        <f t="shared" ref="I35:I66" si="3">IF($B$2-H35+10&gt;0,$B$2-H35+10,0)*A35</f>
        <v>#DIV/0!</v>
      </c>
    </row>
    <row r="36" spans="1:9" ht="16.2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52"/>
      <c r="I36" s="141" t="e">
        <f t="shared" si="3"/>
        <v>#DIV/0!</v>
      </c>
    </row>
    <row r="37" spans="1:9" ht="16.2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52"/>
      <c r="I37" s="141" t="e">
        <f t="shared" si="3"/>
        <v>#DIV/0!</v>
      </c>
    </row>
    <row r="38" spans="1:9" ht="16.2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52"/>
      <c r="I38" s="141" t="e">
        <f t="shared" si="3"/>
        <v>#DIV/0!</v>
      </c>
    </row>
    <row r="39" spans="1:9" ht="16.2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52"/>
      <c r="I39" s="141" t="e">
        <f t="shared" si="3"/>
        <v>#DIV/0!</v>
      </c>
    </row>
    <row r="40" spans="1:9" ht="16.2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52"/>
      <c r="I40" s="141" t="e">
        <f t="shared" si="3"/>
        <v>#DIV/0!</v>
      </c>
    </row>
    <row r="41" spans="1:9" ht="16.2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52"/>
      <c r="I41" s="141" t="e">
        <f t="shared" si="3"/>
        <v>#DIV/0!</v>
      </c>
    </row>
    <row r="42" spans="1:9" ht="16.2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33"/>
      <c r="I42" s="141" t="e">
        <f t="shared" si="3"/>
        <v>#DIV/0!</v>
      </c>
    </row>
    <row r="43" spans="1:9" ht="16.2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 t="e">
        <f t="shared" si="3"/>
        <v>#DIV/0!</v>
      </c>
    </row>
    <row r="44" spans="1:9" ht="16.2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 t="e">
        <f t="shared" si="3"/>
        <v>#DIV/0!</v>
      </c>
    </row>
    <row r="45" spans="1:9" ht="16.2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 t="e">
        <f t="shared" si="3"/>
        <v>#DIV/0!</v>
      </c>
    </row>
    <row r="46" spans="1:9" ht="16.2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 t="e">
        <f t="shared" si="3"/>
        <v>#DIV/0!</v>
      </c>
    </row>
    <row r="47" spans="1:9" ht="16.2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 t="e">
        <f t="shared" si="3"/>
        <v>#DIV/0!</v>
      </c>
    </row>
    <row r="48" spans="1:9" ht="16.2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 t="e">
        <f t="shared" si="3"/>
        <v>#DIV/0!</v>
      </c>
    </row>
    <row r="49" spans="1:9" ht="16.2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 t="e">
        <f t="shared" si="3"/>
        <v>#DIV/0!</v>
      </c>
    </row>
    <row r="50" spans="1:9" ht="16.2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 t="e">
        <f t="shared" si="3"/>
        <v>#DIV/0!</v>
      </c>
    </row>
    <row r="51" spans="1:9" ht="16.2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 t="e">
        <f t="shared" si="3"/>
        <v>#DIV/0!</v>
      </c>
    </row>
    <row r="52" spans="1:9" ht="16.2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 t="e">
        <f t="shared" si="3"/>
        <v>#DIV/0!</v>
      </c>
    </row>
    <row r="53" spans="1:9" ht="16.2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 t="e">
        <f t="shared" si="3"/>
        <v>#DIV/0!</v>
      </c>
    </row>
    <row r="54" spans="1:9" ht="16.2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 t="e">
        <f t="shared" si="3"/>
        <v>#DIV/0!</v>
      </c>
    </row>
    <row r="55" spans="1:9" ht="16.2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 t="e">
        <f t="shared" si="3"/>
        <v>#DIV/0!</v>
      </c>
    </row>
    <row r="56" spans="1:9" ht="16.2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 t="e">
        <f t="shared" si="3"/>
        <v>#DIV/0!</v>
      </c>
    </row>
    <row r="57" spans="1:9" ht="16.2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 t="e">
        <f t="shared" si="3"/>
        <v>#DIV/0!</v>
      </c>
    </row>
    <row r="58" spans="1:9" ht="16.2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 t="e">
        <f t="shared" si="3"/>
        <v>#DIV/0!</v>
      </c>
    </row>
    <row r="59" spans="1:9" ht="16.2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 t="e">
        <f t="shared" si="3"/>
        <v>#DIV/0!</v>
      </c>
    </row>
    <row r="60" spans="1:9" ht="16.2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 t="e">
        <f t="shared" si="3"/>
        <v>#DIV/0!</v>
      </c>
    </row>
    <row r="61" spans="1:9" ht="16.2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 t="e">
        <f t="shared" si="3"/>
        <v>#DIV/0!</v>
      </c>
    </row>
    <row r="62" spans="1:9" ht="16.2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 t="e">
        <f t="shared" si="3"/>
        <v>#DIV/0!</v>
      </c>
    </row>
    <row r="63" spans="1:9" ht="16.2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 t="e">
        <f t="shared" si="3"/>
        <v>#DIV/0!</v>
      </c>
    </row>
    <row r="64" spans="1:9" ht="16.2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 t="e">
        <f t="shared" si="3"/>
        <v>#DIV/0!</v>
      </c>
    </row>
    <row r="65" spans="1:9" ht="16.2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 t="e">
        <f t="shared" si="3"/>
        <v>#DIV/0!</v>
      </c>
    </row>
    <row r="66" spans="1:9" ht="16.2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 t="e">
        <f t="shared" si="3"/>
        <v>#DIV/0!</v>
      </c>
    </row>
    <row r="67" spans="1:9" ht="16.2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 t="e">
        <f t="shared" ref="I67:I98" si="4">IF($B$2-H67+10&gt;0,$B$2-H67+10,0)*A67</f>
        <v>#DIV/0!</v>
      </c>
    </row>
    <row r="68" spans="1:9" ht="16.2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 t="e">
        <f t="shared" si="4"/>
        <v>#DIV/0!</v>
      </c>
    </row>
    <row r="69" spans="1:9" ht="16.2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 t="e">
        <f t="shared" si="4"/>
        <v>#DIV/0!</v>
      </c>
    </row>
    <row r="70" spans="1:9" ht="16.2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 t="e">
        <f t="shared" si="4"/>
        <v>#DIV/0!</v>
      </c>
    </row>
    <row r="71" spans="1:9" ht="16.2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 t="e">
        <f t="shared" si="4"/>
        <v>#DIV/0!</v>
      </c>
    </row>
    <row r="72" spans="1:9" ht="16.2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 t="e">
        <f t="shared" si="4"/>
        <v>#DIV/0!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 t="e">
        <f t="shared" si="4"/>
        <v>#DIV/0!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 t="e">
        <f t="shared" si="4"/>
        <v>#DIV/0!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 t="e">
        <f t="shared" si="4"/>
        <v>#DIV/0!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 t="e">
        <f t="shared" si="4"/>
        <v>#DIV/0!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 t="e">
        <f t="shared" si="4"/>
        <v>#DIV/0!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 t="e">
        <f t="shared" si="4"/>
        <v>#DIV/0!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 t="e">
        <f t="shared" si="4"/>
        <v>#DIV/0!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 t="e">
        <f t="shared" si="4"/>
        <v>#DIV/0!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 t="e">
        <f t="shared" si="4"/>
        <v>#DIV/0!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 t="e">
        <f t="shared" si="4"/>
        <v>#DIV/0!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 t="e">
        <f t="shared" si="4"/>
        <v>#DIV/0!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 t="e">
        <f t="shared" si="4"/>
        <v>#DIV/0!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 t="e">
        <f t="shared" si="4"/>
        <v>#DIV/0!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 t="e">
        <f t="shared" si="4"/>
        <v>#DIV/0!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 t="e">
        <f t="shared" si="4"/>
        <v>#DIV/0!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 t="e">
        <f t="shared" si="4"/>
        <v>#DIV/0!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 t="e">
        <f t="shared" si="4"/>
        <v>#DIV/0!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 t="e">
        <f t="shared" si="4"/>
        <v>#DIV/0!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 t="e">
        <f t="shared" si="4"/>
        <v>#DIV/0!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 t="e">
        <f t="shared" si="4"/>
        <v>#DIV/0!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 t="e">
        <f t="shared" si="4"/>
        <v>#DIV/0!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 t="e">
        <f t="shared" si="4"/>
        <v>#DIV/0!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 t="e">
        <f t="shared" si="4"/>
        <v>#DIV/0!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 t="e">
        <f t="shared" si="4"/>
        <v>#DIV/0!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 t="e">
        <f t="shared" si="4"/>
        <v>#DIV/0!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 t="e">
        <f t="shared" si="4"/>
        <v>#DIV/0!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 t="e">
        <f t="shared" ref="I99:I102" si="7">IF($B$2-H99+10&gt;0,$B$2-H99+10,0)*A99</f>
        <v>#DIV/0!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 t="e">
        <f t="shared" si="7"/>
        <v>#DIV/0!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 t="e">
        <f t="shared" si="7"/>
        <v>#DIV/0!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 t="e">
        <f t="shared" si="7"/>
        <v>#DIV/0!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302" priority="19">
      <formula>AND(XEG3=0,XEH3&lt;&gt;"")</formula>
    </cfRule>
  </conditionalFormatting>
  <conditionalFormatting sqref="B3:B102">
    <cfRule type="expression" dxfId="301" priority="18">
      <formula>AND(XEI3=0,XEJ3&lt;&gt;"")</formula>
    </cfRule>
  </conditionalFormatting>
  <conditionalFormatting sqref="E3:I94 I95:I102">
    <cfRule type="cellIs" dxfId="300" priority="16" operator="lessThan">
      <formula>#REF!</formula>
    </cfRule>
    <cfRule type="cellIs" dxfId="299" priority="17" operator="equal">
      <formula>#REF!</formula>
    </cfRule>
  </conditionalFormatting>
  <conditionalFormatting sqref="C3:C42">
    <cfRule type="expression" dxfId="298" priority="15">
      <formula>AND(XEG3=0,XEH3&lt;&gt;"")</formula>
    </cfRule>
  </conditionalFormatting>
  <conditionalFormatting sqref="A3:A102">
    <cfRule type="expression" dxfId="297" priority="14">
      <formula>AND(XEG3=0,XEH3&lt;&gt;"")</formula>
    </cfRule>
  </conditionalFormatting>
  <conditionalFormatting sqref="E3:H72">
    <cfRule type="cellIs" dxfId="296" priority="12" operator="lessThan">
      <formula>#REF!</formula>
    </cfRule>
    <cfRule type="cellIs" dxfId="295" priority="13" operator="equal">
      <formula>#REF!</formula>
    </cfRule>
  </conditionalFormatting>
  <conditionalFormatting sqref="C3:C72">
    <cfRule type="expression" dxfId="294" priority="11">
      <formula>AND(XEF3=0,XEG3&lt;&gt;"")</formula>
    </cfRule>
  </conditionalFormatting>
  <conditionalFormatting sqref="C3:C72">
    <cfRule type="expression" dxfId="293" priority="10">
      <formula>AND(XEF3=0,XEG3&lt;&gt;"")</formula>
    </cfRule>
  </conditionalFormatting>
  <conditionalFormatting sqref="C3:C41">
    <cfRule type="expression" dxfId="292" priority="9">
      <formula>AND(XEI3=0,XEJ3&lt;&gt;"")</formula>
    </cfRule>
  </conditionalFormatting>
  <conditionalFormatting sqref="E3:H41">
    <cfRule type="cellIs" dxfId="291" priority="7" operator="lessThan">
      <formula>#REF!</formula>
    </cfRule>
    <cfRule type="cellIs" dxfId="290" priority="8" operator="equal">
      <formula>#REF!</formula>
    </cfRule>
  </conditionalFormatting>
  <conditionalFormatting sqref="C3:C43">
    <cfRule type="expression" dxfId="289" priority="6">
      <formula>AND(XEH3=0,XEI3&lt;&gt;"")</formula>
    </cfRule>
  </conditionalFormatting>
  <conditionalFormatting sqref="E3:H43">
    <cfRule type="cellIs" dxfId="288" priority="4" operator="lessThan">
      <formula>#REF!</formula>
    </cfRule>
    <cfRule type="cellIs" dxfId="287" priority="5" operator="equal">
      <formula>#REF!</formula>
    </cfRule>
  </conditionalFormatting>
  <conditionalFormatting sqref="C3:C41">
    <cfRule type="expression" dxfId="286" priority="3">
      <formula>AND(XEH3=0,XEI3&lt;&gt;"")</formula>
    </cfRule>
  </conditionalFormatting>
  <conditionalFormatting sqref="E3:H41">
    <cfRule type="cellIs" dxfId="285" priority="1" operator="lessThan">
      <formula>#REF!</formula>
    </cfRule>
    <cfRule type="cellIs" dxfId="284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102"/>
  <sheetViews>
    <sheetView workbookViewId="0">
      <selection activeCell="A2" sqref="A2:I100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48"/>
      <c r="B2" s="149"/>
      <c r="C2" s="150"/>
      <c r="D2" s="133"/>
      <c r="E2" s="133"/>
      <c r="F2" s="133"/>
      <c r="G2" s="133"/>
      <c r="H2" s="152"/>
      <c r="I2" s="153"/>
      <c r="J2" s="155"/>
      <c r="K2" s="155"/>
      <c r="L2" s="155" t="str">
        <f>IF(ISNA(VLOOKUP($C2,男C_R3績分!$D$3:$H$102,5,FALSE))," ",VLOOKUP($C2,男C_R3績分!$D$3:$H$102,5,FALSE))</f>
        <v xml:space="preserve"> </v>
      </c>
      <c r="M2" s="155" t="str">
        <f>IF(ISNA(VLOOKUP($C2,男C_R4績分!$D$3:$I$102,6,FALSE))," ",VLOOKUP($C2,男C_R4績分!$D$3:$I$102,6,FALSE))</f>
        <v xml:space="preserve"> </v>
      </c>
      <c r="N2" s="155">
        <f>SUM(J2:M2)</f>
        <v>0</v>
      </c>
    </row>
    <row r="3" spans="1:14">
      <c r="A3" s="151"/>
      <c r="B3" s="149"/>
      <c r="C3" s="150"/>
      <c r="D3" s="133"/>
      <c r="E3" s="133"/>
      <c r="F3" s="133"/>
      <c r="G3" s="133"/>
      <c r="H3" s="152"/>
      <c r="I3" s="153"/>
      <c r="J3" s="155"/>
      <c r="K3" s="155"/>
      <c r="L3" s="155" t="str">
        <f>IF(ISNA(VLOOKUP($C3,男C_R3績分!$D$3:$H$102,5,FALSE))," ",VLOOKUP($C3,男C_R3績分!$D$3:$H$102,5,FALSE))</f>
        <v xml:space="preserve"> </v>
      </c>
      <c r="M3" s="155" t="str">
        <f>IF(ISNA(VLOOKUP($C3,男C_R4績分!$D$3:$I$102,6,FALSE))," ",VLOOKUP($C3,男C_R4績分!$D$3:$I$102,6,FALSE))</f>
        <v xml:space="preserve"> </v>
      </c>
      <c r="N3" s="155">
        <f t="shared" ref="N3:N66" si="0">SUM(J3:M3)</f>
        <v>0</v>
      </c>
    </row>
    <row r="4" spans="1:14">
      <c r="A4" s="151"/>
      <c r="B4" s="149"/>
      <c r="C4" s="150"/>
      <c r="D4" s="152"/>
      <c r="E4" s="152"/>
      <c r="F4" s="152"/>
      <c r="G4" s="152"/>
      <c r="H4" s="152"/>
      <c r="I4" s="153"/>
      <c r="J4" s="155"/>
      <c r="K4" s="155"/>
      <c r="L4" s="155" t="str">
        <f>IF(ISNA(VLOOKUP($C4,男C_R3績分!$D$3:$H$102,5,FALSE))," ",VLOOKUP($C4,男C_R3績分!$D$3:$H$102,5,FALSE))</f>
        <v xml:space="preserve"> </v>
      </c>
      <c r="M4" s="155" t="str">
        <f>IF(ISNA(VLOOKUP($C4,男C_R4績分!$D$3:$I$102,6,FALSE))," ",VLOOKUP($C4,男C_R4績分!$D$3:$I$102,6,FALSE))</f>
        <v xml:space="preserve"> </v>
      </c>
      <c r="N4" s="155">
        <f t="shared" si="0"/>
        <v>0</v>
      </c>
    </row>
    <row r="5" spans="1:14">
      <c r="A5" s="151"/>
      <c r="B5" s="149"/>
      <c r="C5" s="150"/>
      <c r="D5" s="152"/>
      <c r="E5" s="152"/>
      <c r="F5" s="152"/>
      <c r="G5" s="152"/>
      <c r="H5" s="152"/>
      <c r="I5" s="153"/>
      <c r="J5" s="155"/>
      <c r="K5" s="155"/>
      <c r="L5" s="155" t="str">
        <f>IF(ISNA(VLOOKUP($C5,男C_R3績分!$D$3:$H$102,5,FALSE))," ",VLOOKUP($C5,男C_R3績分!$D$3:$H$102,5,FALSE))</f>
        <v xml:space="preserve"> </v>
      </c>
      <c r="M5" s="155" t="str">
        <f>IF(ISNA(VLOOKUP($C5,男C_R4績分!$D$3:$I$102,6,FALSE))," ",VLOOKUP($C5,男C_R4績分!$D$3:$I$102,6,FALSE))</f>
        <v xml:space="preserve"> </v>
      </c>
      <c r="N5" s="155">
        <f t="shared" si="0"/>
        <v>0</v>
      </c>
    </row>
    <row r="6" spans="1:14">
      <c r="A6" s="151"/>
      <c r="B6" s="149"/>
      <c r="C6" s="150"/>
      <c r="D6" s="152"/>
      <c r="E6" s="152"/>
      <c r="F6" s="152"/>
      <c r="G6" s="152"/>
      <c r="H6" s="152"/>
      <c r="I6" s="153"/>
      <c r="J6" s="155"/>
      <c r="K6" s="155"/>
      <c r="L6" s="155" t="str">
        <f>IF(ISNA(VLOOKUP($C6,男C_R3績分!$D$3:$H$102,5,FALSE))," ",VLOOKUP($C6,男C_R3績分!$D$3:$H$102,5,FALSE))</f>
        <v xml:space="preserve"> </v>
      </c>
      <c r="M6" s="155" t="str">
        <f>IF(ISNA(VLOOKUP($C6,男C_R4績分!$D$3:$I$102,6,FALSE))," ",VLOOKUP($C6,男C_R4績分!$D$3:$I$102,6,FALSE))</f>
        <v xml:space="preserve"> </v>
      </c>
      <c r="N6" s="155">
        <f t="shared" si="0"/>
        <v>0</v>
      </c>
    </row>
    <row r="7" spans="1:14">
      <c r="A7" s="151"/>
      <c r="B7" s="149"/>
      <c r="C7" s="150"/>
      <c r="D7" s="152"/>
      <c r="E7" s="152"/>
      <c r="F7" s="152"/>
      <c r="G7" s="152"/>
      <c r="H7" s="152"/>
      <c r="I7" s="153"/>
      <c r="J7" s="155"/>
      <c r="K7" s="155"/>
      <c r="L7" s="155" t="str">
        <f>IF(ISNA(VLOOKUP($C7,男C_R3績分!$D$3:$H$102,5,FALSE))," ",VLOOKUP($C7,男C_R3績分!$D$3:$H$102,5,FALSE))</f>
        <v xml:space="preserve"> </v>
      </c>
      <c r="M7" s="155" t="str">
        <f>IF(ISNA(VLOOKUP($C7,男C_R4績分!$D$3:$I$102,6,FALSE))," ",VLOOKUP($C7,男C_R4績分!$D$3:$I$102,6,FALSE))</f>
        <v xml:space="preserve"> </v>
      </c>
      <c r="N7" s="155">
        <f t="shared" si="0"/>
        <v>0</v>
      </c>
    </row>
    <row r="8" spans="1:14">
      <c r="A8" s="151"/>
      <c r="B8" s="149"/>
      <c r="C8" s="150"/>
      <c r="D8" s="152"/>
      <c r="E8" s="152"/>
      <c r="F8" s="152"/>
      <c r="G8" s="152"/>
      <c r="H8" s="152"/>
      <c r="I8" s="153"/>
      <c r="J8" s="155"/>
      <c r="K8" s="155"/>
      <c r="L8" s="155" t="str">
        <f>IF(ISNA(VLOOKUP($C8,男C_R3績分!$D$3:$H$102,5,FALSE))," ",VLOOKUP($C8,男C_R3績分!$D$3:$H$102,5,FALSE))</f>
        <v xml:space="preserve"> </v>
      </c>
      <c r="M8" s="155" t="str">
        <f>IF(ISNA(VLOOKUP($C8,男C_R4績分!$D$3:$I$102,6,FALSE))," ",VLOOKUP($C8,男C_R4績分!$D$3:$I$102,6,FALSE))</f>
        <v xml:space="preserve"> </v>
      </c>
      <c r="N8" s="155">
        <f t="shared" si="0"/>
        <v>0</v>
      </c>
    </row>
    <row r="9" spans="1:14">
      <c r="A9" s="151"/>
      <c r="B9" s="149"/>
      <c r="C9" s="150"/>
      <c r="D9" s="152"/>
      <c r="E9" s="152"/>
      <c r="F9" s="152"/>
      <c r="G9" s="152"/>
      <c r="H9" s="152"/>
      <c r="I9" s="153"/>
      <c r="J9" s="155"/>
      <c r="K9" s="155"/>
      <c r="L9" s="155" t="str">
        <f>IF(ISNA(VLOOKUP($C9,男C_R3績分!$D$3:$H$102,5,FALSE))," ",VLOOKUP($C9,男C_R3績分!$D$3:$H$102,5,FALSE))</f>
        <v xml:space="preserve"> </v>
      </c>
      <c r="M9" s="155" t="str">
        <f>IF(ISNA(VLOOKUP($C9,男C_R4績分!$D$3:$I$102,6,FALSE))," ",VLOOKUP($C9,男C_R4績分!$D$3:$I$102,6,FALSE))</f>
        <v xml:space="preserve"> </v>
      </c>
      <c r="N9" s="155">
        <f t="shared" si="0"/>
        <v>0</v>
      </c>
    </row>
    <row r="10" spans="1:14">
      <c r="A10" s="151"/>
      <c r="B10" s="149"/>
      <c r="C10" s="150"/>
      <c r="D10" s="152"/>
      <c r="E10" s="152"/>
      <c r="F10" s="152"/>
      <c r="G10" s="152"/>
      <c r="H10" s="152"/>
      <c r="I10" s="153"/>
      <c r="J10" s="155"/>
      <c r="K10" s="155"/>
      <c r="L10" s="155" t="str">
        <f>IF(ISNA(VLOOKUP($C10,男C_R3績分!$D$3:$H$102,5,FALSE))," ",VLOOKUP($C10,男C_R3績分!$D$3:$H$102,5,FALSE))</f>
        <v xml:space="preserve"> </v>
      </c>
      <c r="M10" s="155" t="str">
        <f>IF(ISNA(VLOOKUP($C10,男C_R4績分!$D$3:$I$102,6,FALSE))," ",VLOOKUP($C10,男C_R4績分!$D$3:$I$102,6,FALSE))</f>
        <v xml:space="preserve"> </v>
      </c>
      <c r="N10" s="155">
        <f t="shared" si="0"/>
        <v>0</v>
      </c>
    </row>
    <row r="11" spans="1:14">
      <c r="A11" s="151"/>
      <c r="B11" s="149"/>
      <c r="C11" s="150"/>
      <c r="D11" s="152"/>
      <c r="E11" s="152"/>
      <c r="F11" s="152"/>
      <c r="G11" s="152"/>
      <c r="H11" s="152"/>
      <c r="I11" s="153"/>
      <c r="J11" s="155"/>
      <c r="K11" s="155"/>
      <c r="L11" s="155" t="str">
        <f>IF(ISNA(VLOOKUP($C11,男C_R3績分!$D$3:$H$102,5,FALSE))," ",VLOOKUP($C11,男C_R3績分!$D$3:$H$102,5,FALSE))</f>
        <v xml:space="preserve"> </v>
      </c>
      <c r="M11" s="155" t="str">
        <f>IF(ISNA(VLOOKUP($C11,男C_R4績分!$D$3:$I$102,6,FALSE))," ",VLOOKUP($C11,男C_R4績分!$D$3:$I$102,6,FALSE))</f>
        <v xml:space="preserve"> </v>
      </c>
      <c r="N11" s="155">
        <f t="shared" si="0"/>
        <v>0</v>
      </c>
    </row>
    <row r="12" spans="1:14">
      <c r="A12" s="151"/>
      <c r="B12" s="149"/>
      <c r="C12" s="150"/>
      <c r="D12" s="152"/>
      <c r="E12" s="152"/>
      <c r="F12" s="152"/>
      <c r="G12" s="152"/>
      <c r="H12" s="152"/>
      <c r="I12" s="153"/>
      <c r="J12" s="155"/>
      <c r="K12" s="155"/>
      <c r="L12" s="155" t="str">
        <f>IF(ISNA(VLOOKUP($C12,男C_R3績分!$D$3:$H$102,5,FALSE))," ",VLOOKUP($C12,男C_R3績分!$D$3:$H$102,5,FALSE))</f>
        <v xml:space="preserve"> </v>
      </c>
      <c r="M12" s="155" t="str">
        <f>IF(ISNA(VLOOKUP($C12,男C_R4績分!$D$3:$I$102,6,FALSE))," ",VLOOKUP($C12,男C_R4績分!$D$3:$I$102,6,FALSE))</f>
        <v xml:space="preserve"> </v>
      </c>
      <c r="N12" s="155">
        <f t="shared" si="0"/>
        <v>0</v>
      </c>
    </row>
    <row r="13" spans="1:14">
      <c r="A13" s="151"/>
      <c r="B13" s="149"/>
      <c r="C13" s="150"/>
      <c r="D13" s="152"/>
      <c r="E13" s="152"/>
      <c r="F13" s="152"/>
      <c r="G13" s="152"/>
      <c r="H13" s="152"/>
      <c r="I13" s="153"/>
      <c r="J13" s="155"/>
      <c r="K13" s="155"/>
      <c r="L13" s="155" t="str">
        <f>IF(ISNA(VLOOKUP($C13,男C_R3績分!$D$3:$H$102,5,FALSE))," ",VLOOKUP($C13,男C_R3績分!$D$3:$H$102,5,FALSE))</f>
        <v xml:space="preserve"> </v>
      </c>
      <c r="M13" s="155" t="str">
        <f>IF(ISNA(VLOOKUP($C13,男C_R4績分!$D$3:$I$102,6,FALSE))," ",VLOOKUP($C13,男C_R4績分!$D$3:$I$102,6,FALSE))</f>
        <v xml:space="preserve"> </v>
      </c>
      <c r="N13" s="155">
        <f t="shared" si="0"/>
        <v>0</v>
      </c>
    </row>
    <row r="14" spans="1:14">
      <c r="A14" s="151"/>
      <c r="B14" s="149"/>
      <c r="C14" s="150"/>
      <c r="D14" s="152"/>
      <c r="E14" s="152"/>
      <c r="F14" s="152"/>
      <c r="G14" s="152"/>
      <c r="H14" s="152"/>
      <c r="I14" s="153"/>
      <c r="J14" s="155"/>
      <c r="K14" s="155"/>
      <c r="L14" s="155" t="str">
        <f>IF(ISNA(VLOOKUP($C14,男C_R3績分!$D$3:$H$102,5,FALSE))," ",VLOOKUP($C14,男C_R3績分!$D$3:$H$102,5,FALSE))</f>
        <v xml:space="preserve"> </v>
      </c>
      <c r="M14" s="155" t="str">
        <f>IF(ISNA(VLOOKUP($C14,男C_R4績分!$D$3:$I$102,6,FALSE))," ",VLOOKUP($C14,男C_R4績分!$D$3:$I$102,6,FALSE))</f>
        <v xml:space="preserve"> </v>
      </c>
      <c r="N14" s="155">
        <f t="shared" si="0"/>
        <v>0</v>
      </c>
    </row>
    <row r="15" spans="1:14">
      <c r="A15" s="151"/>
      <c r="B15" s="149"/>
      <c r="C15" s="150"/>
      <c r="D15" s="152"/>
      <c r="E15" s="152"/>
      <c r="F15" s="152"/>
      <c r="G15" s="152"/>
      <c r="H15" s="152"/>
      <c r="I15" s="153"/>
      <c r="J15" s="155"/>
      <c r="K15" s="155"/>
      <c r="L15" s="155" t="str">
        <f>IF(ISNA(VLOOKUP($C15,男C_R3績分!$D$3:$H$102,5,FALSE))," ",VLOOKUP($C15,男C_R3績分!$D$3:$H$102,5,FALSE))</f>
        <v xml:space="preserve"> </v>
      </c>
      <c r="M15" s="155" t="str">
        <f>IF(ISNA(VLOOKUP($C15,男C_R4績分!$D$3:$I$102,6,FALSE))," ",VLOOKUP($C15,男C_R4績分!$D$3:$I$102,6,FALSE))</f>
        <v xml:space="preserve"> </v>
      </c>
      <c r="N15" s="155">
        <f t="shared" si="0"/>
        <v>0</v>
      </c>
    </row>
    <row r="16" spans="1:14">
      <c r="A16" s="151"/>
      <c r="B16" s="149"/>
      <c r="C16" s="150"/>
      <c r="D16" s="152"/>
      <c r="E16" s="152"/>
      <c r="F16" s="152"/>
      <c r="G16" s="152"/>
      <c r="H16" s="152"/>
      <c r="I16" s="153"/>
      <c r="J16" s="155"/>
      <c r="K16" s="155"/>
      <c r="L16" s="155" t="str">
        <f>IF(ISNA(VLOOKUP($C16,男C_R3績分!$D$3:$H$102,5,FALSE))," ",VLOOKUP($C16,男C_R3績分!$D$3:$H$102,5,FALSE))</f>
        <v xml:space="preserve"> </v>
      </c>
      <c r="M16" s="155" t="str">
        <f>IF(ISNA(VLOOKUP($C16,男C_R4績分!$D$3:$I$102,6,FALSE))," ",VLOOKUP($C16,男C_R4績分!$D$3:$I$102,6,FALSE))</f>
        <v xml:space="preserve"> </v>
      </c>
      <c r="N16" s="155">
        <f t="shared" si="0"/>
        <v>0</v>
      </c>
    </row>
    <row r="17" spans="1:14">
      <c r="A17" s="151"/>
      <c r="B17" s="149"/>
      <c r="C17" s="150"/>
      <c r="D17" s="152"/>
      <c r="E17" s="152"/>
      <c r="F17" s="152"/>
      <c r="G17" s="152"/>
      <c r="H17" s="152"/>
      <c r="I17" s="153"/>
      <c r="J17" s="155"/>
      <c r="K17" s="155"/>
      <c r="L17" s="155" t="str">
        <f>IF(ISNA(VLOOKUP($C17,男C_R3績分!$D$3:$H$102,5,FALSE))," ",VLOOKUP($C17,男C_R3績分!$D$3:$H$102,5,FALSE))</f>
        <v xml:space="preserve"> </v>
      </c>
      <c r="M17" s="155" t="str">
        <f>IF(ISNA(VLOOKUP($C17,男C_R4績分!$D$3:$I$102,6,FALSE))," ",VLOOKUP($C17,男C_R4績分!$D$3:$I$102,6,FALSE))</f>
        <v xml:space="preserve"> </v>
      </c>
      <c r="N17" s="155">
        <f t="shared" si="0"/>
        <v>0</v>
      </c>
    </row>
    <row r="18" spans="1:14">
      <c r="A18" s="151"/>
      <c r="B18" s="149"/>
      <c r="C18" s="150"/>
      <c r="D18" s="152"/>
      <c r="E18" s="152"/>
      <c r="F18" s="152"/>
      <c r="G18" s="152"/>
      <c r="H18" s="152"/>
      <c r="I18" s="153"/>
      <c r="J18" s="155"/>
      <c r="K18" s="155"/>
      <c r="L18" s="155" t="str">
        <f>IF(ISNA(VLOOKUP($C18,男C_R3績分!$D$3:$H$102,5,FALSE))," ",VLOOKUP($C18,男C_R3績分!$D$3:$H$102,5,FALSE))</f>
        <v xml:space="preserve"> </v>
      </c>
      <c r="M18" s="155" t="str">
        <f>IF(ISNA(VLOOKUP($C18,男C_R4績分!$D$3:$I$102,6,FALSE))," ",VLOOKUP($C18,男C_R4績分!$D$3:$I$102,6,FALSE))</f>
        <v xml:space="preserve"> </v>
      </c>
      <c r="N18" s="155">
        <f t="shared" si="0"/>
        <v>0</v>
      </c>
    </row>
    <row r="19" spans="1:14">
      <c r="A19" s="151"/>
      <c r="B19" s="149"/>
      <c r="C19" s="150"/>
      <c r="D19" s="152"/>
      <c r="E19" s="152"/>
      <c r="F19" s="152"/>
      <c r="G19" s="152"/>
      <c r="H19" s="152"/>
      <c r="I19" s="153"/>
      <c r="J19" s="155"/>
      <c r="K19" s="155"/>
      <c r="L19" s="155" t="str">
        <f>IF(ISNA(VLOOKUP($C19,男C_R3績分!$D$3:$H$102,5,FALSE))," ",VLOOKUP($C19,男C_R3績分!$D$3:$H$102,5,FALSE))</f>
        <v xml:space="preserve"> </v>
      </c>
      <c r="M19" s="155" t="str">
        <f>IF(ISNA(VLOOKUP($C19,男C_R4績分!$D$3:$I$102,6,FALSE))," ",VLOOKUP($C19,男C_R4績分!$D$3:$I$102,6,FALSE))</f>
        <v xml:space="preserve"> </v>
      </c>
      <c r="N19" s="155">
        <f t="shared" si="0"/>
        <v>0</v>
      </c>
    </row>
    <row r="20" spans="1:14">
      <c r="A20" s="151"/>
      <c r="B20" s="149"/>
      <c r="C20" s="150"/>
      <c r="D20" s="152"/>
      <c r="E20" s="152"/>
      <c r="F20" s="152"/>
      <c r="G20" s="152"/>
      <c r="H20" s="152"/>
      <c r="I20" s="153"/>
      <c r="J20" s="155"/>
      <c r="K20" s="155"/>
      <c r="L20" s="155" t="str">
        <f>IF(ISNA(VLOOKUP($C20,男C_R3績分!$D$3:$H$102,5,FALSE))," ",VLOOKUP($C20,男C_R3績分!$D$3:$H$102,5,FALSE))</f>
        <v xml:space="preserve"> </v>
      </c>
      <c r="M20" s="155" t="str">
        <f>IF(ISNA(VLOOKUP($C20,男C_R4績分!$D$3:$I$102,6,FALSE))," ",VLOOKUP($C20,男C_R4績分!$D$3:$I$102,6,FALSE))</f>
        <v xml:space="preserve"> </v>
      </c>
      <c r="N20" s="155">
        <f t="shared" si="0"/>
        <v>0</v>
      </c>
    </row>
    <row r="21" spans="1:14">
      <c r="A21" s="151"/>
      <c r="B21" s="149"/>
      <c r="C21" s="150"/>
      <c r="D21" s="152"/>
      <c r="E21" s="152"/>
      <c r="F21" s="152"/>
      <c r="G21" s="152"/>
      <c r="H21" s="152"/>
      <c r="I21" s="153"/>
      <c r="J21" s="155"/>
      <c r="K21" s="155"/>
      <c r="L21" s="155" t="str">
        <f>IF(ISNA(VLOOKUP($C21,男C_R3績分!$D$3:$H$102,5,FALSE))," ",VLOOKUP($C21,男C_R3績分!$D$3:$H$102,5,FALSE))</f>
        <v xml:space="preserve"> </v>
      </c>
      <c r="M21" s="155" t="str">
        <f>IF(ISNA(VLOOKUP($C21,男C_R4績分!$D$3:$I$102,6,FALSE))," ",VLOOKUP($C21,男C_R4績分!$D$3:$I$102,6,FALSE))</f>
        <v xml:space="preserve"> </v>
      </c>
      <c r="N21" s="155">
        <f t="shared" si="0"/>
        <v>0</v>
      </c>
    </row>
    <row r="22" spans="1:14">
      <c r="A22" s="151"/>
      <c r="B22" s="149"/>
      <c r="C22" s="150"/>
      <c r="D22" s="152"/>
      <c r="E22" s="152"/>
      <c r="F22" s="152"/>
      <c r="G22" s="152"/>
      <c r="H22" s="152"/>
      <c r="I22" s="153"/>
      <c r="J22" s="155"/>
      <c r="K22" s="155"/>
      <c r="L22" s="155" t="str">
        <f>IF(ISNA(VLOOKUP($C22,男C_R3績分!$D$3:$H$102,5,FALSE))," ",VLOOKUP($C22,男C_R3績分!$D$3:$H$102,5,FALSE))</f>
        <v xml:space="preserve"> </v>
      </c>
      <c r="M22" s="155" t="str">
        <f>IF(ISNA(VLOOKUP($C22,男C_R4績分!$D$3:$I$102,6,FALSE))," ",VLOOKUP($C22,男C_R4績分!$D$3:$I$102,6,FALSE))</f>
        <v xml:space="preserve"> </v>
      </c>
      <c r="N22" s="155">
        <f t="shared" si="0"/>
        <v>0</v>
      </c>
    </row>
    <row r="23" spans="1:14">
      <c r="A23" s="151"/>
      <c r="B23" s="149"/>
      <c r="C23" s="150"/>
      <c r="D23" s="152"/>
      <c r="E23" s="152"/>
      <c r="F23" s="152"/>
      <c r="G23" s="152"/>
      <c r="H23" s="152"/>
      <c r="I23" s="153"/>
      <c r="J23" s="155"/>
      <c r="K23" s="155"/>
      <c r="L23" s="155" t="str">
        <f>IF(ISNA(VLOOKUP($C23,男C_R3績分!$D$3:$H$102,5,FALSE))," ",VLOOKUP($C23,男C_R3績分!$D$3:$H$102,5,FALSE))</f>
        <v xml:space="preserve"> </v>
      </c>
      <c r="M23" s="155" t="str">
        <f>IF(ISNA(VLOOKUP($C23,男C_R4績分!$D$3:$I$102,6,FALSE))," ",VLOOKUP($C23,男C_R4績分!$D$3:$I$102,6,FALSE))</f>
        <v xml:space="preserve"> </v>
      </c>
      <c r="N23" s="155">
        <f t="shared" si="0"/>
        <v>0</v>
      </c>
    </row>
    <row r="24" spans="1:14">
      <c r="A24" s="151"/>
      <c r="B24" s="149"/>
      <c r="C24" s="150"/>
      <c r="D24" s="152"/>
      <c r="E24" s="152"/>
      <c r="F24" s="152"/>
      <c r="G24" s="152"/>
      <c r="H24" s="152"/>
      <c r="I24" s="153"/>
      <c r="J24" s="155"/>
      <c r="K24" s="155"/>
      <c r="L24" s="155" t="str">
        <f>IF(ISNA(VLOOKUP($C24,男C_R3績分!$D$3:$H$102,5,FALSE))," ",VLOOKUP($C24,男C_R3績分!$D$3:$H$102,5,FALSE))</f>
        <v xml:space="preserve"> </v>
      </c>
      <c r="M24" s="155" t="str">
        <f>IF(ISNA(VLOOKUP($C24,男C_R4績分!$D$3:$I$102,6,FALSE))," ",VLOOKUP($C24,男C_R4績分!$D$3:$I$102,6,FALSE))</f>
        <v xml:space="preserve"> </v>
      </c>
      <c r="N24" s="155">
        <f t="shared" si="0"/>
        <v>0</v>
      </c>
    </row>
    <row r="25" spans="1:14">
      <c r="A25" s="151"/>
      <c r="B25" s="149"/>
      <c r="C25" s="150"/>
      <c r="D25" s="152"/>
      <c r="E25" s="152"/>
      <c r="F25" s="152"/>
      <c r="G25" s="152"/>
      <c r="H25" s="152"/>
      <c r="I25" s="153"/>
      <c r="J25" s="155"/>
      <c r="K25" s="155"/>
      <c r="L25" s="155" t="str">
        <f>IF(ISNA(VLOOKUP($C25,男C_R3績分!$D$3:$H$102,5,FALSE))," ",VLOOKUP($C25,男C_R3績分!$D$3:$H$102,5,FALSE))</f>
        <v xml:space="preserve"> </v>
      </c>
      <c r="M25" s="155" t="str">
        <f>IF(ISNA(VLOOKUP($C25,男C_R4績分!$D$3:$I$102,6,FALSE))," ",VLOOKUP($C25,男C_R4績分!$D$3:$I$102,6,FALSE))</f>
        <v xml:space="preserve"> </v>
      </c>
      <c r="N25" s="155">
        <f t="shared" si="0"/>
        <v>0</v>
      </c>
    </row>
    <row r="26" spans="1:14">
      <c r="A26" s="151"/>
      <c r="B26" s="149"/>
      <c r="C26" s="150"/>
      <c r="D26" s="152"/>
      <c r="E26" s="152"/>
      <c r="F26" s="152"/>
      <c r="G26" s="152"/>
      <c r="H26" s="152"/>
      <c r="I26" s="153"/>
      <c r="J26" s="155"/>
      <c r="K26" s="155"/>
      <c r="L26" s="155" t="str">
        <f>IF(ISNA(VLOOKUP($C26,男C_R3績分!$D$3:$H$102,5,FALSE))," ",VLOOKUP($C26,男C_R3績分!$D$3:$H$102,5,FALSE))</f>
        <v xml:space="preserve"> </v>
      </c>
      <c r="M26" s="155" t="str">
        <f>IF(ISNA(VLOOKUP($C26,男C_R4績分!$D$3:$I$102,6,FALSE))," ",VLOOKUP($C26,男C_R4績分!$D$3:$I$102,6,FALSE))</f>
        <v xml:space="preserve"> </v>
      </c>
      <c r="N26" s="155">
        <f t="shared" si="0"/>
        <v>0</v>
      </c>
    </row>
    <row r="27" spans="1:14">
      <c r="A27" s="151"/>
      <c r="B27" s="149"/>
      <c r="C27" s="150"/>
      <c r="D27" s="152"/>
      <c r="E27" s="152"/>
      <c r="F27" s="152"/>
      <c r="G27" s="152"/>
      <c r="H27" s="152"/>
      <c r="I27" s="153"/>
      <c r="J27" s="155"/>
      <c r="K27" s="155"/>
      <c r="L27" s="155" t="str">
        <f>IF(ISNA(VLOOKUP($C27,男C_R3績分!$D$3:$H$102,5,FALSE))," ",VLOOKUP($C27,男C_R3績分!$D$3:$H$102,5,FALSE))</f>
        <v xml:space="preserve"> </v>
      </c>
      <c r="M27" s="155" t="str">
        <f>IF(ISNA(VLOOKUP($C27,男C_R4績分!$D$3:$I$102,6,FALSE))," ",VLOOKUP($C27,男C_R4績分!$D$3:$I$102,6,FALSE))</f>
        <v xml:space="preserve"> </v>
      </c>
      <c r="N27" s="155">
        <f t="shared" si="0"/>
        <v>0</v>
      </c>
    </row>
    <row r="28" spans="1:14">
      <c r="A28" s="151"/>
      <c r="B28" s="149"/>
      <c r="C28" s="150"/>
      <c r="D28" s="152"/>
      <c r="E28" s="152"/>
      <c r="F28" s="152"/>
      <c r="G28" s="152"/>
      <c r="H28" s="152"/>
      <c r="I28" s="153"/>
      <c r="J28" s="155"/>
      <c r="K28" s="155"/>
      <c r="L28" s="155" t="str">
        <f>IF(ISNA(VLOOKUP($C28,男C_R3績分!$D$3:$H$102,5,FALSE))," ",VLOOKUP($C28,男C_R3績分!$D$3:$H$102,5,FALSE))</f>
        <v xml:space="preserve"> </v>
      </c>
      <c r="M28" s="155" t="str">
        <f>IF(ISNA(VLOOKUP($C28,男C_R4績分!$D$3:$I$102,6,FALSE))," ",VLOOKUP($C28,男C_R4績分!$D$3:$I$102,6,FALSE))</f>
        <v xml:space="preserve"> </v>
      </c>
      <c r="N28" s="155">
        <f t="shared" si="0"/>
        <v>0</v>
      </c>
    </row>
    <row r="29" spans="1:14">
      <c r="A29" s="151"/>
      <c r="B29" s="149"/>
      <c r="C29" s="150"/>
      <c r="D29" s="152"/>
      <c r="E29" s="152"/>
      <c r="F29" s="152"/>
      <c r="G29" s="152"/>
      <c r="H29" s="152"/>
      <c r="I29" s="153"/>
      <c r="J29" s="155"/>
      <c r="K29" s="155"/>
      <c r="L29" s="155" t="str">
        <f>IF(ISNA(VLOOKUP($C29,男C_R3績分!$D$3:$H$102,5,FALSE))," ",VLOOKUP($C29,男C_R3績分!$D$3:$H$102,5,FALSE))</f>
        <v xml:space="preserve"> </v>
      </c>
      <c r="M29" s="155" t="str">
        <f>IF(ISNA(VLOOKUP($C29,男C_R4績分!$D$3:$I$102,6,FALSE))," ",VLOOKUP($C29,男C_R4績分!$D$3:$I$102,6,FALSE))</f>
        <v xml:space="preserve"> </v>
      </c>
      <c r="N29" s="155">
        <f t="shared" si="0"/>
        <v>0</v>
      </c>
    </row>
    <row r="30" spans="1:14">
      <c r="A30" s="151"/>
      <c r="B30" s="149"/>
      <c r="C30" s="150"/>
      <c r="D30" s="152"/>
      <c r="E30" s="152"/>
      <c r="F30" s="152"/>
      <c r="G30" s="152"/>
      <c r="H30" s="152"/>
      <c r="I30" s="153"/>
      <c r="J30" s="155"/>
      <c r="K30" s="155"/>
      <c r="L30" s="155" t="str">
        <f>IF(ISNA(VLOOKUP($C30,男C_R3績分!$D$3:$H$102,5,FALSE))," ",VLOOKUP($C30,男C_R3績分!$D$3:$H$102,5,FALSE))</f>
        <v xml:space="preserve"> </v>
      </c>
      <c r="M30" s="155" t="str">
        <f>IF(ISNA(VLOOKUP($C30,男C_R4績分!$D$3:$I$102,6,FALSE))," ",VLOOKUP($C30,男C_R4績分!$D$3:$I$102,6,FALSE))</f>
        <v xml:space="preserve"> </v>
      </c>
      <c r="N30" s="155">
        <f t="shared" si="0"/>
        <v>0</v>
      </c>
    </row>
    <row r="31" spans="1:14">
      <c r="A31" s="151"/>
      <c r="B31" s="149"/>
      <c r="C31" s="150"/>
      <c r="D31" s="152"/>
      <c r="E31" s="152"/>
      <c r="F31" s="152"/>
      <c r="G31" s="152"/>
      <c r="H31" s="152"/>
      <c r="I31" s="153"/>
      <c r="J31" s="155"/>
      <c r="K31" s="155"/>
      <c r="L31" s="155" t="str">
        <f>IF(ISNA(VLOOKUP($C31,男C_R3績分!$D$3:$H$102,5,FALSE))," ",VLOOKUP($C31,男C_R3績分!$D$3:$H$102,5,FALSE))</f>
        <v xml:space="preserve"> </v>
      </c>
      <c r="M31" s="155" t="str">
        <f>IF(ISNA(VLOOKUP($C31,男C_R4績分!$D$3:$I$102,6,FALSE))," ",VLOOKUP($C31,男C_R4績分!$D$3:$I$102,6,FALSE))</f>
        <v xml:space="preserve"> </v>
      </c>
      <c r="N31" s="155">
        <f t="shared" si="0"/>
        <v>0</v>
      </c>
    </row>
    <row r="32" spans="1:14">
      <c r="A32" s="151"/>
      <c r="B32" s="149"/>
      <c r="C32" s="150"/>
      <c r="D32" s="152"/>
      <c r="E32" s="152"/>
      <c r="F32" s="152"/>
      <c r="G32" s="152"/>
      <c r="H32" s="152"/>
      <c r="I32" s="153"/>
      <c r="J32" s="155"/>
      <c r="K32" s="155"/>
      <c r="L32" s="155" t="str">
        <f>IF(ISNA(VLOOKUP($C32,男C_R3績分!$D$3:$H$102,5,FALSE))," ",VLOOKUP($C32,男C_R3績分!$D$3:$H$102,5,FALSE))</f>
        <v xml:space="preserve"> </v>
      </c>
      <c r="M32" s="155" t="str">
        <f>IF(ISNA(VLOOKUP($C32,男C_R4績分!$D$3:$I$102,6,FALSE))," ",VLOOKUP($C32,男C_R4績分!$D$3:$I$102,6,FALSE))</f>
        <v xml:space="preserve"> </v>
      </c>
      <c r="N32" s="155">
        <f t="shared" si="0"/>
        <v>0</v>
      </c>
    </row>
    <row r="33" spans="1:14">
      <c r="A33" s="151"/>
      <c r="B33" s="149"/>
      <c r="C33" s="150"/>
      <c r="D33" s="152"/>
      <c r="E33" s="152"/>
      <c r="F33" s="152"/>
      <c r="G33" s="152"/>
      <c r="H33" s="152"/>
      <c r="I33" s="153"/>
      <c r="J33" s="155"/>
      <c r="K33" s="155"/>
      <c r="L33" s="155" t="str">
        <f>IF(ISNA(VLOOKUP($C33,男C_R3績分!$D$3:$H$102,5,FALSE))," ",VLOOKUP($C33,男C_R3績分!$D$3:$H$102,5,FALSE))</f>
        <v xml:space="preserve"> </v>
      </c>
      <c r="M33" s="155" t="str">
        <f>IF(ISNA(VLOOKUP($C33,男C_R4績分!$D$3:$I$102,6,FALSE))," ",VLOOKUP($C33,男C_R4績分!$D$3:$I$102,6,FALSE))</f>
        <v xml:space="preserve"> </v>
      </c>
      <c r="N33" s="155">
        <f t="shared" si="0"/>
        <v>0</v>
      </c>
    </row>
    <row r="34" spans="1:14">
      <c r="A34" s="151"/>
      <c r="B34" s="149"/>
      <c r="C34" s="150"/>
      <c r="D34" s="152"/>
      <c r="E34" s="152"/>
      <c r="F34" s="152"/>
      <c r="G34" s="152"/>
      <c r="H34" s="152"/>
      <c r="I34" s="153"/>
      <c r="J34" s="155"/>
      <c r="K34" s="155"/>
      <c r="L34" s="155" t="str">
        <f>IF(ISNA(VLOOKUP($C34,男C_R3績分!$D$3:$H$102,5,FALSE))," ",VLOOKUP($C34,男C_R3績分!$D$3:$H$102,5,FALSE))</f>
        <v xml:space="preserve"> </v>
      </c>
      <c r="M34" s="155" t="str">
        <f>IF(ISNA(VLOOKUP($C34,男C_R4績分!$D$3:$I$102,6,FALSE))," ",VLOOKUP($C34,男C_R4績分!$D$3:$I$102,6,FALSE))</f>
        <v xml:space="preserve"> </v>
      </c>
      <c r="N34" s="155">
        <f t="shared" si="0"/>
        <v>0</v>
      </c>
    </row>
    <row r="35" spans="1:14">
      <c r="A35" s="151"/>
      <c r="B35" s="149"/>
      <c r="C35" s="150"/>
      <c r="D35" s="152"/>
      <c r="E35" s="152"/>
      <c r="F35" s="152"/>
      <c r="G35" s="152"/>
      <c r="H35" s="152"/>
      <c r="I35" s="153"/>
      <c r="J35" s="155"/>
      <c r="K35" s="155"/>
      <c r="L35" s="155" t="str">
        <f>IF(ISNA(VLOOKUP($C35,男C_R3績分!$D$3:$H$102,5,FALSE))," ",VLOOKUP($C35,男C_R3績分!$D$3:$H$102,5,FALSE))</f>
        <v xml:space="preserve"> </v>
      </c>
      <c r="M35" s="155" t="str">
        <f>IF(ISNA(VLOOKUP($C35,男C_R4績分!$D$3:$I$102,6,FALSE))," ",VLOOKUP($C35,男C_R4績分!$D$3:$I$102,6,FALSE))</f>
        <v xml:space="preserve"> </v>
      </c>
      <c r="N35" s="155">
        <f t="shared" si="0"/>
        <v>0</v>
      </c>
    </row>
    <row r="36" spans="1:14">
      <c r="A36" s="151"/>
      <c r="B36" s="149"/>
      <c r="C36" s="150"/>
      <c r="D36" s="152"/>
      <c r="E36" s="152"/>
      <c r="F36" s="152"/>
      <c r="G36" s="152"/>
      <c r="H36" s="152"/>
      <c r="I36" s="153"/>
      <c r="J36" s="155"/>
      <c r="K36" s="155"/>
      <c r="L36" s="155" t="str">
        <f>IF(ISNA(VLOOKUP($C36,男C_R3績分!$D$3:$H$102,5,FALSE))," ",VLOOKUP($C36,男C_R3績分!$D$3:$H$102,5,FALSE))</f>
        <v xml:space="preserve"> </v>
      </c>
      <c r="M36" s="155" t="str">
        <f>IF(ISNA(VLOOKUP($C36,男C_R4績分!$D$3:$I$102,6,FALSE))," ",VLOOKUP($C36,男C_R4績分!$D$3:$I$102,6,FALSE))</f>
        <v xml:space="preserve"> </v>
      </c>
      <c r="N36" s="155">
        <f t="shared" si="0"/>
        <v>0</v>
      </c>
    </row>
    <row r="37" spans="1:14">
      <c r="A37" s="151"/>
      <c r="B37" s="149"/>
      <c r="C37" s="150"/>
      <c r="D37" s="152"/>
      <c r="E37" s="152"/>
      <c r="F37" s="152"/>
      <c r="G37" s="152"/>
      <c r="H37" s="152"/>
      <c r="I37" s="153"/>
      <c r="J37" s="155"/>
      <c r="K37" s="155"/>
      <c r="L37" s="155" t="str">
        <f>IF(ISNA(VLOOKUP($C37,男C_R3績分!$D$3:$H$102,5,FALSE))," ",VLOOKUP($C37,男C_R3績分!$D$3:$H$102,5,FALSE))</f>
        <v xml:space="preserve"> </v>
      </c>
      <c r="M37" s="155" t="str">
        <f>IF(ISNA(VLOOKUP($C37,男C_R4績分!$D$3:$I$102,6,FALSE))," ",VLOOKUP($C37,男C_R4績分!$D$3:$I$102,6,FALSE))</f>
        <v xml:space="preserve"> </v>
      </c>
      <c r="N37" s="155">
        <f t="shared" si="0"/>
        <v>0</v>
      </c>
    </row>
    <row r="38" spans="1:14">
      <c r="A38" s="151"/>
      <c r="B38" s="149"/>
      <c r="C38" s="150"/>
      <c r="D38" s="152"/>
      <c r="E38" s="152"/>
      <c r="F38" s="152"/>
      <c r="G38" s="152"/>
      <c r="H38" s="152"/>
      <c r="I38" s="153"/>
      <c r="J38" s="155"/>
      <c r="K38" s="155"/>
      <c r="L38" s="155" t="str">
        <f>IF(ISNA(VLOOKUP($C38,男C_R3績分!$D$3:$H$102,5,FALSE))," ",VLOOKUP($C38,男C_R3績分!$D$3:$H$102,5,FALSE))</f>
        <v xml:space="preserve"> </v>
      </c>
      <c r="M38" s="155" t="str">
        <f>IF(ISNA(VLOOKUP($C38,男C_R4績分!$D$3:$I$102,6,FALSE))," ",VLOOKUP($C38,男C_R4績分!$D$3:$I$102,6,FALSE))</f>
        <v xml:space="preserve"> </v>
      </c>
      <c r="N38" s="155">
        <f t="shared" si="0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/>
      <c r="K39" s="155"/>
      <c r="L39" s="155" t="str">
        <f>IF(ISNA(VLOOKUP($C39,男C_R3績分!$D$3:$H$102,5,FALSE))," ",VLOOKUP($C39,男C_R3績分!$D$3:$H$102,5,FALSE))</f>
        <v xml:space="preserve"> </v>
      </c>
      <c r="M39" s="155" t="str">
        <f>IF(ISNA(VLOOKUP($C39,男C_R4績分!$D$3:$I$102,6,FALSE))," ",VLOOKUP($C39,男C_R4績分!$D$3:$I$102,6,FALSE))</f>
        <v xml:space="preserve"> </v>
      </c>
      <c r="N39" s="155">
        <f t="shared" si="0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/>
      <c r="K40" s="155"/>
      <c r="L40" s="155" t="str">
        <f>IF(ISNA(VLOOKUP($C40,男C_R3績分!$D$3:$H$102,5,FALSE))," ",VLOOKUP($C40,男C_R3績分!$D$3:$H$102,5,FALSE))</f>
        <v xml:space="preserve"> </v>
      </c>
      <c r="M40" s="155" t="str">
        <f>IF(ISNA(VLOOKUP($C40,男C_R4績分!$D$3:$I$102,6,FALSE))," ",VLOOKUP($C40,男C_R4績分!$D$3:$I$102,6,FALSE))</f>
        <v xml:space="preserve"> </v>
      </c>
      <c r="N40" s="155">
        <f t="shared" si="0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/>
      <c r="K41" s="155"/>
      <c r="L41" s="155" t="str">
        <f>IF(ISNA(VLOOKUP($C41,男C_R3績分!$D$3:$H$102,5,FALSE))," ",VLOOKUP($C41,男C_R3績分!$D$3:$H$102,5,FALSE))</f>
        <v xml:space="preserve"> </v>
      </c>
      <c r="M41" s="155" t="str">
        <f>IF(ISNA(VLOOKUP($C41,男C_R4績分!$D$3:$I$102,6,FALSE))," ",VLOOKUP($C41,男C_R4績分!$D$3:$I$102,6,FALSE))</f>
        <v xml:space="preserve"> </v>
      </c>
      <c r="N41" s="155">
        <f t="shared" si="0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/>
      <c r="K42" s="155"/>
      <c r="L42" s="155" t="str">
        <f>IF(ISNA(VLOOKUP($C42,男C_R3績分!$D$3:$H$102,5,FALSE))," ",VLOOKUP($C42,男C_R3績分!$D$3:$H$102,5,FALSE))</f>
        <v xml:space="preserve"> </v>
      </c>
      <c r="M42" s="155" t="str">
        <f>IF(ISNA(VLOOKUP($C42,男C_R4績分!$D$3:$I$102,6,FALSE))," ",VLOOKUP($C42,男C_R4績分!$D$3:$I$102,6,FALSE))</f>
        <v xml:space="preserve"> </v>
      </c>
      <c r="N42" s="155">
        <f t="shared" si="0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/>
      <c r="K43" s="155"/>
      <c r="L43" s="155" t="str">
        <f>IF(ISNA(VLOOKUP($C43,男C_R3績分!$D$3:$H$102,5,FALSE))," ",VLOOKUP($C43,男C_R3績分!$D$3:$H$102,5,FALSE))</f>
        <v xml:space="preserve"> </v>
      </c>
      <c r="M43" s="155" t="str">
        <f>IF(ISNA(VLOOKUP($C43,男C_R4績分!$D$3:$I$102,6,FALSE))," ",VLOOKUP($C43,男C_R4績分!$D$3:$I$102,6,FALSE))</f>
        <v xml:space="preserve"> </v>
      </c>
      <c r="N43" s="155">
        <f t="shared" si="0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/>
      <c r="K44" s="155"/>
      <c r="L44" s="155" t="str">
        <f>IF(ISNA(VLOOKUP($C44,男C_R3績分!$D$3:$H$102,5,FALSE))," ",VLOOKUP($C44,男C_R3績分!$D$3:$H$102,5,FALSE))</f>
        <v xml:space="preserve"> </v>
      </c>
      <c r="M44" s="155" t="str">
        <f>IF(ISNA(VLOOKUP($C44,男C_R4績分!$D$3:$I$102,6,FALSE))," ",VLOOKUP($C44,男C_R4績分!$D$3:$I$102,6,FALSE))</f>
        <v xml:space="preserve"> </v>
      </c>
      <c r="N44" s="155">
        <f t="shared" si="0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/>
      <c r="K45" s="155"/>
      <c r="L45" s="155" t="str">
        <f>IF(ISNA(VLOOKUP($C45,男C_R3績分!$D$3:$H$102,5,FALSE))," ",VLOOKUP($C45,男C_R3績分!$D$3:$H$102,5,FALSE))</f>
        <v xml:space="preserve"> </v>
      </c>
      <c r="M45" s="155" t="str">
        <f>IF(ISNA(VLOOKUP($C45,男C_R4績分!$D$3:$I$102,6,FALSE))," ",VLOOKUP($C45,男C_R4績分!$D$3:$I$102,6,FALSE))</f>
        <v xml:space="preserve"> </v>
      </c>
      <c r="N45" s="155">
        <f t="shared" si="0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/>
      <c r="K46" s="155"/>
      <c r="L46" s="155" t="str">
        <f>IF(ISNA(VLOOKUP($C46,男C_R3績分!$D$3:$H$102,5,FALSE))," ",VLOOKUP($C46,男C_R3績分!$D$3:$H$102,5,FALSE))</f>
        <v xml:space="preserve"> </v>
      </c>
      <c r="M46" s="155" t="str">
        <f>IF(ISNA(VLOOKUP($C46,男C_R4績分!$D$3:$I$102,6,FALSE))," ",VLOOKUP($C46,男C_R4績分!$D$3:$I$102,6,FALSE))</f>
        <v xml:space="preserve"> </v>
      </c>
      <c r="N46" s="155">
        <f t="shared" si="0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/>
      <c r="K47" s="155"/>
      <c r="L47" s="155" t="str">
        <f>IF(ISNA(VLOOKUP($C47,男C_R3績分!$D$3:$H$102,5,FALSE))," ",VLOOKUP($C47,男C_R3績分!$D$3:$H$102,5,FALSE))</f>
        <v xml:space="preserve"> </v>
      </c>
      <c r="M47" s="155" t="str">
        <f>IF(ISNA(VLOOKUP($C47,男C_R4績分!$D$3:$I$102,6,FALSE))," ",VLOOKUP($C47,男C_R4績分!$D$3:$I$102,6,FALSE))</f>
        <v xml:space="preserve"> </v>
      </c>
      <c r="N47" s="155">
        <f t="shared" si="0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/>
      <c r="K48" s="155"/>
      <c r="L48" s="155" t="str">
        <f>IF(ISNA(VLOOKUP($C48,男C_R3績分!$D$3:$H$102,5,FALSE))," ",VLOOKUP($C48,男C_R3績分!$D$3:$H$102,5,FALSE))</f>
        <v xml:space="preserve"> </v>
      </c>
      <c r="M48" s="155" t="str">
        <f>IF(ISNA(VLOOKUP($C48,男C_R4績分!$D$3:$I$102,6,FALSE))," ",VLOOKUP($C48,男C_R4績分!$D$3:$I$102,6,FALSE))</f>
        <v xml:space="preserve"> </v>
      </c>
      <c r="N48" s="155">
        <f t="shared" si="0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/>
      <c r="K49" s="155"/>
      <c r="L49" s="155" t="str">
        <f>IF(ISNA(VLOOKUP($C49,男C_R3績分!$D$3:$H$102,5,FALSE))," ",VLOOKUP($C49,男C_R3績分!$D$3:$H$102,5,FALSE))</f>
        <v xml:space="preserve"> </v>
      </c>
      <c r="M49" s="155" t="str">
        <f>IF(ISNA(VLOOKUP($C49,男C_R4績分!$D$3:$I$102,6,FALSE))," ",VLOOKUP($C49,男C_R4績分!$D$3:$I$102,6,FALSE))</f>
        <v xml:space="preserve"> </v>
      </c>
      <c r="N49" s="155">
        <f t="shared" si="0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/>
      <c r="K50" s="155"/>
      <c r="L50" s="155" t="str">
        <f>IF(ISNA(VLOOKUP($C50,男C_R3績分!$D$3:$H$102,5,FALSE))," ",VLOOKUP($C50,男C_R3績分!$D$3:$H$102,5,FALSE))</f>
        <v xml:space="preserve"> </v>
      </c>
      <c r="M50" s="155" t="str">
        <f>IF(ISNA(VLOOKUP($C50,男C_R4績分!$D$3:$I$102,6,FALSE))," ",VLOOKUP($C50,男C_R4績分!$D$3:$I$102,6,FALSE))</f>
        <v xml:space="preserve"> </v>
      </c>
      <c r="N50" s="155">
        <f t="shared" si="0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/>
      <c r="K51" s="155"/>
      <c r="L51" s="155" t="str">
        <f>IF(ISNA(VLOOKUP($C51,男C_R3績分!$D$3:$H$102,5,FALSE))," ",VLOOKUP($C51,男C_R3績分!$D$3:$H$102,5,FALSE))</f>
        <v xml:space="preserve"> </v>
      </c>
      <c r="M51" s="155" t="str">
        <f>IF(ISNA(VLOOKUP($C51,男C_R4績分!$D$3:$I$102,6,FALSE))," ",VLOOKUP($C51,男C_R4績分!$D$3:$I$102,6,FALSE))</f>
        <v xml:space="preserve"> </v>
      </c>
      <c r="N51" s="155">
        <f t="shared" si="0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/>
      <c r="K52" s="155"/>
      <c r="L52" s="155" t="str">
        <f>IF(ISNA(VLOOKUP($C52,男C_R3績分!$D$3:$H$102,5,FALSE))," ",VLOOKUP($C52,男C_R3績分!$D$3:$H$102,5,FALSE))</f>
        <v xml:space="preserve"> </v>
      </c>
      <c r="M52" s="155" t="str">
        <f>IF(ISNA(VLOOKUP($C52,男C_R4績分!$D$3:$I$102,6,FALSE))," ",VLOOKUP($C52,男C_R4績分!$D$3:$I$102,6,FALSE))</f>
        <v xml:space="preserve"> </v>
      </c>
      <c r="N52" s="155">
        <f t="shared" si="0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/>
      <c r="K53" s="155"/>
      <c r="L53" s="155" t="str">
        <f>IF(ISNA(VLOOKUP($C53,男C_R3績分!$D$3:$H$102,5,FALSE))," ",VLOOKUP($C53,男C_R3績分!$D$3:$H$102,5,FALSE))</f>
        <v xml:space="preserve"> </v>
      </c>
      <c r="M53" s="155" t="str">
        <f>IF(ISNA(VLOOKUP($C53,男C_R4績分!$D$3:$I$102,6,FALSE))," ",VLOOKUP($C53,男C_R4績分!$D$3:$I$102,6,FALSE))</f>
        <v xml:space="preserve"> </v>
      </c>
      <c r="N53" s="155">
        <f t="shared" si="0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/>
      <c r="K54" s="155"/>
      <c r="L54" s="155" t="str">
        <f>IF(ISNA(VLOOKUP($C54,男C_R3績分!$D$3:$H$102,5,FALSE))," ",VLOOKUP($C54,男C_R3績分!$D$3:$H$102,5,FALSE))</f>
        <v xml:space="preserve"> </v>
      </c>
      <c r="M54" s="155" t="str">
        <f>IF(ISNA(VLOOKUP($C54,男C_R4績分!$D$3:$I$102,6,FALSE))," ",VLOOKUP($C54,男C_R4績分!$D$3:$I$102,6,FALSE))</f>
        <v xml:space="preserve"> </v>
      </c>
      <c r="N54" s="155">
        <f t="shared" si="0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/>
      <c r="K55" s="155"/>
      <c r="L55" s="155" t="str">
        <f>IF(ISNA(VLOOKUP($C55,男C_R3績分!$D$3:$H$102,5,FALSE))," ",VLOOKUP($C55,男C_R3績分!$D$3:$H$102,5,FALSE))</f>
        <v xml:space="preserve"> </v>
      </c>
      <c r="M55" s="155" t="str">
        <f>IF(ISNA(VLOOKUP($C55,男C_R4績分!$D$3:$I$102,6,FALSE))," ",VLOOKUP($C55,男C_R4績分!$D$3:$I$102,6,FALSE))</f>
        <v xml:space="preserve"> </v>
      </c>
      <c r="N55" s="155">
        <f t="shared" si="0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/>
      <c r="K56" s="155"/>
      <c r="L56" s="155" t="str">
        <f>IF(ISNA(VLOOKUP($C56,男C_R3績分!$D$3:$H$102,5,FALSE))," ",VLOOKUP($C56,男C_R3績分!$D$3:$H$102,5,FALSE))</f>
        <v xml:space="preserve"> </v>
      </c>
      <c r="M56" s="155" t="str">
        <f>IF(ISNA(VLOOKUP($C56,男C_R4績分!$D$3:$I$102,6,FALSE))," ",VLOOKUP($C56,男C_R4績分!$D$3:$I$102,6,FALSE))</f>
        <v xml:space="preserve"> </v>
      </c>
      <c r="N56" s="155">
        <f t="shared" si="0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/>
      <c r="K57" s="155"/>
      <c r="L57" s="155" t="str">
        <f>IF(ISNA(VLOOKUP($C57,男C_R3績分!$D$3:$H$102,5,FALSE))," ",VLOOKUP($C57,男C_R3績分!$D$3:$H$102,5,FALSE))</f>
        <v xml:space="preserve"> </v>
      </c>
      <c r="M57" s="155" t="str">
        <f>IF(ISNA(VLOOKUP($C57,男C_R4績分!$D$3:$I$102,6,FALSE))," ",VLOOKUP($C57,男C_R4績分!$D$3:$I$102,6,FALSE))</f>
        <v xml:space="preserve"> </v>
      </c>
      <c r="N57" s="155">
        <f t="shared" si="0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/>
      <c r="K58" s="155"/>
      <c r="L58" s="155" t="str">
        <f>IF(ISNA(VLOOKUP($C58,男C_R3績分!$D$3:$H$102,5,FALSE))," ",VLOOKUP($C58,男C_R3績分!$D$3:$H$102,5,FALSE))</f>
        <v xml:space="preserve"> </v>
      </c>
      <c r="M58" s="155" t="str">
        <f>IF(ISNA(VLOOKUP($C58,男C_R4績分!$D$3:$I$102,6,FALSE))," ",VLOOKUP($C58,男C_R4績分!$D$3:$I$102,6,FALSE))</f>
        <v xml:space="preserve"> </v>
      </c>
      <c r="N58" s="155">
        <f t="shared" si="0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/>
      <c r="K59" s="155"/>
      <c r="L59" s="155" t="str">
        <f>IF(ISNA(VLOOKUP($C59,男C_R3績分!$D$3:$H$102,5,FALSE))," ",VLOOKUP($C59,男C_R3績分!$D$3:$H$102,5,FALSE))</f>
        <v xml:space="preserve"> </v>
      </c>
      <c r="M59" s="155" t="str">
        <f>IF(ISNA(VLOOKUP($C59,男C_R4績分!$D$3:$I$102,6,FALSE))," ",VLOOKUP($C59,男C_R4績分!$D$3:$I$102,6,FALSE))</f>
        <v xml:space="preserve"> </v>
      </c>
      <c r="N59" s="155">
        <f t="shared" si="0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/>
      <c r="K60" s="155"/>
      <c r="L60" s="155" t="str">
        <f>IF(ISNA(VLOOKUP($C60,男C_R3績分!$D$3:$H$102,5,FALSE))," ",VLOOKUP($C60,男C_R3績分!$D$3:$H$102,5,FALSE))</f>
        <v xml:space="preserve"> </v>
      </c>
      <c r="M60" s="155" t="str">
        <f>IF(ISNA(VLOOKUP($C60,男C_R4績分!$D$3:$I$102,6,FALSE))," ",VLOOKUP($C60,男C_R4績分!$D$3:$I$102,6,FALSE))</f>
        <v xml:space="preserve"> </v>
      </c>
      <c r="N60" s="155">
        <f t="shared" si="0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/>
      <c r="K61" s="155"/>
      <c r="L61" s="155" t="str">
        <f>IF(ISNA(VLOOKUP($C61,男C_R3績分!$D$3:$H$102,5,FALSE))," ",VLOOKUP($C61,男C_R3績分!$D$3:$H$102,5,FALSE))</f>
        <v xml:space="preserve"> </v>
      </c>
      <c r="M61" s="155" t="str">
        <f>IF(ISNA(VLOOKUP($C61,男C_R4績分!$D$3:$I$102,6,FALSE))," ",VLOOKUP($C61,男C_R4績分!$D$3:$I$102,6,FALSE))</f>
        <v xml:space="preserve"> </v>
      </c>
      <c r="N61" s="155">
        <f t="shared" si="0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/>
      <c r="K62" s="155"/>
      <c r="L62" s="155" t="str">
        <f>IF(ISNA(VLOOKUP($C62,男C_R3績分!$D$3:$H$102,5,FALSE))," ",VLOOKUP($C62,男C_R3績分!$D$3:$H$102,5,FALSE))</f>
        <v xml:space="preserve"> </v>
      </c>
      <c r="M62" s="155" t="str">
        <f>IF(ISNA(VLOOKUP($C62,男C_R4績分!$D$3:$I$102,6,FALSE))," ",VLOOKUP($C62,男C_R4績分!$D$3:$I$102,6,FALSE))</f>
        <v xml:space="preserve"> </v>
      </c>
      <c r="N62" s="155">
        <f t="shared" si="0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/>
      <c r="K63" s="155"/>
      <c r="L63" s="155" t="str">
        <f>IF(ISNA(VLOOKUP($C63,男C_R3績分!$D$3:$H$102,5,FALSE))," ",VLOOKUP($C63,男C_R3績分!$D$3:$H$102,5,FALSE))</f>
        <v xml:space="preserve"> </v>
      </c>
      <c r="M63" s="155" t="str">
        <f>IF(ISNA(VLOOKUP($C63,男C_R4績分!$D$3:$I$102,6,FALSE))," ",VLOOKUP($C63,男C_R4績分!$D$3:$I$102,6,FALSE))</f>
        <v xml:space="preserve"> </v>
      </c>
      <c r="N63" s="155">
        <f t="shared" si="0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/>
      <c r="K64" s="155"/>
      <c r="L64" s="155" t="str">
        <f>IF(ISNA(VLOOKUP($C64,男C_R3績分!$D$3:$H$102,5,FALSE))," ",VLOOKUP($C64,男C_R3績分!$D$3:$H$102,5,FALSE))</f>
        <v xml:space="preserve"> </v>
      </c>
      <c r="M64" s="155" t="str">
        <f>IF(ISNA(VLOOKUP($C64,男C_R4績分!$D$3:$I$102,6,FALSE))," ",VLOOKUP($C64,男C_R4績分!$D$3:$I$102,6,FALSE))</f>
        <v xml:space="preserve"> </v>
      </c>
      <c r="N64" s="155">
        <f t="shared" si="0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/>
      <c r="K65" s="155"/>
      <c r="L65" s="155" t="str">
        <f>IF(ISNA(VLOOKUP($C65,男C_R3績分!$D$3:$H$102,5,FALSE))," ",VLOOKUP($C65,男C_R3績分!$D$3:$H$102,5,FALSE))</f>
        <v xml:space="preserve"> </v>
      </c>
      <c r="M65" s="155" t="str">
        <f>IF(ISNA(VLOOKUP($C65,男C_R4績分!$D$3:$I$102,6,FALSE))," ",VLOOKUP($C65,男C_R4績分!$D$3:$I$102,6,FALSE))</f>
        <v xml:space="preserve"> </v>
      </c>
      <c r="N65" s="155">
        <f t="shared" si="0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/>
      <c r="K66" s="155"/>
      <c r="L66" s="155" t="str">
        <f>IF(ISNA(VLOOKUP($C66,男C_R3績分!$D$3:$H$102,5,FALSE))," ",VLOOKUP($C66,男C_R3績分!$D$3:$H$102,5,FALSE))</f>
        <v xml:space="preserve"> </v>
      </c>
      <c r="M66" s="155" t="str">
        <f>IF(ISNA(VLOOKUP($C66,男C_R4績分!$D$3:$I$102,6,FALSE))," ",VLOOKUP($C66,男C_R4績分!$D$3:$I$102,6,FALSE))</f>
        <v xml:space="preserve"> </v>
      </c>
      <c r="N66" s="155">
        <f t="shared" si="0"/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/>
      <c r="K67" s="155"/>
      <c r="L67" s="155" t="str">
        <f>IF(ISNA(VLOOKUP($C67,男C_R3績分!$D$3:$H$102,5,FALSE))," ",VLOOKUP($C67,男C_R3績分!$D$3:$H$102,5,FALSE))</f>
        <v xml:space="preserve"> </v>
      </c>
      <c r="M67" s="155" t="str">
        <f>IF(ISNA(VLOOKUP($C67,男C_R4績分!$D$3:$I$102,6,FALSE))," ",VLOOKUP($C67,男C_R4績分!$D$3:$I$102,6,FALSE))</f>
        <v xml:space="preserve"> </v>
      </c>
      <c r="N67" s="155">
        <f t="shared" ref="N67:N102" si="1">SUM(J67:M67)</f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/>
      <c r="K68" s="155"/>
      <c r="L68" s="155" t="str">
        <f>IF(ISNA(VLOOKUP($C68,男C_R3績分!$D$3:$H$102,5,FALSE))," ",VLOOKUP($C68,男C_R3績分!$D$3:$H$102,5,FALSE))</f>
        <v xml:space="preserve"> </v>
      </c>
      <c r="M68" s="155" t="str">
        <f>IF(ISNA(VLOOKUP($C68,男C_R4績分!$D$3:$I$102,6,FALSE))," ",VLOOKUP($C68,男C_R4績分!$D$3:$I$102,6,FALSE))</f>
        <v xml:space="preserve"> </v>
      </c>
      <c r="N68" s="155">
        <f t="shared" si="1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/>
      <c r="K69" s="155"/>
      <c r="L69" s="155" t="str">
        <f>IF(ISNA(VLOOKUP($C69,男C_R3績分!$D$3:$H$102,5,FALSE))," ",VLOOKUP($C69,男C_R3績分!$D$3:$H$102,5,FALSE))</f>
        <v xml:space="preserve"> </v>
      </c>
      <c r="M69" s="155" t="str">
        <f>IF(ISNA(VLOOKUP($C69,男C_R4績分!$D$3:$I$102,6,FALSE))," ",VLOOKUP($C69,男C_R4績分!$D$3:$I$102,6,FALSE))</f>
        <v xml:space="preserve"> </v>
      </c>
      <c r="N69" s="155">
        <f t="shared" si="1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/>
      <c r="K70" s="155"/>
      <c r="L70" s="155" t="str">
        <f>IF(ISNA(VLOOKUP($C70,男C_R3績分!$D$3:$H$102,5,FALSE))," ",VLOOKUP($C70,男C_R3績分!$D$3:$H$102,5,FALSE))</f>
        <v xml:space="preserve"> </v>
      </c>
      <c r="M70" s="155" t="str">
        <f>IF(ISNA(VLOOKUP($C70,男C_R4績分!$D$3:$I$102,6,FALSE))," ",VLOOKUP($C70,男C_R4績分!$D$3:$I$102,6,FALSE))</f>
        <v xml:space="preserve"> </v>
      </c>
      <c r="N70" s="155">
        <f t="shared" si="1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/>
      <c r="K71" s="155"/>
      <c r="L71" s="155" t="str">
        <f>IF(ISNA(VLOOKUP($C71,男C_R3績分!$D$3:$H$102,5,FALSE))," ",VLOOKUP($C71,男C_R3績分!$D$3:$H$102,5,FALSE))</f>
        <v xml:space="preserve"> </v>
      </c>
      <c r="M71" s="155" t="str">
        <f>IF(ISNA(VLOOKUP($C71,男C_R4績分!$D$3:$I$102,6,FALSE))," ",VLOOKUP($C71,男C_R4績分!$D$3:$I$102,6,FALSE))</f>
        <v xml:space="preserve"> </v>
      </c>
      <c r="N71" s="155">
        <f t="shared" si="1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/>
      <c r="K72" s="155"/>
      <c r="L72" s="155" t="str">
        <f>IF(ISNA(VLOOKUP($C72,男C_R3績分!$D$3:$H$102,5,FALSE))," ",VLOOKUP($C72,男C_R3績分!$D$3:$H$102,5,FALSE))</f>
        <v xml:space="preserve"> </v>
      </c>
      <c r="M72" s="155" t="str">
        <f>IF(ISNA(VLOOKUP($C72,男C_R4績分!$D$3:$I$102,6,FALSE))," ",VLOOKUP($C72,男C_R4績分!$D$3:$I$102,6,FALSE))</f>
        <v xml:space="preserve"> </v>
      </c>
      <c r="N72" s="155">
        <f t="shared" si="1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/>
      <c r="K73" s="155"/>
      <c r="L73" s="155" t="str">
        <f>IF(ISNA(VLOOKUP($C73,男C_R3績分!$D$3:$H$102,5,FALSE))," ",VLOOKUP($C73,男C_R3績分!$D$3:$H$102,5,FALSE))</f>
        <v xml:space="preserve"> </v>
      </c>
      <c r="M73" s="155" t="str">
        <f>IF(ISNA(VLOOKUP($C73,男C_R4績分!$D$3:$I$102,6,FALSE))," ",VLOOKUP($C73,男C_R4績分!$D$3:$I$102,6,FALSE))</f>
        <v xml:space="preserve"> </v>
      </c>
      <c r="N73" s="155">
        <f t="shared" si="1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/>
      <c r="K74" s="155"/>
      <c r="L74" s="155" t="str">
        <f>IF(ISNA(VLOOKUP($C74,男C_R3績分!$D$3:$H$102,5,FALSE))," ",VLOOKUP($C74,男C_R3績分!$D$3:$H$102,5,FALSE))</f>
        <v xml:space="preserve"> </v>
      </c>
      <c r="M74" s="155" t="str">
        <f>IF(ISNA(VLOOKUP($C74,男C_R4績分!$D$3:$I$102,6,FALSE))," ",VLOOKUP($C74,男C_R4績分!$D$3:$I$102,6,FALSE))</f>
        <v xml:space="preserve"> </v>
      </c>
      <c r="N74" s="155">
        <f t="shared" si="1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/>
      <c r="K75" s="155"/>
      <c r="L75" s="155" t="str">
        <f>IF(ISNA(VLOOKUP($C75,男C_R3績分!$D$3:$H$102,5,FALSE))," ",VLOOKUP($C75,男C_R3績分!$D$3:$H$102,5,FALSE))</f>
        <v xml:space="preserve"> </v>
      </c>
      <c r="M75" s="155" t="str">
        <f>IF(ISNA(VLOOKUP($C75,男C_R4績分!$D$3:$I$102,6,FALSE))," ",VLOOKUP($C75,男C_R4績分!$D$3:$I$102,6,FALSE))</f>
        <v xml:space="preserve"> </v>
      </c>
      <c r="N75" s="155">
        <f t="shared" si="1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/>
      <c r="K76" s="155"/>
      <c r="L76" s="155" t="str">
        <f>IF(ISNA(VLOOKUP($C76,男C_R3績分!$D$3:$H$102,5,FALSE))," ",VLOOKUP($C76,男C_R3績分!$D$3:$H$102,5,FALSE))</f>
        <v xml:space="preserve"> </v>
      </c>
      <c r="M76" s="155" t="str">
        <f>IF(ISNA(VLOOKUP($C76,男C_R4績分!$D$3:$I$102,6,FALSE))," ",VLOOKUP($C76,男C_R4績分!$D$3:$I$102,6,FALSE))</f>
        <v xml:space="preserve"> </v>
      </c>
      <c r="N76" s="155">
        <f t="shared" si="1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/>
      <c r="K77" s="155"/>
      <c r="L77" s="155" t="str">
        <f>IF(ISNA(VLOOKUP($C77,男C_R3績分!$D$3:$H$102,5,FALSE))," ",VLOOKUP($C77,男C_R3績分!$D$3:$H$102,5,FALSE))</f>
        <v xml:space="preserve"> </v>
      </c>
      <c r="M77" s="155" t="str">
        <f>IF(ISNA(VLOOKUP($C77,男C_R4績分!$D$3:$I$102,6,FALSE))," ",VLOOKUP($C77,男C_R4績分!$D$3:$I$102,6,FALSE))</f>
        <v xml:space="preserve"> </v>
      </c>
      <c r="N77" s="155">
        <f t="shared" si="1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/>
      <c r="K78" s="155"/>
      <c r="L78" s="155" t="str">
        <f>IF(ISNA(VLOOKUP($C78,男C_R3績分!$D$3:$H$102,5,FALSE))," ",VLOOKUP($C78,男C_R3績分!$D$3:$H$102,5,FALSE))</f>
        <v xml:space="preserve"> </v>
      </c>
      <c r="M78" s="155" t="str">
        <f>IF(ISNA(VLOOKUP($C78,男C_R4績分!$D$3:$I$102,6,FALSE))," ",VLOOKUP($C78,男C_R4績分!$D$3:$I$102,6,FALSE))</f>
        <v xml:space="preserve"> </v>
      </c>
      <c r="N78" s="155">
        <f t="shared" si="1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/>
      <c r="K79" s="155"/>
      <c r="L79" s="155" t="str">
        <f>IF(ISNA(VLOOKUP($C79,男C_R3績分!$D$3:$H$102,5,FALSE))," ",VLOOKUP($C79,男C_R3績分!$D$3:$H$102,5,FALSE))</f>
        <v xml:space="preserve"> </v>
      </c>
      <c r="M79" s="155" t="str">
        <f>IF(ISNA(VLOOKUP($C79,男C_R4績分!$D$3:$I$102,6,FALSE))," ",VLOOKUP($C79,男C_R4績分!$D$3:$I$102,6,FALSE))</f>
        <v xml:space="preserve"> </v>
      </c>
      <c r="N79" s="155">
        <f t="shared" si="1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/>
      <c r="K80" s="155"/>
      <c r="L80" s="155" t="str">
        <f>IF(ISNA(VLOOKUP($C80,男C_R3績分!$D$3:$H$102,5,FALSE))," ",VLOOKUP($C80,男C_R3績分!$D$3:$H$102,5,FALSE))</f>
        <v xml:space="preserve"> </v>
      </c>
      <c r="M80" s="155" t="str">
        <f>IF(ISNA(VLOOKUP($C80,男C_R4績分!$D$3:$I$102,6,FALSE))," ",VLOOKUP($C80,男C_R4績分!$D$3:$I$102,6,FALSE))</f>
        <v xml:space="preserve"> </v>
      </c>
      <c r="N80" s="155">
        <f t="shared" si="1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 t="str">
        <f>IF(ISNA(VLOOKUP($C81,男C_R3績分!$D$3:$H$102,5,FALSE))," ",VLOOKUP($C81,男C_R3績分!$D$3:$H$102,5,FALSE))</f>
        <v xml:space="preserve"> </v>
      </c>
      <c r="M81" s="155" t="str">
        <f>IF(ISNA(VLOOKUP($C81,男C_R4績分!$D$3:$I$102,6,FALSE))," ",VLOOKUP($C81,男C_R4績分!$D$3:$I$102,6,FALSE))</f>
        <v xml:space="preserve"> </v>
      </c>
      <c r="N81" s="155">
        <f t="shared" si="1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/>
      <c r="K82" s="155"/>
      <c r="L82" s="155" t="str">
        <f>IF(ISNA(VLOOKUP($C82,男C_R3績分!$D$3:$H$102,5,FALSE))," ",VLOOKUP($C82,男C_R3績分!$D$3:$H$102,5,FALSE))</f>
        <v xml:space="preserve"> </v>
      </c>
      <c r="M82" s="155" t="str">
        <f>IF(ISNA(VLOOKUP($C82,男C_R4績分!$D$3:$I$102,6,FALSE))," ",VLOOKUP($C82,男C_R4績分!$D$3:$I$102,6,FALSE))</f>
        <v xml:space="preserve"> </v>
      </c>
      <c r="N82" s="155">
        <f t="shared" si="1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/>
      <c r="K83" s="155"/>
      <c r="L83" s="155" t="str">
        <f>IF(ISNA(VLOOKUP($C83,男C_R3績分!$D$3:$H$102,5,FALSE))," ",VLOOKUP($C83,男C_R3績分!$D$3:$H$102,5,FALSE))</f>
        <v xml:space="preserve"> </v>
      </c>
      <c r="M83" s="155" t="str">
        <f>IF(ISNA(VLOOKUP($C83,男C_R4績分!$D$3:$I$102,6,FALSE))," ",VLOOKUP($C83,男C_R4績分!$D$3:$I$102,6,FALSE))</f>
        <v xml:space="preserve"> </v>
      </c>
      <c r="N83" s="155">
        <f t="shared" si="1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/>
      <c r="K84" s="155"/>
      <c r="L84" s="155" t="str">
        <f>IF(ISNA(VLOOKUP($C84,男C_R3績分!$D$3:$H$102,5,FALSE))," ",VLOOKUP($C84,男C_R3績分!$D$3:$H$102,5,FALSE))</f>
        <v xml:space="preserve"> </v>
      </c>
      <c r="M84" s="155" t="str">
        <f>IF(ISNA(VLOOKUP($C84,男C_R4績分!$D$3:$I$102,6,FALSE))," ",VLOOKUP($C84,男C_R4績分!$D$3:$I$102,6,FALSE))</f>
        <v xml:space="preserve"> </v>
      </c>
      <c r="N84" s="155">
        <f t="shared" si="1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/>
      <c r="K85" s="155"/>
      <c r="L85" s="155" t="str">
        <f>IF(ISNA(VLOOKUP($C85,男C_R3績分!$D$3:$H$102,5,FALSE))," ",VLOOKUP($C85,男C_R3績分!$D$3:$H$102,5,FALSE))</f>
        <v xml:space="preserve"> </v>
      </c>
      <c r="M85" s="155" t="str">
        <f>IF(ISNA(VLOOKUP($C85,男C_R4績分!$D$3:$I$102,6,FALSE))," ",VLOOKUP($C85,男C_R4績分!$D$3:$I$102,6,FALSE))</f>
        <v xml:space="preserve"> </v>
      </c>
      <c r="N85" s="155">
        <f t="shared" si="1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/>
      <c r="K86" s="155"/>
      <c r="L86" s="155" t="str">
        <f>IF(ISNA(VLOOKUP($C86,男C_R3績分!$D$3:$H$102,5,FALSE))," ",VLOOKUP($C86,男C_R3績分!$D$3:$H$102,5,FALSE))</f>
        <v xml:space="preserve"> </v>
      </c>
      <c r="M86" s="155" t="str">
        <f>IF(ISNA(VLOOKUP($C86,男C_R4績分!$D$3:$I$102,6,FALSE))," ",VLOOKUP($C86,男C_R4績分!$D$3:$I$102,6,FALSE))</f>
        <v xml:space="preserve"> </v>
      </c>
      <c r="N86" s="155">
        <f t="shared" si="1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/>
      <c r="K87" s="155"/>
      <c r="L87" s="155" t="str">
        <f>IF(ISNA(VLOOKUP($C87,男C_R3績分!$D$3:$H$102,5,FALSE))," ",VLOOKUP($C87,男C_R3績分!$D$3:$H$102,5,FALSE))</f>
        <v xml:space="preserve"> </v>
      </c>
      <c r="M87" s="155" t="str">
        <f>IF(ISNA(VLOOKUP($C87,男C_R4績分!$D$3:$I$102,6,FALSE))," ",VLOOKUP($C87,男C_R4績分!$D$3:$I$102,6,FALSE))</f>
        <v xml:space="preserve"> </v>
      </c>
      <c r="N87" s="155">
        <f t="shared" si="1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/>
      <c r="K88" s="155"/>
      <c r="L88" s="155" t="str">
        <f>IF(ISNA(VLOOKUP($C88,男C_R3績分!$D$3:$H$102,5,FALSE))," ",VLOOKUP($C88,男C_R3績分!$D$3:$H$102,5,FALSE))</f>
        <v xml:space="preserve"> </v>
      </c>
      <c r="M88" s="155" t="str">
        <f>IF(ISNA(VLOOKUP($C88,男C_R4績分!$D$3:$I$102,6,FALSE))," ",VLOOKUP($C88,男C_R4績分!$D$3:$I$102,6,FALSE))</f>
        <v xml:space="preserve"> </v>
      </c>
      <c r="N88" s="155">
        <f t="shared" si="1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/>
      <c r="K89" s="155"/>
      <c r="L89" s="155" t="str">
        <f>IF(ISNA(VLOOKUP($C89,男C_R3績分!$D$3:$H$102,5,FALSE))," ",VLOOKUP($C89,男C_R3績分!$D$3:$H$102,5,FALSE))</f>
        <v xml:space="preserve"> </v>
      </c>
      <c r="M89" s="155" t="str">
        <f>IF(ISNA(VLOOKUP($C89,男C_R4績分!$D$3:$I$102,6,FALSE))," ",VLOOKUP($C89,男C_R4績分!$D$3:$I$102,6,FALSE))</f>
        <v xml:space="preserve"> </v>
      </c>
      <c r="N89" s="155">
        <f t="shared" si="1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/>
      <c r="K90" s="155"/>
      <c r="L90" s="155" t="str">
        <f>IF(ISNA(VLOOKUP($C90,男C_R3績分!$D$3:$H$102,5,FALSE))," ",VLOOKUP($C90,男C_R3績分!$D$3:$H$102,5,FALSE))</f>
        <v xml:space="preserve"> </v>
      </c>
      <c r="M90" s="155" t="str">
        <f>IF(ISNA(VLOOKUP($C90,男C_R4績分!$D$3:$I$102,6,FALSE))," ",VLOOKUP($C90,男C_R4績分!$D$3:$I$102,6,FALSE))</f>
        <v xml:space="preserve"> </v>
      </c>
      <c r="N90" s="155">
        <f t="shared" si="1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/>
      <c r="K91" s="155"/>
      <c r="L91" s="155" t="str">
        <f>IF(ISNA(VLOOKUP($C91,男C_R3績分!$D$3:$H$102,5,FALSE))," ",VLOOKUP($C91,男C_R3績分!$D$3:$H$102,5,FALSE))</f>
        <v xml:space="preserve"> </v>
      </c>
      <c r="M91" s="155" t="str">
        <f>IF(ISNA(VLOOKUP($C91,男C_R4績分!$D$3:$I$102,6,FALSE))," ",VLOOKUP($C91,男C_R4績分!$D$3:$I$102,6,FALSE))</f>
        <v xml:space="preserve"> </v>
      </c>
      <c r="N91" s="155">
        <f t="shared" si="1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/>
      <c r="K92" s="155"/>
      <c r="L92" s="155" t="str">
        <f>IF(ISNA(VLOOKUP($C92,男C_R3績分!$D$3:$H$102,5,FALSE))," ",VLOOKUP($C92,男C_R3績分!$D$3:$H$102,5,FALSE))</f>
        <v xml:space="preserve"> </v>
      </c>
      <c r="M92" s="155" t="str">
        <f>IF(ISNA(VLOOKUP($C92,男C_R4績分!$D$3:$I$102,6,FALSE))," ",VLOOKUP($C92,男C_R4績分!$D$3:$I$102,6,FALSE))</f>
        <v xml:space="preserve"> </v>
      </c>
      <c r="N92" s="155">
        <f t="shared" si="1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/>
      <c r="K93" s="155"/>
      <c r="L93" s="155" t="str">
        <f>IF(ISNA(VLOOKUP($C93,男C_R3績分!$D$3:$H$102,5,FALSE))," ",VLOOKUP($C93,男C_R3績分!$D$3:$H$102,5,FALSE))</f>
        <v xml:space="preserve"> </v>
      </c>
      <c r="M93" s="155" t="str">
        <f>IF(ISNA(VLOOKUP($C93,男C_R4績分!$D$3:$I$102,6,FALSE))," ",VLOOKUP($C93,男C_R4績分!$D$3:$I$102,6,FALSE))</f>
        <v xml:space="preserve"> </v>
      </c>
      <c r="N93" s="155">
        <f t="shared" si="1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/>
      <c r="K94" s="155"/>
      <c r="L94" s="155" t="str">
        <f>IF(ISNA(VLOOKUP($C94,男C_R3績分!$D$3:$H$102,5,FALSE))," ",VLOOKUP($C94,男C_R3績分!$D$3:$H$102,5,FALSE))</f>
        <v xml:space="preserve"> </v>
      </c>
      <c r="M94" s="155" t="str">
        <f>IF(ISNA(VLOOKUP($C94,男C_R4績分!$D$3:$I$102,6,FALSE))," ",VLOOKUP($C94,男C_R4績分!$D$3:$I$102,6,FALSE))</f>
        <v xml:space="preserve"> </v>
      </c>
      <c r="N94" s="155">
        <f t="shared" si="1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/>
      <c r="K95" s="155"/>
      <c r="L95" s="155" t="str">
        <f>IF(ISNA(VLOOKUP($C95,男C_R3績分!$D$3:$H$102,5,FALSE))," ",VLOOKUP($C95,男C_R3績分!$D$3:$H$102,5,FALSE))</f>
        <v xml:space="preserve"> </v>
      </c>
      <c r="M95" s="155" t="str">
        <f>IF(ISNA(VLOOKUP($C95,男C_R4績分!$D$3:$I$102,6,FALSE))," ",VLOOKUP($C95,男C_R4績分!$D$3:$I$102,6,FALSE))</f>
        <v xml:space="preserve"> </v>
      </c>
      <c r="N95" s="155">
        <f t="shared" si="1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/>
      <c r="K96" s="155"/>
      <c r="L96" s="155" t="str">
        <f>IF(ISNA(VLOOKUP($C96,男C_R3績分!$D$3:$H$102,5,FALSE))," ",VLOOKUP($C96,男C_R3績分!$D$3:$H$102,5,FALSE))</f>
        <v xml:space="preserve"> </v>
      </c>
      <c r="M96" s="155" t="str">
        <f>IF(ISNA(VLOOKUP($C96,男C_R4績分!$D$3:$I$102,6,FALSE))," ",VLOOKUP($C96,男C_R4績分!$D$3:$I$102,6,FALSE))</f>
        <v xml:space="preserve"> </v>
      </c>
      <c r="N96" s="155">
        <f t="shared" si="1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/>
      <c r="K97" s="155"/>
      <c r="L97" s="155" t="str">
        <f>IF(ISNA(VLOOKUP($C97,男C_R3績分!$D$3:$H$102,5,FALSE))," ",VLOOKUP($C97,男C_R3績分!$D$3:$H$102,5,FALSE))</f>
        <v xml:space="preserve"> </v>
      </c>
      <c r="M97" s="155" t="str">
        <f>IF(ISNA(VLOOKUP($C97,男C_R4績分!$D$3:$I$102,6,FALSE))," ",VLOOKUP($C97,男C_R4績分!$D$3:$I$102,6,FALSE))</f>
        <v xml:space="preserve"> </v>
      </c>
      <c r="N97" s="155">
        <f t="shared" si="1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/>
      <c r="K98" s="155"/>
      <c r="L98" s="155" t="str">
        <f>IF(ISNA(VLOOKUP($C98,男C_R3績分!$D$3:$H$102,5,FALSE))," ",VLOOKUP($C98,男C_R3績分!$D$3:$H$102,5,FALSE))</f>
        <v xml:space="preserve"> </v>
      </c>
      <c r="M98" s="155" t="str">
        <f>IF(ISNA(VLOOKUP($C98,男C_R4績分!$D$3:$I$102,6,FALSE))," ",VLOOKUP($C98,男C_R4績分!$D$3:$I$102,6,FALSE))</f>
        <v xml:space="preserve"> </v>
      </c>
      <c r="N98" s="155">
        <f t="shared" si="1"/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/>
      <c r="K99" s="155"/>
      <c r="L99" s="155" t="str">
        <f>IF(ISNA(VLOOKUP($C99,男C_R3績分!$D$3:$H$102,5,FALSE))," ",VLOOKUP($C99,男C_R3績分!$D$3:$H$102,5,FALSE))</f>
        <v xml:space="preserve"> </v>
      </c>
      <c r="M99" s="155" t="str">
        <f>IF(ISNA(VLOOKUP($C99,男C_R4績分!$D$3:$I$102,6,FALSE))," ",VLOOKUP($C99,男C_R4績分!$D$3:$I$102,6,FALSE))</f>
        <v xml:space="preserve"> </v>
      </c>
      <c r="N99" s="155">
        <f t="shared" si="1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/>
      <c r="K100" s="155"/>
      <c r="L100" s="155" t="str">
        <f>IF(ISNA(VLOOKUP($C100,男C_R3績分!$D$3:$H$102,5,FALSE))," ",VLOOKUP($C100,男C_R3績分!$D$3:$H$102,5,FALSE))</f>
        <v xml:space="preserve"> </v>
      </c>
      <c r="M100" s="155" t="str">
        <f>IF(ISNA(VLOOKUP($C100,男C_R4績分!$D$3:$I$102,6,FALSE))," ",VLOOKUP($C100,男C_R4績分!$D$3:$I$102,6,FALSE))</f>
        <v xml:space="preserve"> </v>
      </c>
      <c r="N100" s="155">
        <f t="shared" si="1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/>
      <c r="K101" s="155"/>
      <c r="L101" s="155" t="str">
        <f>IF(ISNA(VLOOKUP($C101,男C_R3績分!$D$3:$H$102,5,FALSE))," ",VLOOKUP($C101,男C_R3績分!$D$3:$H$102,5,FALSE))</f>
        <v xml:space="preserve"> </v>
      </c>
      <c r="M101" s="155" t="str">
        <f>IF(ISNA(VLOOKUP($C101,男C_R4績分!$D$3:$I$102,6,FALSE))," ",VLOOKUP($C101,男C_R4績分!$D$3:$I$102,6,FALSE))</f>
        <v xml:space="preserve"> </v>
      </c>
      <c r="N101" s="155">
        <f t="shared" si="1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/>
      <c r="K102" s="155"/>
      <c r="L102" s="155" t="str">
        <f>IF(ISNA(VLOOKUP($C102,男C_R3績分!$D$3:$H$102,5,FALSE))," ",VLOOKUP($C102,男C_R3績分!$D$3:$H$102,5,FALSE))</f>
        <v xml:space="preserve"> </v>
      </c>
      <c r="M102" s="155" t="str">
        <f>IF(ISNA(VLOOKUP($C102,男C_R4績分!$D$3:$I$102,6,FALSE))," ",VLOOKUP($C102,男C_R4績分!$D$3:$I$102,6,FALSE))</f>
        <v xml:space="preserve"> </v>
      </c>
      <c r="N102" s="155">
        <f t="shared" si="1"/>
        <v>0</v>
      </c>
    </row>
  </sheetData>
  <sheetProtection sheet="1" objects="1" scenarios="1"/>
  <phoneticPr fontId="2" type="noConversion"/>
  <conditionalFormatting sqref="B2:B71">
    <cfRule type="expression" dxfId="283" priority="6">
      <formula>AND(XEG2=0,XEH2&lt;&gt;"")</formula>
    </cfRule>
  </conditionalFormatting>
  <conditionalFormatting sqref="A2:A71">
    <cfRule type="expression" dxfId="282" priority="5">
      <formula>AND(XEG2=0,XEH2&lt;&gt;"")</formula>
    </cfRule>
  </conditionalFormatting>
  <conditionalFormatting sqref="D2:G71">
    <cfRule type="cellIs" dxfId="281" priority="3" operator="lessThan">
      <formula>#REF!</formula>
    </cfRule>
    <cfRule type="cellIs" dxfId="280" priority="4" operator="equal">
      <formula>#REF!</formula>
    </cfRule>
  </conditionalFormatting>
  <conditionalFormatting sqref="H2:H71">
    <cfRule type="cellIs" dxfId="279" priority="1" operator="lessThan">
      <formula>#REF!*COUNTIF(D2:G2,"&gt;0")</formula>
    </cfRule>
    <cfRule type="cellIs" dxfId="278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122"/>
  <sheetViews>
    <sheetView workbookViewId="0">
      <selection activeCell="G9" sqref="G9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193" t="str">
        <f>LEFT(資格賽成績!A1,22)</f>
        <v>中華民國106年渣打全國業餘高爾夫春季排名賽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</row>
    <row r="2" spans="1:31" ht="20.399999999999999" thickBot="1">
      <c r="A2" s="194" t="str">
        <f>資格賽成績!A2</f>
        <v>地點：揚昇高爾夫鄉村俱樂部</v>
      </c>
      <c r="B2" s="194"/>
      <c r="C2" s="194"/>
      <c r="D2" s="194"/>
      <c r="E2" s="194"/>
      <c r="F2" s="194"/>
      <c r="G2" s="194"/>
      <c r="H2" s="1"/>
      <c r="I2" s="1"/>
      <c r="J2" s="195">
        <v>3</v>
      </c>
      <c r="K2" s="195"/>
      <c r="L2" s="195"/>
      <c r="M2" s="195"/>
      <c r="N2" s="195"/>
      <c r="O2" s="195"/>
      <c r="P2" s="195"/>
      <c r="Q2" s="195"/>
      <c r="R2" s="195"/>
      <c r="S2" s="2"/>
      <c r="T2" s="3"/>
      <c r="U2" s="3"/>
      <c r="V2" s="3"/>
      <c r="W2" s="3"/>
      <c r="X2" s="3"/>
      <c r="Y2" s="3"/>
      <c r="Z2" s="196">
        <v>42824</v>
      </c>
      <c r="AA2" s="196"/>
      <c r="AB2" s="196"/>
      <c r="AC2" s="196"/>
      <c r="AD2" s="196"/>
      <c r="AE2" s="196"/>
    </row>
    <row r="3" spans="1:31" ht="16.8" thickTop="1">
      <c r="A3" s="197" t="s">
        <v>14</v>
      </c>
      <c r="B3" s="199" t="s">
        <v>15</v>
      </c>
      <c r="C3" s="199" t="s">
        <v>0</v>
      </c>
      <c r="D3" s="187" t="s">
        <v>16</v>
      </c>
      <c r="E3" s="187" t="s">
        <v>17</v>
      </c>
      <c r="F3" s="187" t="s">
        <v>1</v>
      </c>
      <c r="G3" s="187" t="s">
        <v>2</v>
      </c>
      <c r="H3" s="189" t="s">
        <v>3</v>
      </c>
      <c r="I3" s="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0" t="s">
        <v>5</v>
      </c>
      <c r="AD3" s="20" t="s">
        <v>6</v>
      </c>
      <c r="AE3" s="191" t="s">
        <v>19</v>
      </c>
    </row>
    <row r="4" spans="1:31" ht="16.8" thickBot="1">
      <c r="A4" s="198"/>
      <c r="B4" s="200"/>
      <c r="C4" s="200"/>
      <c r="D4" s="188"/>
      <c r="E4" s="188"/>
      <c r="F4" s="188"/>
      <c r="G4" s="188"/>
      <c r="H4" s="190"/>
      <c r="I4" s="7" t="s">
        <v>20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192"/>
    </row>
    <row r="5" spans="1:31" ht="16.8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45">
        <v>0</v>
      </c>
      <c r="G5" s="45">
        <v>0</v>
      </c>
      <c r="H5" s="9">
        <v>140</v>
      </c>
      <c r="I5" s="10">
        <v>-4</v>
      </c>
      <c r="J5" s="9">
        <v>3</v>
      </c>
      <c r="K5" s="9">
        <v>3</v>
      </c>
      <c r="L5" s="9">
        <v>5</v>
      </c>
      <c r="M5" s="9">
        <v>4</v>
      </c>
      <c r="N5" s="9">
        <v>4</v>
      </c>
      <c r="O5" s="9">
        <v>4</v>
      </c>
      <c r="P5" s="9">
        <v>4</v>
      </c>
      <c r="Q5" s="9">
        <v>4</v>
      </c>
      <c r="R5" s="9">
        <v>4</v>
      </c>
      <c r="S5" s="9">
        <v>4</v>
      </c>
      <c r="T5" s="9">
        <v>3</v>
      </c>
      <c r="U5" s="9">
        <v>4</v>
      </c>
      <c r="V5" s="9">
        <v>5</v>
      </c>
      <c r="W5" s="9">
        <v>4</v>
      </c>
      <c r="X5" s="9">
        <v>4</v>
      </c>
      <c r="Y5" s="9">
        <v>3</v>
      </c>
      <c r="Z5" s="9">
        <v>4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44</v>
      </c>
      <c r="D6" s="13">
        <v>71</v>
      </c>
      <c r="E6" s="13">
        <v>71</v>
      </c>
      <c r="F6" s="46">
        <v>0</v>
      </c>
      <c r="G6" s="46">
        <v>0</v>
      </c>
      <c r="H6" s="13">
        <v>142</v>
      </c>
      <c r="I6" s="14">
        <v>-2</v>
      </c>
      <c r="J6" s="13">
        <v>4</v>
      </c>
      <c r="K6" s="13">
        <v>3</v>
      </c>
      <c r="L6" s="13">
        <v>4</v>
      </c>
      <c r="M6" s="13">
        <v>4</v>
      </c>
      <c r="N6" s="13">
        <v>5</v>
      </c>
      <c r="O6" s="13">
        <v>4</v>
      </c>
      <c r="P6" s="13">
        <v>3</v>
      </c>
      <c r="Q6" s="13">
        <v>4</v>
      </c>
      <c r="R6" s="13">
        <v>7</v>
      </c>
      <c r="S6" s="13">
        <v>3</v>
      </c>
      <c r="T6" s="13">
        <v>2</v>
      </c>
      <c r="U6" s="13">
        <v>4</v>
      </c>
      <c r="V6" s="13">
        <v>5</v>
      </c>
      <c r="W6" s="13">
        <v>3</v>
      </c>
      <c r="X6" s="13">
        <v>4</v>
      </c>
      <c r="Y6" s="13">
        <v>3</v>
      </c>
      <c r="Z6" s="13">
        <v>5</v>
      </c>
      <c r="AA6" s="13">
        <v>4</v>
      </c>
      <c r="AB6" s="13">
        <v>38</v>
      </c>
      <c r="AC6" s="13">
        <v>33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46</v>
      </c>
      <c r="D7" s="13">
        <v>73</v>
      </c>
      <c r="E7" s="13">
        <v>70</v>
      </c>
      <c r="F7" s="13">
        <v>0</v>
      </c>
      <c r="G7" s="13">
        <v>0</v>
      </c>
      <c r="H7" s="13">
        <v>143</v>
      </c>
      <c r="I7" s="14">
        <v>-1</v>
      </c>
      <c r="J7" s="13">
        <v>4</v>
      </c>
      <c r="K7" s="13">
        <v>3</v>
      </c>
      <c r="L7" s="13">
        <v>3</v>
      </c>
      <c r="M7" s="13">
        <v>5</v>
      </c>
      <c r="N7" s="13">
        <v>4</v>
      </c>
      <c r="O7" s="13">
        <v>4</v>
      </c>
      <c r="P7" s="13">
        <v>4</v>
      </c>
      <c r="Q7" s="13">
        <v>4</v>
      </c>
      <c r="R7" s="13">
        <v>4</v>
      </c>
      <c r="S7" s="13">
        <v>4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35</v>
      </c>
      <c r="AC7" s="13">
        <v>35</v>
      </c>
      <c r="AD7" s="13">
        <v>70</v>
      </c>
      <c r="AE7" s="15">
        <v>0</v>
      </c>
    </row>
    <row r="8" spans="1:31">
      <c r="A8" s="28">
        <v>4</v>
      </c>
      <c r="B8" s="29" t="s">
        <v>41</v>
      </c>
      <c r="C8" s="12" t="s">
        <v>53</v>
      </c>
      <c r="D8" s="13">
        <v>73</v>
      </c>
      <c r="E8" s="13">
        <v>71</v>
      </c>
      <c r="F8" s="13">
        <v>0</v>
      </c>
      <c r="G8" s="13">
        <v>0</v>
      </c>
      <c r="H8" s="13">
        <v>144</v>
      </c>
      <c r="I8" s="14">
        <v>0</v>
      </c>
      <c r="J8" s="13">
        <v>4</v>
      </c>
      <c r="K8" s="13">
        <v>3</v>
      </c>
      <c r="L8" s="13">
        <v>4</v>
      </c>
      <c r="M8" s="13">
        <v>3</v>
      </c>
      <c r="N8" s="13">
        <v>3</v>
      </c>
      <c r="O8" s="13">
        <v>5</v>
      </c>
      <c r="P8" s="13">
        <v>4</v>
      </c>
      <c r="Q8" s="13">
        <v>4</v>
      </c>
      <c r="R8" s="13">
        <v>5</v>
      </c>
      <c r="S8" s="13">
        <v>4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5</v>
      </c>
      <c r="AA8" s="13">
        <v>5</v>
      </c>
      <c r="AB8" s="13">
        <v>35</v>
      </c>
      <c r="AC8" s="13">
        <v>36</v>
      </c>
      <c r="AD8" s="13">
        <v>71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0</v>
      </c>
      <c r="G9" s="13">
        <v>0</v>
      </c>
      <c r="H9" s="13">
        <v>147</v>
      </c>
      <c r="I9" s="14">
        <v>3</v>
      </c>
      <c r="J9" s="13">
        <v>3</v>
      </c>
      <c r="K9" s="13">
        <v>4</v>
      </c>
      <c r="L9" s="13">
        <v>4</v>
      </c>
      <c r="M9" s="13">
        <v>4</v>
      </c>
      <c r="N9" s="13">
        <v>5</v>
      </c>
      <c r="O9" s="13">
        <v>4</v>
      </c>
      <c r="P9" s="13">
        <v>4</v>
      </c>
      <c r="Q9" s="13">
        <v>4</v>
      </c>
      <c r="R9" s="13">
        <v>6</v>
      </c>
      <c r="S9" s="13">
        <v>3</v>
      </c>
      <c r="T9" s="13">
        <v>3</v>
      </c>
      <c r="U9" s="13">
        <v>5</v>
      </c>
      <c r="V9" s="13">
        <v>6</v>
      </c>
      <c r="W9" s="13">
        <v>4</v>
      </c>
      <c r="X9" s="13">
        <v>4</v>
      </c>
      <c r="Y9" s="13">
        <v>3</v>
      </c>
      <c r="Z9" s="13">
        <v>5</v>
      </c>
      <c r="AA9" s="13">
        <v>4</v>
      </c>
      <c r="AB9" s="13">
        <v>38</v>
      </c>
      <c r="AC9" s="13">
        <v>37</v>
      </c>
      <c r="AD9" s="13">
        <v>75</v>
      </c>
      <c r="AE9" s="15">
        <v>0</v>
      </c>
    </row>
    <row r="10" spans="1:31">
      <c r="A10" s="28">
        <v>6</v>
      </c>
      <c r="B10" s="29" t="s">
        <v>41</v>
      </c>
      <c r="C10" s="12" t="s">
        <v>43</v>
      </c>
      <c r="D10" s="13">
        <v>71</v>
      </c>
      <c r="E10" s="13">
        <v>76</v>
      </c>
      <c r="F10" s="13">
        <v>0</v>
      </c>
      <c r="G10" s="13">
        <v>0</v>
      </c>
      <c r="H10" s="13">
        <v>147</v>
      </c>
      <c r="I10" s="14">
        <v>3</v>
      </c>
      <c r="J10" s="13">
        <v>4</v>
      </c>
      <c r="K10" s="13">
        <v>3</v>
      </c>
      <c r="L10" s="13">
        <v>3</v>
      </c>
      <c r="M10" s="13">
        <v>4</v>
      </c>
      <c r="N10" s="13">
        <v>5</v>
      </c>
      <c r="O10" s="13">
        <v>4</v>
      </c>
      <c r="P10" s="13">
        <v>4</v>
      </c>
      <c r="Q10" s="13">
        <v>5</v>
      </c>
      <c r="R10" s="13">
        <v>5</v>
      </c>
      <c r="S10" s="13">
        <v>4</v>
      </c>
      <c r="T10" s="13">
        <v>3</v>
      </c>
      <c r="U10" s="13">
        <v>4</v>
      </c>
      <c r="V10" s="13">
        <v>5</v>
      </c>
      <c r="W10" s="13">
        <v>5</v>
      </c>
      <c r="X10" s="13">
        <v>4</v>
      </c>
      <c r="Y10" s="13">
        <v>5</v>
      </c>
      <c r="Z10" s="13">
        <v>6</v>
      </c>
      <c r="AA10" s="13">
        <v>3</v>
      </c>
      <c r="AB10" s="13">
        <v>37</v>
      </c>
      <c r="AC10" s="13">
        <v>39</v>
      </c>
      <c r="AD10" s="13">
        <v>76</v>
      </c>
      <c r="AE10" s="15">
        <v>0</v>
      </c>
    </row>
    <row r="11" spans="1:31">
      <c r="A11" s="28">
        <v>7</v>
      </c>
      <c r="B11" s="29" t="s">
        <v>41</v>
      </c>
      <c r="C11" s="12" t="s">
        <v>52</v>
      </c>
      <c r="D11" s="13">
        <v>76</v>
      </c>
      <c r="E11" s="13">
        <v>74</v>
      </c>
      <c r="F11" s="13">
        <v>0</v>
      </c>
      <c r="G11" s="13">
        <v>0</v>
      </c>
      <c r="H11" s="13">
        <v>150</v>
      </c>
      <c r="I11" s="14">
        <v>6</v>
      </c>
      <c r="J11" s="13">
        <v>5</v>
      </c>
      <c r="K11" s="13">
        <v>4</v>
      </c>
      <c r="L11" s="13">
        <v>4</v>
      </c>
      <c r="M11" s="13">
        <v>4</v>
      </c>
      <c r="N11" s="13">
        <v>4</v>
      </c>
      <c r="O11" s="13">
        <v>5</v>
      </c>
      <c r="P11" s="13">
        <v>4</v>
      </c>
      <c r="Q11" s="13">
        <v>6</v>
      </c>
      <c r="R11" s="13">
        <v>5</v>
      </c>
      <c r="S11" s="13">
        <v>4</v>
      </c>
      <c r="T11" s="13">
        <v>3</v>
      </c>
      <c r="U11" s="13">
        <v>3</v>
      </c>
      <c r="V11" s="13">
        <v>4</v>
      </c>
      <c r="W11" s="13">
        <v>5</v>
      </c>
      <c r="X11" s="13">
        <v>3</v>
      </c>
      <c r="Y11" s="13">
        <v>3</v>
      </c>
      <c r="Z11" s="13">
        <v>4</v>
      </c>
      <c r="AA11" s="13">
        <v>4</v>
      </c>
      <c r="AB11" s="13">
        <v>41</v>
      </c>
      <c r="AC11" s="13">
        <v>33</v>
      </c>
      <c r="AD11" s="13">
        <v>74</v>
      </c>
      <c r="AE11" s="15">
        <v>0</v>
      </c>
    </row>
    <row r="12" spans="1:31">
      <c r="A12" s="28">
        <v>8</v>
      </c>
      <c r="B12" s="29" t="s">
        <v>41</v>
      </c>
      <c r="C12" s="12" t="s">
        <v>47</v>
      </c>
      <c r="D12" s="13">
        <v>75</v>
      </c>
      <c r="E12" s="13">
        <v>76</v>
      </c>
      <c r="F12" s="13">
        <v>0</v>
      </c>
      <c r="G12" s="13">
        <v>0</v>
      </c>
      <c r="H12" s="13">
        <v>151</v>
      </c>
      <c r="I12" s="14">
        <v>7</v>
      </c>
      <c r="J12" s="13">
        <v>4</v>
      </c>
      <c r="K12" s="13">
        <v>3</v>
      </c>
      <c r="L12" s="13">
        <v>3</v>
      </c>
      <c r="M12" s="13">
        <v>3</v>
      </c>
      <c r="N12" s="13">
        <v>5</v>
      </c>
      <c r="O12" s="13">
        <v>4</v>
      </c>
      <c r="P12" s="13">
        <v>4</v>
      </c>
      <c r="Q12" s="13">
        <v>7</v>
      </c>
      <c r="R12" s="13">
        <v>6</v>
      </c>
      <c r="S12" s="13">
        <v>4</v>
      </c>
      <c r="T12" s="13">
        <v>3</v>
      </c>
      <c r="U12" s="13">
        <v>4</v>
      </c>
      <c r="V12" s="13">
        <v>4</v>
      </c>
      <c r="W12" s="13">
        <v>5</v>
      </c>
      <c r="X12" s="13">
        <v>4</v>
      </c>
      <c r="Y12" s="13">
        <v>3</v>
      </c>
      <c r="Z12" s="13">
        <v>6</v>
      </c>
      <c r="AA12" s="13">
        <v>4</v>
      </c>
      <c r="AB12" s="13">
        <v>39</v>
      </c>
      <c r="AC12" s="13">
        <v>37</v>
      </c>
      <c r="AD12" s="13">
        <v>76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0</v>
      </c>
      <c r="G13" s="13">
        <v>0</v>
      </c>
      <c r="H13" s="13">
        <v>151</v>
      </c>
      <c r="I13" s="14">
        <v>7</v>
      </c>
      <c r="J13" s="13">
        <v>4</v>
      </c>
      <c r="K13" s="13">
        <v>3</v>
      </c>
      <c r="L13" s="13">
        <v>4</v>
      </c>
      <c r="M13" s="13">
        <v>5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3</v>
      </c>
      <c r="U13" s="13">
        <v>4</v>
      </c>
      <c r="V13" s="13">
        <v>4</v>
      </c>
      <c r="W13" s="13">
        <v>4</v>
      </c>
      <c r="X13" s="13">
        <v>4</v>
      </c>
      <c r="Y13" s="13">
        <v>3</v>
      </c>
      <c r="Z13" s="13">
        <v>6</v>
      </c>
      <c r="AA13" s="13">
        <v>5</v>
      </c>
      <c r="AB13" s="13">
        <v>39</v>
      </c>
      <c r="AC13" s="13">
        <v>37</v>
      </c>
      <c r="AD13" s="13">
        <v>76</v>
      </c>
      <c r="AE13" s="15">
        <v>0</v>
      </c>
    </row>
    <row r="14" spans="1:31">
      <c r="A14" s="28">
        <v>10</v>
      </c>
      <c r="B14" s="29" t="s">
        <v>41</v>
      </c>
      <c r="C14" s="12" t="s">
        <v>57</v>
      </c>
      <c r="D14" s="13">
        <v>80</v>
      </c>
      <c r="E14" s="13">
        <v>72</v>
      </c>
      <c r="F14" s="13">
        <v>0</v>
      </c>
      <c r="G14" s="13">
        <v>0</v>
      </c>
      <c r="H14" s="13">
        <v>152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4</v>
      </c>
      <c r="O14" s="13">
        <v>5</v>
      </c>
      <c r="P14" s="13">
        <v>4</v>
      </c>
      <c r="Q14" s="13">
        <v>4</v>
      </c>
      <c r="R14" s="13">
        <v>4</v>
      </c>
      <c r="S14" s="13">
        <v>5</v>
      </c>
      <c r="T14" s="13">
        <v>3</v>
      </c>
      <c r="U14" s="13">
        <v>4</v>
      </c>
      <c r="V14" s="13">
        <v>5</v>
      </c>
      <c r="W14" s="13">
        <v>3</v>
      </c>
      <c r="X14" s="13">
        <v>4</v>
      </c>
      <c r="Y14" s="13">
        <v>3</v>
      </c>
      <c r="Z14" s="13">
        <v>4</v>
      </c>
      <c r="AA14" s="13">
        <v>5</v>
      </c>
      <c r="AB14" s="13">
        <v>36</v>
      </c>
      <c r="AC14" s="13">
        <v>36</v>
      </c>
      <c r="AD14" s="13">
        <v>72</v>
      </c>
      <c r="AE14" s="15">
        <v>0</v>
      </c>
    </row>
    <row r="15" spans="1:31">
      <c r="A15" s="28">
        <v>11</v>
      </c>
      <c r="B15" s="29" t="s">
        <v>41</v>
      </c>
      <c r="C15" s="12" t="s">
        <v>50</v>
      </c>
      <c r="D15" s="13">
        <v>75</v>
      </c>
      <c r="E15" s="13">
        <v>78</v>
      </c>
      <c r="F15" s="13">
        <v>0</v>
      </c>
      <c r="G15" s="13">
        <v>0</v>
      </c>
      <c r="H15" s="13">
        <v>153</v>
      </c>
      <c r="I15" s="14">
        <v>9</v>
      </c>
      <c r="J15" s="13">
        <v>5</v>
      </c>
      <c r="K15" s="13">
        <v>4</v>
      </c>
      <c r="L15" s="13">
        <v>4</v>
      </c>
      <c r="M15" s="13">
        <v>3</v>
      </c>
      <c r="N15" s="13">
        <v>5</v>
      </c>
      <c r="O15" s="13">
        <v>5</v>
      </c>
      <c r="P15" s="13">
        <v>3</v>
      </c>
      <c r="Q15" s="13">
        <v>5</v>
      </c>
      <c r="R15" s="13">
        <v>6</v>
      </c>
      <c r="S15" s="13">
        <v>4</v>
      </c>
      <c r="T15" s="13">
        <v>4</v>
      </c>
      <c r="U15" s="13">
        <v>4</v>
      </c>
      <c r="V15" s="13">
        <v>4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 s="13">
        <v>40</v>
      </c>
      <c r="AC15" s="13">
        <v>38</v>
      </c>
      <c r="AD15" s="13">
        <v>78</v>
      </c>
      <c r="AE15" s="15">
        <v>0</v>
      </c>
    </row>
    <row r="16" spans="1:31">
      <c r="A16" s="28">
        <v>12</v>
      </c>
      <c r="B16" s="29" t="s">
        <v>41</v>
      </c>
      <c r="C16" s="12" t="s">
        <v>59</v>
      </c>
      <c r="D16" s="13">
        <v>80</v>
      </c>
      <c r="E16" s="13">
        <v>74</v>
      </c>
      <c r="F16" s="13">
        <v>0</v>
      </c>
      <c r="G16" s="13">
        <v>0</v>
      </c>
      <c r="H16" s="13">
        <v>154</v>
      </c>
      <c r="I16" s="14">
        <v>10</v>
      </c>
      <c r="J16" s="13">
        <v>6</v>
      </c>
      <c r="K16" s="13">
        <v>3</v>
      </c>
      <c r="L16" s="13">
        <v>4</v>
      </c>
      <c r="M16" s="13">
        <v>3</v>
      </c>
      <c r="N16" s="13">
        <v>5</v>
      </c>
      <c r="O16" s="13">
        <v>4</v>
      </c>
      <c r="P16" s="13">
        <v>4</v>
      </c>
      <c r="Q16" s="13">
        <v>4</v>
      </c>
      <c r="R16" s="13">
        <v>4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5</v>
      </c>
      <c r="Y16" s="13">
        <v>3</v>
      </c>
      <c r="Z16" s="13">
        <v>5</v>
      </c>
      <c r="AA16" s="13">
        <v>4</v>
      </c>
      <c r="AB16" s="13">
        <v>37</v>
      </c>
      <c r="AC16" s="13">
        <v>37</v>
      </c>
      <c r="AD16" s="13">
        <v>74</v>
      </c>
      <c r="AE16" s="15">
        <v>0</v>
      </c>
    </row>
    <row r="17" spans="1:31">
      <c r="A17" s="28">
        <v>13</v>
      </c>
      <c r="B17" s="29" t="s">
        <v>41</v>
      </c>
      <c r="C17" s="12" t="s">
        <v>56</v>
      </c>
      <c r="D17" s="13">
        <v>80</v>
      </c>
      <c r="E17" s="13">
        <v>76</v>
      </c>
      <c r="F17" s="13">
        <v>0</v>
      </c>
      <c r="G17" s="13">
        <v>0</v>
      </c>
      <c r="H17" s="13">
        <v>156</v>
      </c>
      <c r="I17" s="14">
        <v>12</v>
      </c>
      <c r="J17" s="13">
        <v>4</v>
      </c>
      <c r="K17" s="13">
        <v>2</v>
      </c>
      <c r="L17" s="13">
        <v>4</v>
      </c>
      <c r="M17" s="13">
        <v>3</v>
      </c>
      <c r="N17" s="13">
        <v>6</v>
      </c>
      <c r="O17" s="13">
        <v>5</v>
      </c>
      <c r="P17" s="13">
        <v>4</v>
      </c>
      <c r="Q17" s="13">
        <v>4</v>
      </c>
      <c r="R17" s="13">
        <v>4</v>
      </c>
      <c r="S17" s="13">
        <v>4</v>
      </c>
      <c r="T17" s="13">
        <v>3</v>
      </c>
      <c r="U17" s="13">
        <v>4</v>
      </c>
      <c r="V17" s="13">
        <v>5</v>
      </c>
      <c r="W17" s="13">
        <v>5</v>
      </c>
      <c r="X17" s="13">
        <v>5</v>
      </c>
      <c r="Y17" s="13">
        <v>4</v>
      </c>
      <c r="Z17" s="13">
        <v>5</v>
      </c>
      <c r="AA17" s="13">
        <v>5</v>
      </c>
      <c r="AB17" s="13">
        <v>36</v>
      </c>
      <c r="AC17" s="13">
        <v>40</v>
      </c>
      <c r="AD17" s="13">
        <v>76</v>
      </c>
      <c r="AE17" s="15" t="s">
        <v>190</v>
      </c>
    </row>
    <row r="18" spans="1:31">
      <c r="A18" s="28">
        <v>14</v>
      </c>
      <c r="B18" s="29" t="s">
        <v>41</v>
      </c>
      <c r="C18" s="12" t="s">
        <v>49</v>
      </c>
      <c r="D18" s="13">
        <v>76</v>
      </c>
      <c r="E18" s="13">
        <v>81</v>
      </c>
      <c r="F18" s="13">
        <v>0</v>
      </c>
      <c r="G18" s="13">
        <v>0</v>
      </c>
      <c r="H18" s="13">
        <v>157</v>
      </c>
      <c r="I18" s="14">
        <v>13</v>
      </c>
      <c r="J18" s="13">
        <v>4</v>
      </c>
      <c r="K18" s="13">
        <v>3</v>
      </c>
      <c r="L18" s="13">
        <v>6</v>
      </c>
      <c r="M18" s="13">
        <v>6</v>
      </c>
      <c r="N18" s="13">
        <v>5</v>
      </c>
      <c r="O18" s="13">
        <v>5</v>
      </c>
      <c r="P18" s="13">
        <v>4</v>
      </c>
      <c r="Q18" s="13">
        <v>5</v>
      </c>
      <c r="R18" s="13">
        <v>4</v>
      </c>
      <c r="S18" s="13">
        <v>6</v>
      </c>
      <c r="T18" s="13">
        <v>3</v>
      </c>
      <c r="U18" s="13">
        <v>4</v>
      </c>
      <c r="V18" s="13">
        <v>5</v>
      </c>
      <c r="W18" s="13">
        <v>4</v>
      </c>
      <c r="X18" s="13">
        <v>4</v>
      </c>
      <c r="Y18" s="13">
        <v>3</v>
      </c>
      <c r="Z18" s="13">
        <v>4</v>
      </c>
      <c r="AA18" s="13">
        <v>6</v>
      </c>
      <c r="AB18" s="13">
        <v>42</v>
      </c>
      <c r="AC18" s="13">
        <v>39</v>
      </c>
      <c r="AD18" s="13">
        <v>81</v>
      </c>
      <c r="AE18" s="15" t="s">
        <v>190</v>
      </c>
    </row>
    <row r="19" spans="1:31">
      <c r="A19" s="28">
        <v>15</v>
      </c>
      <c r="B19" s="29" t="s">
        <v>41</v>
      </c>
      <c r="C19" s="12" t="s">
        <v>63</v>
      </c>
      <c r="D19" s="13">
        <v>84</v>
      </c>
      <c r="E19" s="13">
        <v>74</v>
      </c>
      <c r="F19" s="13">
        <v>0</v>
      </c>
      <c r="G19" s="13">
        <v>0</v>
      </c>
      <c r="H19" s="13">
        <v>158</v>
      </c>
      <c r="I19" s="14">
        <v>14</v>
      </c>
      <c r="J19" s="13">
        <v>5</v>
      </c>
      <c r="K19" s="13">
        <v>2</v>
      </c>
      <c r="L19" s="13">
        <v>4</v>
      </c>
      <c r="M19" s="13">
        <v>2</v>
      </c>
      <c r="N19" s="13">
        <v>5</v>
      </c>
      <c r="O19" s="13">
        <v>4</v>
      </c>
      <c r="P19" s="13">
        <v>5</v>
      </c>
      <c r="Q19" s="13">
        <v>3</v>
      </c>
      <c r="R19" s="13">
        <v>6</v>
      </c>
      <c r="S19" s="13">
        <v>4</v>
      </c>
      <c r="T19" s="13">
        <v>3</v>
      </c>
      <c r="U19" s="13">
        <v>5</v>
      </c>
      <c r="V19" s="13">
        <v>4</v>
      </c>
      <c r="W19" s="13">
        <v>4</v>
      </c>
      <c r="X19" s="13">
        <v>4</v>
      </c>
      <c r="Y19" s="13">
        <v>5</v>
      </c>
      <c r="Z19" s="13">
        <v>5</v>
      </c>
      <c r="AA19" s="13">
        <v>4</v>
      </c>
      <c r="AB19" s="13">
        <v>36</v>
      </c>
      <c r="AC19" s="13">
        <v>38</v>
      </c>
      <c r="AD19" s="13">
        <v>74</v>
      </c>
      <c r="AE19" s="15" t="s">
        <v>190</v>
      </c>
    </row>
    <row r="20" spans="1:31">
      <c r="A20" s="28">
        <v>16</v>
      </c>
      <c r="B20" s="29" t="s">
        <v>41</v>
      </c>
      <c r="C20" s="12" t="s">
        <v>54</v>
      </c>
      <c r="D20" s="13">
        <v>77</v>
      </c>
      <c r="E20" s="13">
        <v>81</v>
      </c>
      <c r="F20" s="13">
        <v>0</v>
      </c>
      <c r="G20" s="13">
        <v>0</v>
      </c>
      <c r="H20" s="13">
        <v>158</v>
      </c>
      <c r="I20" s="14">
        <v>14</v>
      </c>
      <c r="J20" s="13">
        <v>4</v>
      </c>
      <c r="K20" s="13">
        <v>6</v>
      </c>
      <c r="L20" s="13">
        <v>4</v>
      </c>
      <c r="M20" s="13">
        <v>5</v>
      </c>
      <c r="N20" s="13">
        <v>4</v>
      </c>
      <c r="O20" s="13">
        <v>5</v>
      </c>
      <c r="P20" s="13">
        <v>4</v>
      </c>
      <c r="Q20" s="13">
        <v>4</v>
      </c>
      <c r="R20" s="13">
        <v>7</v>
      </c>
      <c r="S20" s="13">
        <v>5</v>
      </c>
      <c r="T20" s="13">
        <v>3</v>
      </c>
      <c r="U20" s="13">
        <v>5</v>
      </c>
      <c r="V20" s="13">
        <v>5</v>
      </c>
      <c r="W20" s="13">
        <v>4</v>
      </c>
      <c r="X20" s="13">
        <v>4</v>
      </c>
      <c r="Y20" s="13">
        <v>3</v>
      </c>
      <c r="Z20" s="13">
        <v>5</v>
      </c>
      <c r="AA20" s="13">
        <v>4</v>
      </c>
      <c r="AB20" s="13">
        <v>43</v>
      </c>
      <c r="AC20" s="13">
        <v>38</v>
      </c>
      <c r="AD20" s="13">
        <v>81</v>
      </c>
      <c r="AE20" s="15" t="s">
        <v>190</v>
      </c>
    </row>
    <row r="21" spans="1:31">
      <c r="A21" s="28">
        <v>17</v>
      </c>
      <c r="B21" s="29" t="s">
        <v>41</v>
      </c>
      <c r="C21" s="12" t="s">
        <v>60</v>
      </c>
      <c r="D21" s="13">
        <v>81</v>
      </c>
      <c r="E21" s="13">
        <v>79</v>
      </c>
      <c r="F21" s="13">
        <v>0</v>
      </c>
      <c r="G21" s="13">
        <v>0</v>
      </c>
      <c r="H21" s="13">
        <v>160</v>
      </c>
      <c r="I21" s="14">
        <v>16</v>
      </c>
      <c r="J21" s="13">
        <v>4</v>
      </c>
      <c r="K21" s="13">
        <v>4</v>
      </c>
      <c r="L21" s="13">
        <v>4</v>
      </c>
      <c r="M21" s="13">
        <v>3</v>
      </c>
      <c r="N21" s="13">
        <v>4</v>
      </c>
      <c r="O21" s="13">
        <v>6</v>
      </c>
      <c r="P21" s="13">
        <v>4</v>
      </c>
      <c r="Q21" s="13">
        <v>5</v>
      </c>
      <c r="R21" s="13">
        <v>5</v>
      </c>
      <c r="S21" s="13">
        <v>6</v>
      </c>
      <c r="T21" s="13">
        <v>4</v>
      </c>
      <c r="U21" s="13">
        <v>4</v>
      </c>
      <c r="V21" s="13">
        <v>6</v>
      </c>
      <c r="W21" s="13">
        <v>3</v>
      </c>
      <c r="X21" s="13">
        <v>4</v>
      </c>
      <c r="Y21" s="13">
        <v>2</v>
      </c>
      <c r="Z21" s="13">
        <v>6</v>
      </c>
      <c r="AA21" s="13">
        <v>5</v>
      </c>
      <c r="AB21" s="13">
        <v>39</v>
      </c>
      <c r="AC21" s="13">
        <v>40</v>
      </c>
      <c r="AD21" s="13">
        <v>79</v>
      </c>
      <c r="AE21" s="15" t="s">
        <v>190</v>
      </c>
    </row>
    <row r="22" spans="1:31">
      <c r="A22" s="28">
        <v>18</v>
      </c>
      <c r="B22" s="29" t="s">
        <v>41</v>
      </c>
      <c r="C22" s="12" t="s">
        <v>58</v>
      </c>
      <c r="D22" s="13">
        <v>80</v>
      </c>
      <c r="E22" s="13">
        <v>83</v>
      </c>
      <c r="F22" s="13">
        <v>0</v>
      </c>
      <c r="G22" s="13">
        <v>0</v>
      </c>
      <c r="H22" s="13">
        <v>163</v>
      </c>
      <c r="I22" s="14">
        <v>19</v>
      </c>
      <c r="J22" s="13">
        <v>4</v>
      </c>
      <c r="K22" s="13">
        <v>4</v>
      </c>
      <c r="L22" s="13">
        <v>6</v>
      </c>
      <c r="M22" s="13">
        <v>4</v>
      </c>
      <c r="N22" s="13">
        <v>4</v>
      </c>
      <c r="O22" s="13">
        <v>4</v>
      </c>
      <c r="P22" s="13">
        <v>4</v>
      </c>
      <c r="Q22" s="13">
        <v>7</v>
      </c>
      <c r="R22" s="13">
        <v>6</v>
      </c>
      <c r="S22" s="13">
        <v>4</v>
      </c>
      <c r="T22" s="13">
        <v>3</v>
      </c>
      <c r="U22" s="13">
        <v>5</v>
      </c>
      <c r="V22" s="13">
        <v>5</v>
      </c>
      <c r="W22" s="13">
        <v>4</v>
      </c>
      <c r="X22" s="13">
        <v>4</v>
      </c>
      <c r="Y22" s="13">
        <v>3</v>
      </c>
      <c r="Z22" s="13">
        <v>5</v>
      </c>
      <c r="AA22" s="13">
        <v>7</v>
      </c>
      <c r="AB22" s="13">
        <v>43</v>
      </c>
      <c r="AC22" s="13">
        <v>40</v>
      </c>
      <c r="AD22" s="13">
        <v>83</v>
      </c>
      <c r="AE22" s="15" t="s">
        <v>190</v>
      </c>
    </row>
    <row r="23" spans="1:31">
      <c r="A23" s="28">
        <v>19</v>
      </c>
      <c r="B23" s="29" t="s">
        <v>41</v>
      </c>
      <c r="C23" s="12" t="s">
        <v>64</v>
      </c>
      <c r="D23" s="13">
        <v>84</v>
      </c>
      <c r="E23" s="13">
        <v>80</v>
      </c>
      <c r="F23" s="13">
        <v>0</v>
      </c>
      <c r="G23" s="13">
        <v>0</v>
      </c>
      <c r="H23" s="13">
        <v>164</v>
      </c>
      <c r="I23" s="14">
        <v>20</v>
      </c>
      <c r="J23" s="13">
        <v>5</v>
      </c>
      <c r="K23" s="13">
        <v>6</v>
      </c>
      <c r="L23" s="13">
        <v>4</v>
      </c>
      <c r="M23" s="13">
        <v>4</v>
      </c>
      <c r="N23" s="13">
        <v>4</v>
      </c>
      <c r="O23" s="13">
        <v>5</v>
      </c>
      <c r="P23" s="13">
        <v>3</v>
      </c>
      <c r="Q23" s="13">
        <v>4</v>
      </c>
      <c r="R23" s="13">
        <v>4</v>
      </c>
      <c r="S23" s="13">
        <v>6</v>
      </c>
      <c r="T23" s="13">
        <v>3</v>
      </c>
      <c r="U23" s="13">
        <v>4</v>
      </c>
      <c r="V23" s="13">
        <v>5</v>
      </c>
      <c r="W23" s="13">
        <v>4</v>
      </c>
      <c r="X23" s="13">
        <v>5</v>
      </c>
      <c r="Y23" s="13">
        <v>4</v>
      </c>
      <c r="Z23" s="13">
        <v>5</v>
      </c>
      <c r="AA23" s="13">
        <v>5</v>
      </c>
      <c r="AB23" s="13">
        <v>39</v>
      </c>
      <c r="AC23" s="13">
        <v>41</v>
      </c>
      <c r="AD23" s="13">
        <v>80</v>
      </c>
      <c r="AE23" s="15" t="s">
        <v>190</v>
      </c>
    </row>
    <row r="24" spans="1:31">
      <c r="A24" s="28">
        <v>20</v>
      </c>
      <c r="B24" s="29" t="s">
        <v>41</v>
      </c>
      <c r="C24" s="12" t="s">
        <v>55</v>
      </c>
      <c r="D24" s="13">
        <v>77</v>
      </c>
      <c r="E24" s="13">
        <v>87</v>
      </c>
      <c r="F24" s="13">
        <v>0</v>
      </c>
      <c r="G24" s="13">
        <v>0</v>
      </c>
      <c r="H24" s="13">
        <v>164</v>
      </c>
      <c r="I24" s="14">
        <v>20</v>
      </c>
      <c r="J24" s="13">
        <v>4</v>
      </c>
      <c r="K24" s="13">
        <v>4</v>
      </c>
      <c r="L24" s="13">
        <v>6</v>
      </c>
      <c r="M24" s="13">
        <v>4</v>
      </c>
      <c r="N24" s="13">
        <v>5</v>
      </c>
      <c r="O24" s="13">
        <v>6</v>
      </c>
      <c r="P24" s="13">
        <v>4</v>
      </c>
      <c r="Q24" s="13">
        <v>5</v>
      </c>
      <c r="R24" s="13">
        <v>6</v>
      </c>
      <c r="S24" s="13">
        <v>4</v>
      </c>
      <c r="T24" s="13">
        <v>4</v>
      </c>
      <c r="U24" s="13">
        <v>5</v>
      </c>
      <c r="V24" s="13">
        <v>8</v>
      </c>
      <c r="W24" s="13">
        <v>5</v>
      </c>
      <c r="X24" s="13">
        <v>4</v>
      </c>
      <c r="Y24" s="13">
        <v>3</v>
      </c>
      <c r="Z24" s="13">
        <v>5</v>
      </c>
      <c r="AA24" s="13">
        <v>5</v>
      </c>
      <c r="AB24" s="13">
        <v>44</v>
      </c>
      <c r="AC24" s="13">
        <v>43</v>
      </c>
      <c r="AD24" s="13">
        <v>87</v>
      </c>
      <c r="AE24" s="15" t="s">
        <v>190</v>
      </c>
    </row>
    <row r="25" spans="1:31">
      <c r="A25" s="28">
        <v>21</v>
      </c>
      <c r="B25" s="29" t="s">
        <v>41</v>
      </c>
      <c r="C25" s="12" t="s">
        <v>51</v>
      </c>
      <c r="D25" s="13">
        <v>76</v>
      </c>
      <c r="E25" s="13">
        <v>88</v>
      </c>
      <c r="F25" s="13">
        <v>0</v>
      </c>
      <c r="G25" s="13">
        <v>0</v>
      </c>
      <c r="H25" s="13">
        <v>164</v>
      </c>
      <c r="I25" s="14">
        <v>20</v>
      </c>
      <c r="J25" s="13">
        <v>3</v>
      </c>
      <c r="K25" s="13">
        <v>4</v>
      </c>
      <c r="L25" s="13">
        <v>4</v>
      </c>
      <c r="M25" s="13">
        <v>4</v>
      </c>
      <c r="N25" s="13">
        <v>5</v>
      </c>
      <c r="O25" s="13">
        <v>4</v>
      </c>
      <c r="P25" s="13">
        <v>4</v>
      </c>
      <c r="Q25" s="13">
        <v>9</v>
      </c>
      <c r="R25" s="13">
        <v>11</v>
      </c>
      <c r="S25" s="13">
        <v>4</v>
      </c>
      <c r="T25" s="13">
        <v>3</v>
      </c>
      <c r="U25" s="13">
        <v>5</v>
      </c>
      <c r="V25" s="13">
        <v>4</v>
      </c>
      <c r="W25" s="13">
        <v>4</v>
      </c>
      <c r="X25" s="13">
        <v>6</v>
      </c>
      <c r="Y25" s="13">
        <v>4</v>
      </c>
      <c r="Z25" s="13">
        <v>5</v>
      </c>
      <c r="AA25" s="13">
        <v>5</v>
      </c>
      <c r="AB25" s="13">
        <v>48</v>
      </c>
      <c r="AC25" s="13">
        <v>40</v>
      </c>
      <c r="AD25" s="13">
        <v>88</v>
      </c>
      <c r="AE25" s="15" t="s">
        <v>190</v>
      </c>
    </row>
    <row r="26" spans="1:31">
      <c r="A26" s="28">
        <v>22</v>
      </c>
      <c r="B26" s="29" t="s">
        <v>41</v>
      </c>
      <c r="C26" s="12" t="s">
        <v>61</v>
      </c>
      <c r="D26" s="13">
        <v>82</v>
      </c>
      <c r="E26" s="13">
        <v>86</v>
      </c>
      <c r="F26" s="13">
        <v>0</v>
      </c>
      <c r="G26" s="13">
        <v>0</v>
      </c>
      <c r="H26" s="13">
        <v>168</v>
      </c>
      <c r="I26" s="14">
        <v>24</v>
      </c>
      <c r="J26" s="13">
        <v>7</v>
      </c>
      <c r="K26" s="13">
        <v>3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7</v>
      </c>
      <c r="R26" s="13">
        <v>6</v>
      </c>
      <c r="S26" s="13">
        <v>4</v>
      </c>
      <c r="T26" s="13">
        <v>3</v>
      </c>
      <c r="U26" s="13">
        <v>5</v>
      </c>
      <c r="V26" s="13">
        <v>7</v>
      </c>
      <c r="W26" s="13">
        <v>4</v>
      </c>
      <c r="X26" s="13">
        <v>4</v>
      </c>
      <c r="Y26" s="13">
        <v>3</v>
      </c>
      <c r="Z26" s="13">
        <v>4</v>
      </c>
      <c r="AA26" s="13">
        <v>7</v>
      </c>
      <c r="AB26" s="13">
        <v>45</v>
      </c>
      <c r="AC26" s="13">
        <v>41</v>
      </c>
      <c r="AD26" s="13">
        <v>86</v>
      </c>
      <c r="AE26" s="15" t="s">
        <v>190</v>
      </c>
    </row>
    <row r="27" spans="1:31">
      <c r="A27" s="28">
        <v>23</v>
      </c>
      <c r="B27" s="29" t="s">
        <v>41</v>
      </c>
      <c r="C27" s="12" t="s">
        <v>62</v>
      </c>
      <c r="D27" s="13">
        <v>84</v>
      </c>
      <c r="E27" s="13">
        <v>87</v>
      </c>
      <c r="F27" s="13">
        <v>0</v>
      </c>
      <c r="G27" s="13">
        <v>0</v>
      </c>
      <c r="H27" s="13">
        <v>171</v>
      </c>
      <c r="I27" s="14">
        <v>27</v>
      </c>
      <c r="J27" s="13">
        <v>5</v>
      </c>
      <c r="K27" s="13">
        <v>5</v>
      </c>
      <c r="L27" s="13">
        <v>5</v>
      </c>
      <c r="M27" s="13">
        <v>5</v>
      </c>
      <c r="N27" s="13">
        <v>5</v>
      </c>
      <c r="O27" s="13">
        <v>5</v>
      </c>
      <c r="P27" s="13">
        <v>6</v>
      </c>
      <c r="Q27" s="13">
        <v>4</v>
      </c>
      <c r="R27" s="13">
        <v>5</v>
      </c>
      <c r="S27" s="13">
        <v>5</v>
      </c>
      <c r="T27" s="13">
        <v>3</v>
      </c>
      <c r="U27" s="13">
        <v>4</v>
      </c>
      <c r="V27" s="13">
        <v>5</v>
      </c>
      <c r="W27" s="13">
        <v>5</v>
      </c>
      <c r="X27" s="13">
        <v>5</v>
      </c>
      <c r="Y27" s="13">
        <v>4</v>
      </c>
      <c r="Z27" s="13">
        <v>7</v>
      </c>
      <c r="AA27" s="13">
        <v>4</v>
      </c>
      <c r="AB27" s="13">
        <v>45</v>
      </c>
      <c r="AC27" s="13">
        <v>42</v>
      </c>
      <c r="AD27" s="13">
        <v>87</v>
      </c>
      <c r="AE27" s="15" t="s">
        <v>190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73</v>
      </c>
      <c r="F28" s="13">
        <v>0</v>
      </c>
      <c r="G28" s="13">
        <v>0</v>
      </c>
      <c r="H28" s="13">
        <v>148</v>
      </c>
      <c r="I28" s="14">
        <v>4</v>
      </c>
      <c r="J28" s="13">
        <v>4</v>
      </c>
      <c r="K28" s="13">
        <v>3</v>
      </c>
      <c r="L28" s="13">
        <v>5</v>
      </c>
      <c r="M28" s="13">
        <v>4</v>
      </c>
      <c r="N28" s="13">
        <v>4</v>
      </c>
      <c r="O28" s="13">
        <v>4</v>
      </c>
      <c r="P28" s="13">
        <v>4</v>
      </c>
      <c r="Q28" s="13">
        <v>5</v>
      </c>
      <c r="R28" s="13">
        <v>5</v>
      </c>
      <c r="S28" s="13">
        <v>6</v>
      </c>
      <c r="T28" s="13">
        <v>3</v>
      </c>
      <c r="U28" s="13">
        <v>4</v>
      </c>
      <c r="V28" s="13">
        <v>4</v>
      </c>
      <c r="W28" s="13">
        <v>4</v>
      </c>
      <c r="X28" s="13">
        <v>4</v>
      </c>
      <c r="Y28" s="13">
        <v>3</v>
      </c>
      <c r="Z28" s="13">
        <v>3</v>
      </c>
      <c r="AA28" s="13">
        <v>4</v>
      </c>
      <c r="AB28" s="13">
        <v>38</v>
      </c>
      <c r="AC28" s="13">
        <v>35</v>
      </c>
      <c r="AD28" s="13">
        <v>73</v>
      </c>
      <c r="AE28" s="15">
        <v>0</v>
      </c>
    </row>
    <row r="29" spans="1:31">
      <c r="A29" s="28">
        <v>2</v>
      </c>
      <c r="B29" s="29" t="s">
        <v>65</v>
      </c>
      <c r="C29" s="12" t="s">
        <v>72</v>
      </c>
      <c r="D29" s="13">
        <v>76</v>
      </c>
      <c r="E29" s="13">
        <v>73</v>
      </c>
      <c r="F29" s="13">
        <v>0</v>
      </c>
      <c r="G29" s="13">
        <v>0</v>
      </c>
      <c r="H29" s="13">
        <v>149</v>
      </c>
      <c r="I29" s="14">
        <v>5</v>
      </c>
      <c r="J29" s="13">
        <v>4</v>
      </c>
      <c r="K29" s="13">
        <v>5</v>
      </c>
      <c r="L29" s="13">
        <v>4</v>
      </c>
      <c r="M29" s="13">
        <v>3</v>
      </c>
      <c r="N29" s="13">
        <v>5</v>
      </c>
      <c r="O29" s="13">
        <v>5</v>
      </c>
      <c r="P29" s="13">
        <v>3</v>
      </c>
      <c r="Q29" s="13">
        <v>4</v>
      </c>
      <c r="R29" s="13">
        <v>5</v>
      </c>
      <c r="S29" s="13">
        <v>3</v>
      </c>
      <c r="T29" s="13">
        <v>3</v>
      </c>
      <c r="U29" s="13">
        <v>4</v>
      </c>
      <c r="V29" s="13">
        <v>5</v>
      </c>
      <c r="W29" s="13">
        <v>4</v>
      </c>
      <c r="X29" s="13">
        <v>5</v>
      </c>
      <c r="Y29" s="13">
        <v>3</v>
      </c>
      <c r="Z29" s="13">
        <v>3</v>
      </c>
      <c r="AA29" s="13">
        <v>5</v>
      </c>
      <c r="AB29" s="13">
        <v>38</v>
      </c>
      <c r="AC29" s="13">
        <v>35</v>
      </c>
      <c r="AD29" s="13">
        <v>73</v>
      </c>
      <c r="AE29" s="15">
        <v>0</v>
      </c>
    </row>
    <row r="30" spans="1:31">
      <c r="A30" s="28">
        <v>3</v>
      </c>
      <c r="B30" s="29" t="s">
        <v>65</v>
      </c>
      <c r="C30" s="12" t="s">
        <v>75</v>
      </c>
      <c r="D30" s="13">
        <v>77</v>
      </c>
      <c r="E30" s="13">
        <v>73</v>
      </c>
      <c r="F30" s="13">
        <v>0</v>
      </c>
      <c r="G30" s="13">
        <v>0</v>
      </c>
      <c r="H30" s="13">
        <v>150</v>
      </c>
      <c r="I30" s="14">
        <v>6</v>
      </c>
      <c r="J30" s="13">
        <v>4</v>
      </c>
      <c r="K30" s="13">
        <v>3</v>
      </c>
      <c r="L30" s="13">
        <v>4</v>
      </c>
      <c r="M30" s="13">
        <v>3</v>
      </c>
      <c r="N30" s="13">
        <v>4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3</v>
      </c>
      <c r="U30" s="13">
        <v>4</v>
      </c>
      <c r="V30" s="13">
        <v>4</v>
      </c>
      <c r="W30" s="13">
        <v>4</v>
      </c>
      <c r="X30" s="13">
        <v>4</v>
      </c>
      <c r="Y30" s="13">
        <v>3</v>
      </c>
      <c r="Z30" s="13">
        <v>6</v>
      </c>
      <c r="AA30" s="13">
        <v>4</v>
      </c>
      <c r="AB30" s="13">
        <v>36</v>
      </c>
      <c r="AC30" s="13">
        <v>37</v>
      </c>
      <c r="AD30" s="13">
        <v>73</v>
      </c>
      <c r="AE30" s="15">
        <v>0</v>
      </c>
    </row>
    <row r="31" spans="1:31">
      <c r="A31" s="28">
        <v>4</v>
      </c>
      <c r="B31" s="29" t="s">
        <v>65</v>
      </c>
      <c r="C31" s="12" t="s">
        <v>71</v>
      </c>
      <c r="D31" s="13">
        <v>76</v>
      </c>
      <c r="E31" s="13">
        <v>74</v>
      </c>
      <c r="F31" s="13">
        <v>0</v>
      </c>
      <c r="G31" s="13">
        <v>0</v>
      </c>
      <c r="H31" s="13">
        <v>150</v>
      </c>
      <c r="I31" s="14">
        <v>6</v>
      </c>
      <c r="J31" s="13">
        <v>4</v>
      </c>
      <c r="K31" s="13">
        <v>3</v>
      </c>
      <c r="L31" s="13">
        <v>3</v>
      </c>
      <c r="M31" s="13">
        <v>3</v>
      </c>
      <c r="N31" s="13">
        <v>4</v>
      </c>
      <c r="O31" s="13">
        <v>5</v>
      </c>
      <c r="P31" s="13">
        <v>5</v>
      </c>
      <c r="Q31" s="13">
        <v>5</v>
      </c>
      <c r="R31" s="13">
        <v>6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3</v>
      </c>
      <c r="Z31" s="13">
        <v>4</v>
      </c>
      <c r="AA31" s="13">
        <v>5</v>
      </c>
      <c r="AB31" s="13">
        <v>38</v>
      </c>
      <c r="AC31" s="13">
        <v>36</v>
      </c>
      <c r="AD31" s="13">
        <v>74</v>
      </c>
      <c r="AE31" s="15">
        <v>0</v>
      </c>
    </row>
    <row r="32" spans="1:31">
      <c r="A32" s="28">
        <v>5</v>
      </c>
      <c r="B32" s="29" t="s">
        <v>65</v>
      </c>
      <c r="C32" s="12" t="s">
        <v>67</v>
      </c>
      <c r="D32" s="13">
        <v>76</v>
      </c>
      <c r="E32" s="13">
        <v>74</v>
      </c>
      <c r="F32" s="13">
        <v>0</v>
      </c>
      <c r="G32" s="13">
        <v>0</v>
      </c>
      <c r="H32" s="13">
        <v>150</v>
      </c>
      <c r="I32" s="14">
        <v>6</v>
      </c>
      <c r="J32" s="13">
        <v>4</v>
      </c>
      <c r="K32" s="13">
        <v>4</v>
      </c>
      <c r="L32" s="13">
        <v>4</v>
      </c>
      <c r="M32" s="13">
        <v>3</v>
      </c>
      <c r="N32" s="13">
        <v>4</v>
      </c>
      <c r="O32" s="13">
        <v>5</v>
      </c>
      <c r="P32" s="13">
        <v>4</v>
      </c>
      <c r="Q32" s="13">
        <v>4</v>
      </c>
      <c r="R32" s="13">
        <v>4</v>
      </c>
      <c r="S32" s="13">
        <v>5</v>
      </c>
      <c r="T32" s="13">
        <v>3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5</v>
      </c>
      <c r="AA32" s="13">
        <v>4</v>
      </c>
      <c r="AB32" s="13">
        <v>36</v>
      </c>
      <c r="AC32" s="13">
        <v>38</v>
      </c>
      <c r="AD32" s="13">
        <v>74</v>
      </c>
      <c r="AE32" s="15">
        <v>0</v>
      </c>
    </row>
    <row r="33" spans="1:31">
      <c r="A33" s="28">
        <v>6</v>
      </c>
      <c r="B33" s="29" t="s">
        <v>65</v>
      </c>
      <c r="C33" s="12" t="s">
        <v>73</v>
      </c>
      <c r="D33" s="13">
        <v>76</v>
      </c>
      <c r="E33" s="13">
        <v>74</v>
      </c>
      <c r="F33" s="13">
        <v>0</v>
      </c>
      <c r="G33" s="13">
        <v>0</v>
      </c>
      <c r="H33" s="13">
        <v>150</v>
      </c>
      <c r="I33" s="14">
        <v>6</v>
      </c>
      <c r="J33" s="13">
        <v>6</v>
      </c>
      <c r="K33" s="13">
        <v>3</v>
      </c>
      <c r="L33" s="13">
        <v>4</v>
      </c>
      <c r="M33" s="13">
        <v>3</v>
      </c>
      <c r="N33" s="13">
        <v>4</v>
      </c>
      <c r="O33" s="13">
        <v>4</v>
      </c>
      <c r="P33" s="13">
        <v>4</v>
      </c>
      <c r="Q33" s="13">
        <v>4</v>
      </c>
      <c r="R33" s="13">
        <v>3</v>
      </c>
      <c r="S33" s="13">
        <v>4</v>
      </c>
      <c r="T33" s="13">
        <v>3</v>
      </c>
      <c r="U33" s="13">
        <v>5</v>
      </c>
      <c r="V33" s="13">
        <v>5</v>
      </c>
      <c r="W33" s="13">
        <v>4</v>
      </c>
      <c r="X33" s="13">
        <v>4</v>
      </c>
      <c r="Y33" s="13">
        <v>4</v>
      </c>
      <c r="Z33" s="13">
        <v>5</v>
      </c>
      <c r="AA33" s="13">
        <v>5</v>
      </c>
      <c r="AB33" s="13">
        <v>35</v>
      </c>
      <c r="AC33" s="13">
        <v>39</v>
      </c>
      <c r="AD33" s="13">
        <v>74</v>
      </c>
      <c r="AE33" s="15">
        <v>0</v>
      </c>
    </row>
    <row r="34" spans="1:31">
      <c r="A34" s="28">
        <v>7</v>
      </c>
      <c r="B34" s="29" t="s">
        <v>65</v>
      </c>
      <c r="C34" s="12" t="s">
        <v>76</v>
      </c>
      <c r="D34" s="13">
        <v>77</v>
      </c>
      <c r="E34" s="13">
        <v>74</v>
      </c>
      <c r="F34" s="13">
        <v>0</v>
      </c>
      <c r="G34" s="13">
        <v>0</v>
      </c>
      <c r="H34" s="13">
        <v>151</v>
      </c>
      <c r="I34" s="14">
        <v>7</v>
      </c>
      <c r="J34" s="13">
        <v>7</v>
      </c>
      <c r="K34" s="13">
        <v>5</v>
      </c>
      <c r="L34" s="13">
        <v>3</v>
      </c>
      <c r="M34" s="13">
        <v>3</v>
      </c>
      <c r="N34" s="13">
        <v>4</v>
      </c>
      <c r="O34" s="13">
        <v>5</v>
      </c>
      <c r="P34" s="13">
        <v>3</v>
      </c>
      <c r="Q34" s="13">
        <v>5</v>
      </c>
      <c r="R34" s="13">
        <v>4</v>
      </c>
      <c r="S34" s="13">
        <v>3</v>
      </c>
      <c r="T34" s="13">
        <v>4</v>
      </c>
      <c r="U34" s="13">
        <v>4</v>
      </c>
      <c r="V34" s="13">
        <v>5</v>
      </c>
      <c r="W34" s="13">
        <v>3</v>
      </c>
      <c r="X34" s="13">
        <v>4</v>
      </c>
      <c r="Y34" s="13">
        <v>3</v>
      </c>
      <c r="Z34" s="13">
        <v>4</v>
      </c>
      <c r="AA34" s="13">
        <v>5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8</v>
      </c>
      <c r="B35" s="29" t="s">
        <v>65</v>
      </c>
      <c r="C35" s="12" t="s">
        <v>70</v>
      </c>
      <c r="D35" s="13">
        <v>76</v>
      </c>
      <c r="E35" s="13">
        <v>75</v>
      </c>
      <c r="F35" s="13">
        <v>0</v>
      </c>
      <c r="G35" s="13">
        <v>0</v>
      </c>
      <c r="H35" s="13">
        <v>151</v>
      </c>
      <c r="I35" s="14">
        <v>7</v>
      </c>
      <c r="J35" s="13">
        <v>5</v>
      </c>
      <c r="K35" s="13">
        <v>3</v>
      </c>
      <c r="L35" s="13">
        <v>4</v>
      </c>
      <c r="M35" s="13">
        <v>3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5</v>
      </c>
      <c r="T35" s="13">
        <v>4</v>
      </c>
      <c r="U35" s="13">
        <v>4</v>
      </c>
      <c r="V35" s="13">
        <v>5</v>
      </c>
      <c r="W35" s="13">
        <v>3</v>
      </c>
      <c r="X35" s="13">
        <v>4</v>
      </c>
      <c r="Y35" s="13">
        <v>3</v>
      </c>
      <c r="Z35" s="13">
        <v>4</v>
      </c>
      <c r="AA35" s="13">
        <v>5</v>
      </c>
      <c r="AB35" s="13">
        <v>38</v>
      </c>
      <c r="AC35" s="13">
        <v>37</v>
      </c>
      <c r="AD35" s="13">
        <v>75</v>
      </c>
      <c r="AE35" s="15">
        <v>0</v>
      </c>
    </row>
    <row r="36" spans="1:31">
      <c r="A36" s="28">
        <v>9</v>
      </c>
      <c r="B36" s="29" t="s">
        <v>65</v>
      </c>
      <c r="C36" s="12" t="s">
        <v>80</v>
      </c>
      <c r="D36" s="13">
        <v>80</v>
      </c>
      <c r="E36" s="13">
        <v>72</v>
      </c>
      <c r="F36" s="13">
        <v>0</v>
      </c>
      <c r="G36" s="13">
        <v>0</v>
      </c>
      <c r="H36" s="13">
        <v>152</v>
      </c>
      <c r="I36" s="14">
        <v>8</v>
      </c>
      <c r="J36" s="13">
        <v>6</v>
      </c>
      <c r="K36" s="13">
        <v>3</v>
      </c>
      <c r="L36" s="13">
        <v>5</v>
      </c>
      <c r="M36" s="13">
        <v>3</v>
      </c>
      <c r="N36" s="13">
        <v>5</v>
      </c>
      <c r="O36" s="13">
        <v>4</v>
      </c>
      <c r="P36" s="13">
        <v>4</v>
      </c>
      <c r="Q36" s="13">
        <v>4</v>
      </c>
      <c r="R36" s="13">
        <v>5</v>
      </c>
      <c r="S36" s="13">
        <v>3</v>
      </c>
      <c r="T36" s="13">
        <v>3</v>
      </c>
      <c r="U36" s="13">
        <v>3</v>
      </c>
      <c r="V36" s="13">
        <v>5</v>
      </c>
      <c r="W36" s="13">
        <v>4</v>
      </c>
      <c r="X36" s="13">
        <v>5</v>
      </c>
      <c r="Y36" s="13">
        <v>1</v>
      </c>
      <c r="Z36" s="13">
        <v>4</v>
      </c>
      <c r="AA36" s="13">
        <v>5</v>
      </c>
      <c r="AB36" s="13">
        <v>39</v>
      </c>
      <c r="AC36" s="13">
        <v>33</v>
      </c>
      <c r="AD36" s="13">
        <v>72</v>
      </c>
      <c r="AE36" s="15">
        <v>0</v>
      </c>
    </row>
    <row r="37" spans="1:31">
      <c r="A37" s="28">
        <v>10</v>
      </c>
      <c r="B37" s="29" t="s">
        <v>65</v>
      </c>
      <c r="C37" s="12" t="s">
        <v>74</v>
      </c>
      <c r="D37" s="13">
        <v>76</v>
      </c>
      <c r="E37" s="13">
        <v>77</v>
      </c>
      <c r="F37" s="13">
        <v>0</v>
      </c>
      <c r="G37" s="13">
        <v>0</v>
      </c>
      <c r="H37" s="13">
        <v>153</v>
      </c>
      <c r="I37" s="14">
        <v>9</v>
      </c>
      <c r="J37" s="13">
        <v>4</v>
      </c>
      <c r="K37" s="13">
        <v>4</v>
      </c>
      <c r="L37" s="13">
        <v>4</v>
      </c>
      <c r="M37" s="13">
        <v>3</v>
      </c>
      <c r="N37" s="13">
        <v>6</v>
      </c>
      <c r="O37" s="13">
        <v>4</v>
      </c>
      <c r="P37" s="13">
        <v>5</v>
      </c>
      <c r="Q37" s="13">
        <v>4</v>
      </c>
      <c r="R37" s="13">
        <v>5</v>
      </c>
      <c r="S37" s="13">
        <v>4</v>
      </c>
      <c r="T37" s="13">
        <v>3</v>
      </c>
      <c r="U37" s="13">
        <v>5</v>
      </c>
      <c r="V37" s="13">
        <v>5</v>
      </c>
      <c r="W37" s="13">
        <v>4</v>
      </c>
      <c r="X37" s="13">
        <v>5</v>
      </c>
      <c r="Y37" s="13">
        <v>3</v>
      </c>
      <c r="Z37" s="13">
        <v>5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82</v>
      </c>
      <c r="D38" s="13">
        <v>80</v>
      </c>
      <c r="E38" s="13">
        <v>75</v>
      </c>
      <c r="F38" s="13">
        <v>0</v>
      </c>
      <c r="G38" s="13">
        <v>0</v>
      </c>
      <c r="H38" s="13">
        <v>155</v>
      </c>
      <c r="I38" s="14">
        <v>11</v>
      </c>
      <c r="J38" s="13">
        <v>5</v>
      </c>
      <c r="K38" s="13">
        <v>3</v>
      </c>
      <c r="L38" s="13">
        <v>4</v>
      </c>
      <c r="M38" s="13">
        <v>4</v>
      </c>
      <c r="N38" s="13">
        <v>5</v>
      </c>
      <c r="O38" s="13">
        <v>5</v>
      </c>
      <c r="P38" s="13">
        <v>3</v>
      </c>
      <c r="Q38" s="13">
        <v>4</v>
      </c>
      <c r="R38" s="13">
        <v>5</v>
      </c>
      <c r="S38" s="13">
        <v>4</v>
      </c>
      <c r="T38" s="13">
        <v>4</v>
      </c>
      <c r="U38" s="13">
        <v>4</v>
      </c>
      <c r="V38" s="13">
        <v>5</v>
      </c>
      <c r="W38" s="13">
        <v>4</v>
      </c>
      <c r="X38" s="13">
        <v>4</v>
      </c>
      <c r="Y38" s="13">
        <v>2</v>
      </c>
      <c r="Z38" s="13">
        <v>4</v>
      </c>
      <c r="AA38" s="13">
        <v>6</v>
      </c>
      <c r="AB38" s="13">
        <v>38</v>
      </c>
      <c r="AC38" s="13">
        <v>37</v>
      </c>
      <c r="AD38" s="13">
        <v>75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77</v>
      </c>
      <c r="F39" s="13">
        <v>0</v>
      </c>
      <c r="G39" s="13">
        <v>0</v>
      </c>
      <c r="H39" s="13">
        <v>155</v>
      </c>
      <c r="I39" s="14">
        <v>11</v>
      </c>
      <c r="J39" s="13">
        <v>4</v>
      </c>
      <c r="K39" s="13">
        <v>4</v>
      </c>
      <c r="L39" s="13">
        <v>4</v>
      </c>
      <c r="M39" s="13">
        <v>4</v>
      </c>
      <c r="N39" s="13">
        <v>4</v>
      </c>
      <c r="O39" s="13">
        <v>4</v>
      </c>
      <c r="P39" s="13">
        <v>4</v>
      </c>
      <c r="Q39" s="13">
        <v>4</v>
      </c>
      <c r="R39" s="13">
        <v>7</v>
      </c>
      <c r="S39" s="13">
        <v>4</v>
      </c>
      <c r="T39" s="13">
        <v>3</v>
      </c>
      <c r="U39" s="13">
        <v>4</v>
      </c>
      <c r="V39" s="13">
        <v>5</v>
      </c>
      <c r="W39" s="13">
        <v>4</v>
      </c>
      <c r="X39" s="13">
        <v>5</v>
      </c>
      <c r="Y39" s="13">
        <v>3</v>
      </c>
      <c r="Z39" s="13">
        <v>5</v>
      </c>
      <c r="AA39" s="13">
        <v>5</v>
      </c>
      <c r="AB39" s="13">
        <v>39</v>
      </c>
      <c r="AC39" s="13">
        <v>38</v>
      </c>
      <c r="AD39" s="13">
        <v>77</v>
      </c>
      <c r="AE39" s="15">
        <v>0</v>
      </c>
    </row>
    <row r="40" spans="1:31">
      <c r="A40" s="28">
        <v>13</v>
      </c>
      <c r="B40" s="29" t="s">
        <v>65</v>
      </c>
      <c r="C40" s="12" t="s">
        <v>69</v>
      </c>
      <c r="D40" s="13">
        <v>76</v>
      </c>
      <c r="E40" s="13">
        <v>79</v>
      </c>
      <c r="F40" s="13">
        <v>0</v>
      </c>
      <c r="G40" s="13">
        <v>0</v>
      </c>
      <c r="H40" s="13">
        <v>155</v>
      </c>
      <c r="I40" s="14">
        <v>11</v>
      </c>
      <c r="J40" s="13">
        <v>5</v>
      </c>
      <c r="K40" s="13">
        <v>3</v>
      </c>
      <c r="L40" s="13">
        <v>4</v>
      </c>
      <c r="M40" s="13">
        <v>4</v>
      </c>
      <c r="N40" s="13">
        <v>5</v>
      </c>
      <c r="O40" s="13">
        <v>5</v>
      </c>
      <c r="P40" s="13">
        <v>4</v>
      </c>
      <c r="Q40" s="13">
        <v>4</v>
      </c>
      <c r="R40" s="13">
        <v>4</v>
      </c>
      <c r="S40" s="13">
        <v>4</v>
      </c>
      <c r="T40" s="13">
        <v>3</v>
      </c>
      <c r="U40" s="13">
        <v>5</v>
      </c>
      <c r="V40" s="13">
        <v>5</v>
      </c>
      <c r="W40" s="13">
        <v>2</v>
      </c>
      <c r="X40" s="13">
        <v>6</v>
      </c>
      <c r="Y40" s="13">
        <v>3</v>
      </c>
      <c r="Z40" s="13">
        <v>7</v>
      </c>
      <c r="AA40" s="13">
        <v>6</v>
      </c>
      <c r="AB40" s="13">
        <v>38</v>
      </c>
      <c r="AC40" s="13">
        <v>41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78</v>
      </c>
      <c r="D41" s="13">
        <v>79</v>
      </c>
      <c r="E41" s="13">
        <v>78</v>
      </c>
      <c r="F41" s="13">
        <v>0</v>
      </c>
      <c r="G41" s="13">
        <v>0</v>
      </c>
      <c r="H41" s="13">
        <v>157</v>
      </c>
      <c r="I41" s="14">
        <v>13</v>
      </c>
      <c r="J41" s="13">
        <v>5</v>
      </c>
      <c r="K41" s="13">
        <v>3</v>
      </c>
      <c r="L41" s="13">
        <v>3</v>
      </c>
      <c r="M41" s="13">
        <v>4</v>
      </c>
      <c r="N41" s="13">
        <v>5</v>
      </c>
      <c r="O41" s="13">
        <v>4</v>
      </c>
      <c r="P41" s="13">
        <v>4</v>
      </c>
      <c r="Q41" s="13">
        <v>5</v>
      </c>
      <c r="R41" s="13">
        <v>4</v>
      </c>
      <c r="S41" s="13">
        <v>7</v>
      </c>
      <c r="T41" s="13">
        <v>3</v>
      </c>
      <c r="U41" s="13">
        <v>4</v>
      </c>
      <c r="V41" s="13">
        <v>5</v>
      </c>
      <c r="W41" s="13">
        <v>4</v>
      </c>
      <c r="X41" s="13">
        <v>5</v>
      </c>
      <c r="Y41" s="13">
        <v>3</v>
      </c>
      <c r="Z41" s="13">
        <v>4</v>
      </c>
      <c r="AA41" s="13">
        <v>6</v>
      </c>
      <c r="AB41" s="13">
        <v>37</v>
      </c>
      <c r="AC41" s="13">
        <v>41</v>
      </c>
      <c r="AD41" s="13">
        <v>78</v>
      </c>
      <c r="AE41" s="15" t="s">
        <v>190</v>
      </c>
    </row>
    <row r="42" spans="1:31">
      <c r="A42" s="28">
        <v>15</v>
      </c>
      <c r="B42" s="29" t="s">
        <v>65</v>
      </c>
      <c r="C42" s="12" t="s">
        <v>85</v>
      </c>
      <c r="D42" s="13">
        <v>82</v>
      </c>
      <c r="E42" s="13">
        <v>77</v>
      </c>
      <c r="F42" s="13">
        <v>0</v>
      </c>
      <c r="G42" s="13">
        <v>0</v>
      </c>
      <c r="H42" s="13">
        <v>159</v>
      </c>
      <c r="I42" s="14">
        <v>15</v>
      </c>
      <c r="J42" s="13">
        <v>5</v>
      </c>
      <c r="K42" s="13">
        <v>4</v>
      </c>
      <c r="L42" s="13">
        <v>3</v>
      </c>
      <c r="M42" s="13">
        <v>4</v>
      </c>
      <c r="N42" s="13">
        <v>5</v>
      </c>
      <c r="O42" s="13">
        <v>5</v>
      </c>
      <c r="P42" s="13">
        <v>4</v>
      </c>
      <c r="Q42" s="13">
        <v>4</v>
      </c>
      <c r="R42" s="13">
        <v>6</v>
      </c>
      <c r="S42" s="13">
        <v>4</v>
      </c>
      <c r="T42" s="13">
        <v>5</v>
      </c>
      <c r="U42" s="13">
        <v>4</v>
      </c>
      <c r="V42" s="13">
        <v>4</v>
      </c>
      <c r="W42" s="13">
        <v>4</v>
      </c>
      <c r="X42" s="13">
        <v>4</v>
      </c>
      <c r="Y42" s="13">
        <v>3</v>
      </c>
      <c r="Z42" s="13">
        <v>4</v>
      </c>
      <c r="AA42" s="13">
        <v>5</v>
      </c>
      <c r="AB42" s="13">
        <v>40</v>
      </c>
      <c r="AC42" s="13">
        <v>37</v>
      </c>
      <c r="AD42" s="13">
        <v>77</v>
      </c>
      <c r="AE42" s="15" t="s">
        <v>190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79</v>
      </c>
      <c r="F43" s="13">
        <v>0</v>
      </c>
      <c r="G43" s="13">
        <v>0</v>
      </c>
      <c r="H43" s="13">
        <v>159</v>
      </c>
      <c r="I43" s="14">
        <v>15</v>
      </c>
      <c r="J43" s="13">
        <v>5</v>
      </c>
      <c r="K43" s="13">
        <v>4</v>
      </c>
      <c r="L43" s="13">
        <v>4</v>
      </c>
      <c r="M43" s="13">
        <v>4</v>
      </c>
      <c r="N43" s="13">
        <v>4</v>
      </c>
      <c r="O43" s="13">
        <v>5</v>
      </c>
      <c r="P43" s="13">
        <v>4</v>
      </c>
      <c r="Q43" s="13">
        <v>5</v>
      </c>
      <c r="R43" s="13">
        <v>6</v>
      </c>
      <c r="S43" s="13">
        <v>4</v>
      </c>
      <c r="T43" s="13">
        <v>2</v>
      </c>
      <c r="U43" s="13">
        <v>5</v>
      </c>
      <c r="V43" s="13">
        <v>5</v>
      </c>
      <c r="W43" s="13">
        <v>4</v>
      </c>
      <c r="X43" s="13">
        <v>6</v>
      </c>
      <c r="Y43" s="13">
        <v>4</v>
      </c>
      <c r="Z43" s="13">
        <v>4</v>
      </c>
      <c r="AA43" s="13">
        <v>4</v>
      </c>
      <c r="AB43" s="13">
        <v>41</v>
      </c>
      <c r="AC43" s="13">
        <v>38</v>
      </c>
      <c r="AD43" s="13">
        <v>79</v>
      </c>
      <c r="AE43" s="15" t="s">
        <v>190</v>
      </c>
    </row>
    <row r="44" spans="1:31">
      <c r="A44" s="28">
        <v>17</v>
      </c>
      <c r="B44" s="29" t="s">
        <v>65</v>
      </c>
      <c r="C44" s="12" t="s">
        <v>79</v>
      </c>
      <c r="D44" s="13">
        <v>79</v>
      </c>
      <c r="E44" s="13">
        <v>80</v>
      </c>
      <c r="F44" s="13">
        <v>0</v>
      </c>
      <c r="G44" s="13">
        <v>0</v>
      </c>
      <c r="H44" s="13">
        <v>159</v>
      </c>
      <c r="I44" s="14">
        <v>15</v>
      </c>
      <c r="J44" s="13">
        <v>5</v>
      </c>
      <c r="K44" s="13">
        <v>3</v>
      </c>
      <c r="L44" s="13">
        <v>5</v>
      </c>
      <c r="M44" s="13">
        <v>3</v>
      </c>
      <c r="N44" s="13">
        <v>4</v>
      </c>
      <c r="O44" s="13">
        <v>4</v>
      </c>
      <c r="P44" s="13">
        <v>4</v>
      </c>
      <c r="Q44" s="13">
        <v>6</v>
      </c>
      <c r="R44" s="13">
        <v>4</v>
      </c>
      <c r="S44" s="13">
        <v>4</v>
      </c>
      <c r="T44" s="13">
        <v>3</v>
      </c>
      <c r="U44" s="13">
        <v>5</v>
      </c>
      <c r="V44" s="13">
        <v>7</v>
      </c>
      <c r="W44" s="13">
        <v>5</v>
      </c>
      <c r="X44" s="13">
        <v>5</v>
      </c>
      <c r="Y44" s="13">
        <v>4</v>
      </c>
      <c r="Z44" s="13">
        <v>5</v>
      </c>
      <c r="AA44" s="13">
        <v>4</v>
      </c>
      <c r="AB44" s="13">
        <v>38</v>
      </c>
      <c r="AC44" s="13">
        <v>42</v>
      </c>
      <c r="AD44" s="13">
        <v>80</v>
      </c>
      <c r="AE44" s="15" t="s">
        <v>190</v>
      </c>
    </row>
    <row r="45" spans="1:31">
      <c r="A45" s="28">
        <v>18</v>
      </c>
      <c r="B45" s="29" t="s">
        <v>65</v>
      </c>
      <c r="C45" s="12" t="s">
        <v>68</v>
      </c>
      <c r="D45" s="13">
        <v>76</v>
      </c>
      <c r="E45" s="13">
        <v>83</v>
      </c>
      <c r="F45" s="13">
        <v>0</v>
      </c>
      <c r="G45" s="13">
        <v>0</v>
      </c>
      <c r="H45" s="13">
        <v>159</v>
      </c>
      <c r="I45" s="14">
        <v>15</v>
      </c>
      <c r="J45" s="13">
        <v>5</v>
      </c>
      <c r="K45" s="13">
        <v>3</v>
      </c>
      <c r="L45" s="13">
        <v>4</v>
      </c>
      <c r="M45" s="13">
        <v>5</v>
      </c>
      <c r="N45" s="13">
        <v>5</v>
      </c>
      <c r="O45" s="13">
        <v>4</v>
      </c>
      <c r="P45" s="13">
        <v>4</v>
      </c>
      <c r="Q45" s="13">
        <v>3</v>
      </c>
      <c r="R45" s="13">
        <v>5</v>
      </c>
      <c r="S45" s="13">
        <v>4</v>
      </c>
      <c r="T45" s="13">
        <v>3</v>
      </c>
      <c r="U45" s="13">
        <v>5</v>
      </c>
      <c r="V45" s="13">
        <v>6</v>
      </c>
      <c r="W45" s="13">
        <v>5</v>
      </c>
      <c r="X45" s="13">
        <v>5</v>
      </c>
      <c r="Y45" s="13">
        <v>5</v>
      </c>
      <c r="Z45" s="13">
        <v>5</v>
      </c>
      <c r="AA45" s="13">
        <v>7</v>
      </c>
      <c r="AB45" s="13">
        <v>38</v>
      </c>
      <c r="AC45" s="13">
        <v>45</v>
      </c>
      <c r="AD45" s="13">
        <v>83</v>
      </c>
      <c r="AE45" s="15" t="s">
        <v>190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80</v>
      </c>
      <c r="F46" s="13">
        <v>0</v>
      </c>
      <c r="G46" s="13">
        <v>0</v>
      </c>
      <c r="H46" s="13">
        <v>160</v>
      </c>
      <c r="I46" s="14">
        <v>16</v>
      </c>
      <c r="J46" s="13">
        <v>5</v>
      </c>
      <c r="K46" s="13">
        <v>4</v>
      </c>
      <c r="L46" s="13">
        <v>6</v>
      </c>
      <c r="M46" s="13">
        <v>3</v>
      </c>
      <c r="N46" s="13">
        <v>5</v>
      </c>
      <c r="O46" s="13">
        <v>4</v>
      </c>
      <c r="P46" s="13">
        <v>6</v>
      </c>
      <c r="Q46" s="13">
        <v>6</v>
      </c>
      <c r="R46" s="13">
        <v>5</v>
      </c>
      <c r="S46" s="13">
        <v>3</v>
      </c>
      <c r="T46" s="13">
        <v>3</v>
      </c>
      <c r="U46" s="13">
        <v>4</v>
      </c>
      <c r="V46" s="13">
        <v>4</v>
      </c>
      <c r="W46" s="13">
        <v>4</v>
      </c>
      <c r="X46" s="13">
        <v>6</v>
      </c>
      <c r="Y46" s="13">
        <v>3</v>
      </c>
      <c r="Z46" s="13">
        <v>5</v>
      </c>
      <c r="AA46" s="13">
        <v>4</v>
      </c>
      <c r="AB46" s="13">
        <v>44</v>
      </c>
      <c r="AC46" s="13">
        <v>36</v>
      </c>
      <c r="AD46" s="13">
        <v>80</v>
      </c>
      <c r="AE46" s="15" t="s">
        <v>190</v>
      </c>
    </row>
    <row r="47" spans="1:31">
      <c r="A47" s="28">
        <v>20</v>
      </c>
      <c r="B47" s="29" t="s">
        <v>65</v>
      </c>
      <c r="C47" s="12" t="s">
        <v>83</v>
      </c>
      <c r="D47" s="13">
        <v>80</v>
      </c>
      <c r="E47" s="13">
        <v>82</v>
      </c>
      <c r="F47" s="13">
        <v>0</v>
      </c>
      <c r="G47" s="13">
        <v>0</v>
      </c>
      <c r="H47" s="13">
        <v>162</v>
      </c>
      <c r="I47" s="14">
        <v>18</v>
      </c>
      <c r="J47" s="13">
        <v>4</v>
      </c>
      <c r="K47" s="13">
        <v>4</v>
      </c>
      <c r="L47" s="13">
        <v>5</v>
      </c>
      <c r="M47" s="13">
        <v>4</v>
      </c>
      <c r="N47" s="13">
        <v>4</v>
      </c>
      <c r="O47" s="13">
        <v>5</v>
      </c>
      <c r="P47" s="13">
        <v>6</v>
      </c>
      <c r="Q47" s="13">
        <v>6</v>
      </c>
      <c r="R47" s="13">
        <v>6</v>
      </c>
      <c r="S47" s="13">
        <v>3</v>
      </c>
      <c r="T47" s="13">
        <v>4</v>
      </c>
      <c r="U47" s="13">
        <v>4</v>
      </c>
      <c r="V47" s="13">
        <v>5</v>
      </c>
      <c r="W47" s="13">
        <v>5</v>
      </c>
      <c r="X47" s="13">
        <v>5</v>
      </c>
      <c r="Y47" s="13">
        <v>3</v>
      </c>
      <c r="Z47" s="13">
        <v>4</v>
      </c>
      <c r="AA47" s="13">
        <v>5</v>
      </c>
      <c r="AB47" s="13">
        <v>44</v>
      </c>
      <c r="AC47" s="13">
        <v>38</v>
      </c>
      <c r="AD47" s="13">
        <v>82</v>
      </c>
      <c r="AE47" s="15" t="s">
        <v>190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78</v>
      </c>
      <c r="F48" s="13">
        <v>0</v>
      </c>
      <c r="G48" s="13">
        <v>0</v>
      </c>
      <c r="H48" s="13">
        <v>163</v>
      </c>
      <c r="I48" s="14">
        <v>19</v>
      </c>
      <c r="J48" s="13">
        <v>5</v>
      </c>
      <c r="K48" s="13">
        <v>3</v>
      </c>
      <c r="L48" s="13">
        <v>4</v>
      </c>
      <c r="M48" s="13">
        <v>6</v>
      </c>
      <c r="N48" s="13">
        <v>5</v>
      </c>
      <c r="O48" s="13">
        <v>5</v>
      </c>
      <c r="P48" s="13">
        <v>5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  <c r="V48" s="13">
        <v>5</v>
      </c>
      <c r="W48" s="13">
        <v>3</v>
      </c>
      <c r="X48" s="13">
        <v>5</v>
      </c>
      <c r="Y48" s="13">
        <v>3</v>
      </c>
      <c r="Z48" s="13">
        <v>4</v>
      </c>
      <c r="AA48" s="13">
        <v>5</v>
      </c>
      <c r="AB48" s="13">
        <v>41</v>
      </c>
      <c r="AC48" s="13">
        <v>37</v>
      </c>
      <c r="AD48" s="13">
        <v>78</v>
      </c>
      <c r="AE48" s="15" t="s">
        <v>190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81</v>
      </c>
      <c r="F49" s="13">
        <v>0</v>
      </c>
      <c r="G49" s="13">
        <v>0</v>
      </c>
      <c r="H49" s="13">
        <v>166</v>
      </c>
      <c r="I49" s="14">
        <v>22</v>
      </c>
      <c r="J49" s="13">
        <v>4</v>
      </c>
      <c r="K49" s="13">
        <v>3</v>
      </c>
      <c r="L49" s="13">
        <v>3</v>
      </c>
      <c r="M49" s="13">
        <v>2</v>
      </c>
      <c r="N49" s="13">
        <v>5</v>
      </c>
      <c r="O49" s="13">
        <v>6</v>
      </c>
      <c r="P49" s="13">
        <v>5</v>
      </c>
      <c r="Q49" s="13">
        <v>7</v>
      </c>
      <c r="R49" s="13">
        <v>5</v>
      </c>
      <c r="S49" s="13">
        <v>4</v>
      </c>
      <c r="T49" s="13">
        <v>3</v>
      </c>
      <c r="U49" s="13">
        <v>4</v>
      </c>
      <c r="V49" s="13">
        <v>6</v>
      </c>
      <c r="W49" s="13">
        <v>3</v>
      </c>
      <c r="X49" s="13">
        <v>6</v>
      </c>
      <c r="Y49" s="13">
        <v>3</v>
      </c>
      <c r="Z49" s="13">
        <v>5</v>
      </c>
      <c r="AA49" s="13">
        <v>7</v>
      </c>
      <c r="AB49" s="13">
        <v>40</v>
      </c>
      <c r="AC49" s="13">
        <v>41</v>
      </c>
      <c r="AD49" s="13">
        <v>81</v>
      </c>
      <c r="AE49" s="15" t="s">
        <v>190</v>
      </c>
    </row>
    <row r="50" spans="1:31">
      <c r="A50" s="28">
        <v>1</v>
      </c>
      <c r="B50" s="29" t="s">
        <v>88</v>
      </c>
      <c r="C50" s="12" t="s">
        <v>90</v>
      </c>
      <c r="D50" s="13">
        <v>76</v>
      </c>
      <c r="E50" s="13">
        <v>71</v>
      </c>
      <c r="F50" s="13">
        <v>0</v>
      </c>
      <c r="G50" s="13">
        <v>0</v>
      </c>
      <c r="H50" s="13">
        <v>147</v>
      </c>
      <c r="I50" s="14">
        <v>3</v>
      </c>
      <c r="J50" s="13">
        <v>3</v>
      </c>
      <c r="K50" s="13">
        <v>3</v>
      </c>
      <c r="L50" s="13">
        <v>5</v>
      </c>
      <c r="M50" s="13">
        <v>3</v>
      </c>
      <c r="N50" s="13">
        <v>4</v>
      </c>
      <c r="O50" s="13">
        <v>4</v>
      </c>
      <c r="P50" s="13">
        <v>3</v>
      </c>
      <c r="Q50" s="13">
        <v>4</v>
      </c>
      <c r="R50" s="13">
        <v>5</v>
      </c>
      <c r="S50" s="13">
        <v>4</v>
      </c>
      <c r="T50" s="13">
        <v>4</v>
      </c>
      <c r="U50" s="13">
        <v>5</v>
      </c>
      <c r="V50" s="13">
        <v>5</v>
      </c>
      <c r="W50" s="13">
        <v>3</v>
      </c>
      <c r="X50" s="13">
        <v>4</v>
      </c>
      <c r="Y50" s="13">
        <v>3</v>
      </c>
      <c r="Z50" s="13">
        <v>4</v>
      </c>
      <c r="AA50" s="13">
        <v>5</v>
      </c>
      <c r="AB50" s="13">
        <v>34</v>
      </c>
      <c r="AC50" s="13">
        <v>37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89</v>
      </c>
      <c r="D51" s="13">
        <v>71</v>
      </c>
      <c r="E51" s="13">
        <v>76</v>
      </c>
      <c r="F51" s="13">
        <v>0</v>
      </c>
      <c r="G51" s="13">
        <v>0</v>
      </c>
      <c r="H51" s="13">
        <v>147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5</v>
      </c>
      <c r="O51" s="13">
        <v>4</v>
      </c>
      <c r="P51" s="13">
        <v>4</v>
      </c>
      <c r="Q51" s="13">
        <v>4</v>
      </c>
      <c r="R51" s="13">
        <v>4</v>
      </c>
      <c r="S51" s="13">
        <v>4</v>
      </c>
      <c r="T51" s="13">
        <v>3</v>
      </c>
      <c r="U51" s="13">
        <v>5</v>
      </c>
      <c r="V51" s="13">
        <v>6</v>
      </c>
      <c r="W51" s="13">
        <v>6</v>
      </c>
      <c r="X51" s="13">
        <v>5</v>
      </c>
      <c r="Y51" s="13">
        <v>3</v>
      </c>
      <c r="Z51" s="13">
        <v>4</v>
      </c>
      <c r="AA51" s="13">
        <v>5</v>
      </c>
      <c r="AB51" s="13">
        <v>35</v>
      </c>
      <c r="AC51" s="13">
        <v>41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92</v>
      </c>
      <c r="D52" s="13">
        <v>78</v>
      </c>
      <c r="E52" s="13">
        <v>78</v>
      </c>
      <c r="F52" s="13">
        <v>0</v>
      </c>
      <c r="G52" s="13">
        <v>0</v>
      </c>
      <c r="H52" s="13">
        <v>156</v>
      </c>
      <c r="I52" s="14">
        <v>12</v>
      </c>
      <c r="J52" s="13">
        <v>5</v>
      </c>
      <c r="K52" s="13">
        <v>4</v>
      </c>
      <c r="L52" s="13">
        <v>4</v>
      </c>
      <c r="M52" s="13">
        <v>5</v>
      </c>
      <c r="N52" s="13">
        <v>4</v>
      </c>
      <c r="O52" s="13">
        <v>5</v>
      </c>
      <c r="P52" s="13">
        <v>3</v>
      </c>
      <c r="Q52" s="13">
        <v>6</v>
      </c>
      <c r="R52" s="13">
        <v>6</v>
      </c>
      <c r="S52" s="13">
        <v>3</v>
      </c>
      <c r="T52" s="13">
        <v>4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4</v>
      </c>
      <c r="AB52" s="13">
        <v>42</v>
      </c>
      <c r="AC52" s="13">
        <v>36</v>
      </c>
      <c r="AD52" s="13">
        <v>78</v>
      </c>
      <c r="AE52" s="15">
        <v>0</v>
      </c>
    </row>
    <row r="53" spans="1:31">
      <c r="A53" s="28">
        <v>4</v>
      </c>
      <c r="B53" s="29" t="s">
        <v>88</v>
      </c>
      <c r="C53" s="12" t="s">
        <v>95</v>
      </c>
      <c r="D53" s="13">
        <v>78</v>
      </c>
      <c r="E53" s="13">
        <v>78</v>
      </c>
      <c r="F53" s="13">
        <v>0</v>
      </c>
      <c r="G53" s="13">
        <v>0</v>
      </c>
      <c r="H53" s="13">
        <v>156</v>
      </c>
      <c r="I53" s="14">
        <v>12</v>
      </c>
      <c r="J53" s="13">
        <v>3</v>
      </c>
      <c r="K53" s="13">
        <v>3</v>
      </c>
      <c r="L53" s="13">
        <v>3</v>
      </c>
      <c r="M53" s="13">
        <v>3</v>
      </c>
      <c r="N53" s="13">
        <v>8</v>
      </c>
      <c r="O53" s="13">
        <v>6</v>
      </c>
      <c r="P53" s="13">
        <v>4</v>
      </c>
      <c r="Q53" s="13">
        <v>4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5</v>
      </c>
      <c r="X53" s="13">
        <v>5</v>
      </c>
      <c r="Y53" s="13">
        <v>3</v>
      </c>
      <c r="Z53" s="13">
        <v>5</v>
      </c>
      <c r="AA53" s="13">
        <v>5</v>
      </c>
      <c r="AB53" s="13">
        <v>39</v>
      </c>
      <c r="AC53" s="13">
        <v>39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78</v>
      </c>
      <c r="F54" s="13">
        <v>0</v>
      </c>
      <c r="G54" s="13">
        <v>0</v>
      </c>
      <c r="H54" s="13">
        <v>156</v>
      </c>
      <c r="I54" s="14">
        <v>12</v>
      </c>
      <c r="J54" s="13">
        <v>4</v>
      </c>
      <c r="K54" s="13">
        <v>3</v>
      </c>
      <c r="L54" s="13">
        <v>4</v>
      </c>
      <c r="M54" s="13">
        <v>3</v>
      </c>
      <c r="N54" s="13">
        <v>5</v>
      </c>
      <c r="O54" s="13">
        <v>4</v>
      </c>
      <c r="P54" s="13">
        <v>4</v>
      </c>
      <c r="Q54" s="13">
        <v>6</v>
      </c>
      <c r="R54" s="13">
        <v>5</v>
      </c>
      <c r="S54" s="13">
        <v>5</v>
      </c>
      <c r="T54" s="13">
        <v>5</v>
      </c>
      <c r="U54" s="13">
        <v>4</v>
      </c>
      <c r="V54" s="13">
        <v>4</v>
      </c>
      <c r="W54" s="13">
        <v>6</v>
      </c>
      <c r="X54" s="13">
        <v>4</v>
      </c>
      <c r="Y54" s="13">
        <v>3</v>
      </c>
      <c r="Z54" s="13">
        <v>5</v>
      </c>
      <c r="AA54" s="13">
        <v>4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96</v>
      </c>
      <c r="D55" s="13">
        <v>79</v>
      </c>
      <c r="E55" s="13">
        <v>78</v>
      </c>
      <c r="F55" s="13">
        <v>0</v>
      </c>
      <c r="G55" s="13">
        <v>0</v>
      </c>
      <c r="H55" s="13">
        <v>157</v>
      </c>
      <c r="I55" s="14">
        <v>13</v>
      </c>
      <c r="J55" s="13">
        <v>5</v>
      </c>
      <c r="K55" s="13">
        <v>4</v>
      </c>
      <c r="L55" s="13">
        <v>4</v>
      </c>
      <c r="M55" s="13">
        <v>3</v>
      </c>
      <c r="N55" s="13">
        <v>5</v>
      </c>
      <c r="O55" s="13">
        <v>4</v>
      </c>
      <c r="P55" s="13">
        <v>5</v>
      </c>
      <c r="Q55" s="13">
        <v>4</v>
      </c>
      <c r="R55" s="13">
        <v>5</v>
      </c>
      <c r="S55" s="13">
        <v>4</v>
      </c>
      <c r="T55" s="13">
        <v>3</v>
      </c>
      <c r="U55" s="13">
        <v>5</v>
      </c>
      <c r="V55" s="13">
        <v>6</v>
      </c>
      <c r="W55" s="13">
        <v>4</v>
      </c>
      <c r="X55" s="13">
        <v>5</v>
      </c>
      <c r="Y55" s="13">
        <v>4</v>
      </c>
      <c r="Z55" s="13">
        <v>4</v>
      </c>
      <c r="AA55" s="13">
        <v>4</v>
      </c>
      <c r="AB55" s="13">
        <v>39</v>
      </c>
      <c r="AC55" s="13">
        <v>39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91</v>
      </c>
      <c r="D56" s="13">
        <v>77</v>
      </c>
      <c r="E56" s="13">
        <v>80</v>
      </c>
      <c r="F56" s="13">
        <v>0</v>
      </c>
      <c r="G56" s="13">
        <v>0</v>
      </c>
      <c r="H56" s="13">
        <v>157</v>
      </c>
      <c r="I56" s="14">
        <v>13</v>
      </c>
      <c r="J56" s="13">
        <v>4</v>
      </c>
      <c r="K56" s="13">
        <v>3</v>
      </c>
      <c r="L56" s="13">
        <v>5</v>
      </c>
      <c r="M56" s="13">
        <v>3</v>
      </c>
      <c r="N56" s="13">
        <v>6</v>
      </c>
      <c r="O56" s="13">
        <v>4</v>
      </c>
      <c r="P56" s="13">
        <v>4</v>
      </c>
      <c r="Q56" s="13">
        <v>4</v>
      </c>
      <c r="R56" s="13">
        <v>5</v>
      </c>
      <c r="S56" s="13">
        <v>5</v>
      </c>
      <c r="T56" s="13">
        <v>3</v>
      </c>
      <c r="U56" s="13">
        <v>5</v>
      </c>
      <c r="V56" s="13">
        <v>5</v>
      </c>
      <c r="W56" s="13">
        <v>5</v>
      </c>
      <c r="X56" s="13">
        <v>5</v>
      </c>
      <c r="Y56" s="13">
        <v>4</v>
      </c>
      <c r="Z56" s="13">
        <v>5</v>
      </c>
      <c r="AA56" s="13">
        <v>5</v>
      </c>
      <c r="AB56" s="13">
        <v>38</v>
      </c>
      <c r="AC56" s="13">
        <v>42</v>
      </c>
      <c r="AD56" s="13">
        <v>80</v>
      </c>
      <c r="AE56" s="15">
        <v>0</v>
      </c>
    </row>
    <row r="57" spans="1:31">
      <c r="A57" s="28">
        <v>8</v>
      </c>
      <c r="B57" s="29" t="s">
        <v>88</v>
      </c>
      <c r="C57" s="12" t="s">
        <v>97</v>
      </c>
      <c r="D57" s="13">
        <v>80</v>
      </c>
      <c r="E57" s="13">
        <v>80</v>
      </c>
      <c r="F57" s="13">
        <v>0</v>
      </c>
      <c r="G57" s="13">
        <v>0</v>
      </c>
      <c r="H57" s="13">
        <v>160</v>
      </c>
      <c r="I57" s="14">
        <v>16</v>
      </c>
      <c r="J57" s="13">
        <v>5</v>
      </c>
      <c r="K57" s="13">
        <v>3</v>
      </c>
      <c r="L57" s="13">
        <v>5</v>
      </c>
      <c r="M57" s="13">
        <v>3</v>
      </c>
      <c r="N57" s="13">
        <v>5</v>
      </c>
      <c r="O57" s="13">
        <v>5</v>
      </c>
      <c r="P57" s="13">
        <v>3</v>
      </c>
      <c r="Q57" s="13">
        <v>4</v>
      </c>
      <c r="R57" s="13">
        <v>6</v>
      </c>
      <c r="S57" s="13">
        <v>4</v>
      </c>
      <c r="T57" s="13">
        <v>4</v>
      </c>
      <c r="U57" s="13">
        <v>6</v>
      </c>
      <c r="V57" s="13">
        <v>4</v>
      </c>
      <c r="W57" s="13">
        <v>5</v>
      </c>
      <c r="X57" s="13">
        <v>6</v>
      </c>
      <c r="Y57" s="13">
        <v>3</v>
      </c>
      <c r="Z57" s="13">
        <v>4</v>
      </c>
      <c r="AA57" s="13">
        <v>5</v>
      </c>
      <c r="AB57" s="13">
        <v>39</v>
      </c>
      <c r="AC57" s="13">
        <v>41</v>
      </c>
      <c r="AD57" s="13">
        <v>80</v>
      </c>
      <c r="AE57" s="15">
        <v>0</v>
      </c>
    </row>
    <row r="58" spans="1:31">
      <c r="A58" s="28">
        <v>9</v>
      </c>
      <c r="B58" s="29" t="s">
        <v>88</v>
      </c>
      <c r="C58" s="12" t="s">
        <v>99</v>
      </c>
      <c r="D58" s="13">
        <v>81</v>
      </c>
      <c r="E58" s="13">
        <v>83</v>
      </c>
      <c r="F58" s="13">
        <v>0</v>
      </c>
      <c r="G58" s="13">
        <v>0</v>
      </c>
      <c r="H58" s="13">
        <v>164</v>
      </c>
      <c r="I58" s="14">
        <v>20</v>
      </c>
      <c r="J58" s="13">
        <v>5</v>
      </c>
      <c r="K58" s="13">
        <v>3</v>
      </c>
      <c r="L58" s="13">
        <v>4</v>
      </c>
      <c r="M58" s="13">
        <v>3</v>
      </c>
      <c r="N58" s="13">
        <v>4</v>
      </c>
      <c r="O58" s="13">
        <v>5</v>
      </c>
      <c r="P58" s="13">
        <v>5</v>
      </c>
      <c r="Q58" s="13">
        <v>5</v>
      </c>
      <c r="R58" s="13">
        <v>5</v>
      </c>
      <c r="S58" s="13">
        <v>6</v>
      </c>
      <c r="T58" s="13">
        <v>3</v>
      </c>
      <c r="U58" s="13">
        <v>5</v>
      </c>
      <c r="V58" s="13">
        <v>5</v>
      </c>
      <c r="W58" s="13">
        <v>6</v>
      </c>
      <c r="X58" s="13">
        <v>5</v>
      </c>
      <c r="Y58" s="13">
        <v>4</v>
      </c>
      <c r="Z58" s="13">
        <v>5</v>
      </c>
      <c r="AA58" s="13">
        <v>5</v>
      </c>
      <c r="AB58" s="13">
        <v>39</v>
      </c>
      <c r="AC58" s="13">
        <v>44</v>
      </c>
      <c r="AD58" s="13">
        <v>83</v>
      </c>
      <c r="AE58" s="15">
        <v>0</v>
      </c>
    </row>
    <row r="59" spans="1:31">
      <c r="A59" s="28">
        <v>10</v>
      </c>
      <c r="B59" s="29" t="s">
        <v>88</v>
      </c>
      <c r="C59" s="12" t="s">
        <v>100</v>
      </c>
      <c r="D59" s="13">
        <v>81</v>
      </c>
      <c r="E59" s="13">
        <v>84</v>
      </c>
      <c r="F59" s="13">
        <v>0</v>
      </c>
      <c r="G59" s="13">
        <v>0</v>
      </c>
      <c r="H59" s="13">
        <v>165</v>
      </c>
      <c r="I59" s="14">
        <v>21</v>
      </c>
      <c r="J59" s="13">
        <v>6</v>
      </c>
      <c r="K59" s="13">
        <v>3</v>
      </c>
      <c r="L59" s="13">
        <v>3</v>
      </c>
      <c r="M59" s="13">
        <v>5</v>
      </c>
      <c r="N59" s="13">
        <v>5</v>
      </c>
      <c r="O59" s="13">
        <v>5</v>
      </c>
      <c r="P59" s="13">
        <v>5</v>
      </c>
      <c r="Q59" s="13">
        <v>5</v>
      </c>
      <c r="R59" s="13">
        <v>6</v>
      </c>
      <c r="S59" s="13">
        <v>5</v>
      </c>
      <c r="T59" s="13">
        <v>3</v>
      </c>
      <c r="U59" s="13">
        <v>5</v>
      </c>
      <c r="V59" s="13">
        <v>5</v>
      </c>
      <c r="W59" s="13">
        <v>5</v>
      </c>
      <c r="X59" s="13">
        <v>6</v>
      </c>
      <c r="Y59" s="13">
        <v>2</v>
      </c>
      <c r="Z59" s="13">
        <v>5</v>
      </c>
      <c r="AA59" s="13">
        <v>5</v>
      </c>
      <c r="AB59" s="13">
        <v>43</v>
      </c>
      <c r="AC59" s="13">
        <v>41</v>
      </c>
      <c r="AD59" s="13">
        <v>84</v>
      </c>
      <c r="AE59" s="15">
        <v>0</v>
      </c>
    </row>
    <row r="60" spans="1:31">
      <c r="A60" s="28">
        <v>11</v>
      </c>
      <c r="B60" s="29" t="s">
        <v>88</v>
      </c>
      <c r="C60" s="12" t="s">
        <v>103</v>
      </c>
      <c r="D60" s="13">
        <v>84</v>
      </c>
      <c r="E60" s="13">
        <v>82</v>
      </c>
      <c r="F60" s="13">
        <v>0</v>
      </c>
      <c r="G60" s="13">
        <v>0</v>
      </c>
      <c r="H60" s="13">
        <v>166</v>
      </c>
      <c r="I60" s="14">
        <v>22</v>
      </c>
      <c r="J60" s="13">
        <v>7</v>
      </c>
      <c r="K60" s="13">
        <v>3</v>
      </c>
      <c r="L60" s="13">
        <v>4</v>
      </c>
      <c r="M60" s="13">
        <v>6</v>
      </c>
      <c r="N60" s="13">
        <v>4</v>
      </c>
      <c r="O60" s="13">
        <v>5</v>
      </c>
      <c r="P60" s="13">
        <v>4</v>
      </c>
      <c r="Q60" s="13">
        <v>4</v>
      </c>
      <c r="R60" s="13">
        <v>6</v>
      </c>
      <c r="S60" s="13">
        <v>4</v>
      </c>
      <c r="T60" s="13">
        <v>3</v>
      </c>
      <c r="U60" s="13">
        <v>5</v>
      </c>
      <c r="V60" s="13">
        <v>5</v>
      </c>
      <c r="W60" s="13">
        <v>4</v>
      </c>
      <c r="X60" s="13">
        <v>3</v>
      </c>
      <c r="Y60" s="13">
        <v>3</v>
      </c>
      <c r="Z60" s="13">
        <v>7</v>
      </c>
      <c r="AA60" s="13">
        <v>5</v>
      </c>
      <c r="AB60" s="13">
        <v>43</v>
      </c>
      <c r="AC60" s="13">
        <v>39</v>
      </c>
      <c r="AD60" s="13">
        <v>82</v>
      </c>
      <c r="AE60" s="15">
        <v>0</v>
      </c>
    </row>
    <row r="61" spans="1:31">
      <c r="A61" s="28">
        <v>12</v>
      </c>
      <c r="B61" s="29" t="s">
        <v>88</v>
      </c>
      <c r="C61" s="12" t="s">
        <v>101</v>
      </c>
      <c r="D61" s="13">
        <v>82</v>
      </c>
      <c r="E61" s="13">
        <v>84</v>
      </c>
      <c r="F61" s="13">
        <v>0</v>
      </c>
      <c r="G61" s="13">
        <v>0</v>
      </c>
      <c r="H61" s="13">
        <v>166</v>
      </c>
      <c r="I61" s="14">
        <v>22</v>
      </c>
      <c r="J61" s="13">
        <v>5</v>
      </c>
      <c r="K61" s="13">
        <v>3</v>
      </c>
      <c r="L61" s="13">
        <v>5</v>
      </c>
      <c r="M61" s="13">
        <v>5</v>
      </c>
      <c r="N61" s="13">
        <v>6</v>
      </c>
      <c r="O61" s="13">
        <v>5</v>
      </c>
      <c r="P61" s="13">
        <v>4</v>
      </c>
      <c r="Q61" s="13">
        <v>6</v>
      </c>
      <c r="R61" s="13">
        <v>6</v>
      </c>
      <c r="S61" s="13">
        <v>3</v>
      </c>
      <c r="T61" s="13">
        <v>3</v>
      </c>
      <c r="U61" s="13">
        <v>4</v>
      </c>
      <c r="V61" s="13">
        <v>6</v>
      </c>
      <c r="W61" s="13">
        <v>5</v>
      </c>
      <c r="X61" s="13">
        <v>5</v>
      </c>
      <c r="Y61" s="13">
        <v>3</v>
      </c>
      <c r="Z61" s="13">
        <v>4</v>
      </c>
      <c r="AA61" s="13">
        <v>6</v>
      </c>
      <c r="AB61" s="13">
        <v>45</v>
      </c>
      <c r="AC61" s="13">
        <v>39</v>
      </c>
      <c r="AD61" s="13">
        <v>84</v>
      </c>
      <c r="AE61" s="15">
        <v>0</v>
      </c>
    </row>
    <row r="62" spans="1:31">
      <c r="A62" s="28">
        <v>13</v>
      </c>
      <c r="B62" s="29" t="s">
        <v>88</v>
      </c>
      <c r="C62" s="12" t="s">
        <v>98</v>
      </c>
      <c r="D62" s="13">
        <v>81</v>
      </c>
      <c r="E62" s="13">
        <v>87</v>
      </c>
      <c r="F62" s="13">
        <v>0</v>
      </c>
      <c r="G62" s="13">
        <v>0</v>
      </c>
      <c r="H62" s="13">
        <v>168</v>
      </c>
      <c r="I62" s="14">
        <v>24</v>
      </c>
      <c r="J62" s="13">
        <v>6</v>
      </c>
      <c r="K62" s="13">
        <v>4</v>
      </c>
      <c r="L62" s="13">
        <v>4</v>
      </c>
      <c r="M62" s="13">
        <v>3</v>
      </c>
      <c r="N62" s="13">
        <v>5</v>
      </c>
      <c r="O62" s="13">
        <v>5</v>
      </c>
      <c r="P62" s="13">
        <v>4</v>
      </c>
      <c r="Q62" s="13">
        <v>5</v>
      </c>
      <c r="R62" s="13">
        <v>5</v>
      </c>
      <c r="S62" s="13">
        <v>5</v>
      </c>
      <c r="T62" s="13">
        <v>4</v>
      </c>
      <c r="U62" s="13">
        <v>5</v>
      </c>
      <c r="V62" s="13">
        <v>6</v>
      </c>
      <c r="W62" s="13">
        <v>4</v>
      </c>
      <c r="X62" s="13">
        <v>6</v>
      </c>
      <c r="Y62" s="13">
        <v>3</v>
      </c>
      <c r="Z62" s="13">
        <v>6</v>
      </c>
      <c r="AA62" s="13">
        <v>7</v>
      </c>
      <c r="AB62" s="13">
        <v>41</v>
      </c>
      <c r="AC62" s="13">
        <v>46</v>
      </c>
      <c r="AD62" s="13">
        <v>87</v>
      </c>
      <c r="AE62" s="15">
        <v>0</v>
      </c>
    </row>
    <row r="63" spans="1:31">
      <c r="A63" s="28">
        <v>14</v>
      </c>
      <c r="B63" s="29" t="s">
        <v>88</v>
      </c>
      <c r="C63" s="12" t="s">
        <v>94</v>
      </c>
      <c r="D63" s="13">
        <v>78</v>
      </c>
      <c r="E63" s="13">
        <v>90</v>
      </c>
      <c r="F63" s="13">
        <v>0</v>
      </c>
      <c r="G63" s="13">
        <v>0</v>
      </c>
      <c r="H63" s="13">
        <v>168</v>
      </c>
      <c r="I63" s="14">
        <v>24</v>
      </c>
      <c r="J63" s="13">
        <v>5</v>
      </c>
      <c r="K63" s="13">
        <v>4</v>
      </c>
      <c r="L63" s="13">
        <v>5</v>
      </c>
      <c r="M63" s="13">
        <v>5</v>
      </c>
      <c r="N63" s="13">
        <v>4</v>
      </c>
      <c r="O63" s="13">
        <v>5</v>
      </c>
      <c r="P63" s="13">
        <v>5</v>
      </c>
      <c r="Q63" s="13">
        <v>5</v>
      </c>
      <c r="R63" s="13">
        <v>5</v>
      </c>
      <c r="S63" s="13">
        <v>4</v>
      </c>
      <c r="T63" s="13">
        <v>7</v>
      </c>
      <c r="U63" s="13">
        <v>6</v>
      </c>
      <c r="V63" s="13">
        <v>5</v>
      </c>
      <c r="W63" s="13">
        <v>4</v>
      </c>
      <c r="X63" s="13">
        <v>6</v>
      </c>
      <c r="Y63" s="13">
        <v>4</v>
      </c>
      <c r="Z63" s="13">
        <v>5</v>
      </c>
      <c r="AA63" s="13">
        <v>6</v>
      </c>
      <c r="AB63" s="13">
        <v>43</v>
      </c>
      <c r="AC63" s="13">
        <v>47</v>
      </c>
      <c r="AD63" s="13">
        <v>90</v>
      </c>
      <c r="AE63" s="15">
        <v>0</v>
      </c>
    </row>
    <row r="64" spans="1:31">
      <c r="A64" s="28">
        <v>15</v>
      </c>
      <c r="B64" s="29" t="s">
        <v>88</v>
      </c>
      <c r="C64" s="12" t="s">
        <v>104</v>
      </c>
      <c r="D64" s="13">
        <v>85</v>
      </c>
      <c r="E64" s="13">
        <v>84</v>
      </c>
      <c r="F64" s="13">
        <v>0</v>
      </c>
      <c r="G64" s="13">
        <v>0</v>
      </c>
      <c r="H64" s="13">
        <v>169</v>
      </c>
      <c r="I64" s="14">
        <v>25</v>
      </c>
      <c r="J64" s="13">
        <v>6</v>
      </c>
      <c r="K64" s="13">
        <v>4</v>
      </c>
      <c r="L64" s="13">
        <v>4</v>
      </c>
      <c r="M64" s="13">
        <v>5</v>
      </c>
      <c r="N64" s="13">
        <v>4</v>
      </c>
      <c r="O64" s="13">
        <v>5</v>
      </c>
      <c r="P64" s="13">
        <v>7</v>
      </c>
      <c r="Q64" s="13">
        <v>5</v>
      </c>
      <c r="R64" s="13">
        <v>6</v>
      </c>
      <c r="S64" s="13">
        <v>4</v>
      </c>
      <c r="T64" s="13">
        <v>3</v>
      </c>
      <c r="U64" s="13">
        <v>4</v>
      </c>
      <c r="V64" s="13">
        <v>5</v>
      </c>
      <c r="W64" s="13">
        <v>4</v>
      </c>
      <c r="X64" s="13">
        <v>6</v>
      </c>
      <c r="Y64" s="13">
        <v>3</v>
      </c>
      <c r="Z64" s="13">
        <v>4</v>
      </c>
      <c r="AA64" s="13">
        <v>5</v>
      </c>
      <c r="AB64" s="13">
        <v>46</v>
      </c>
      <c r="AC64" s="13">
        <v>38</v>
      </c>
      <c r="AD64" s="13">
        <v>84</v>
      </c>
      <c r="AE64" s="15" t="s">
        <v>190</v>
      </c>
    </row>
    <row r="65" spans="1:31">
      <c r="A65" s="28">
        <v>16</v>
      </c>
      <c r="B65" s="29" t="s">
        <v>88</v>
      </c>
      <c r="C65" s="12" t="s">
        <v>105</v>
      </c>
      <c r="D65" s="13">
        <v>86</v>
      </c>
      <c r="E65" s="13">
        <v>85</v>
      </c>
      <c r="F65" s="13">
        <v>0</v>
      </c>
      <c r="G65" s="13">
        <v>0</v>
      </c>
      <c r="H65" s="13">
        <v>171</v>
      </c>
      <c r="I65" s="14">
        <v>27</v>
      </c>
      <c r="J65" s="13">
        <v>4</v>
      </c>
      <c r="K65" s="13">
        <v>3</v>
      </c>
      <c r="L65" s="13">
        <v>6</v>
      </c>
      <c r="M65" s="13">
        <v>3</v>
      </c>
      <c r="N65" s="13">
        <v>4</v>
      </c>
      <c r="O65" s="13">
        <v>5</v>
      </c>
      <c r="P65" s="13">
        <v>4</v>
      </c>
      <c r="Q65" s="13">
        <v>5</v>
      </c>
      <c r="R65" s="13">
        <v>5</v>
      </c>
      <c r="S65" s="13">
        <v>4</v>
      </c>
      <c r="T65" s="13">
        <v>4</v>
      </c>
      <c r="U65" s="13">
        <v>5</v>
      </c>
      <c r="V65" s="13">
        <v>5</v>
      </c>
      <c r="W65" s="13">
        <v>6</v>
      </c>
      <c r="X65" s="13">
        <v>6</v>
      </c>
      <c r="Y65" s="13">
        <v>6</v>
      </c>
      <c r="Z65" s="13">
        <v>4</v>
      </c>
      <c r="AA65" s="13">
        <v>6</v>
      </c>
      <c r="AB65" s="13">
        <v>39</v>
      </c>
      <c r="AC65" s="13">
        <v>46</v>
      </c>
      <c r="AD65" s="13">
        <v>85</v>
      </c>
      <c r="AE65" s="15" t="s">
        <v>190</v>
      </c>
    </row>
    <row r="66" spans="1:31">
      <c r="A66" s="28">
        <v>17</v>
      </c>
      <c r="B66" s="29" t="s">
        <v>88</v>
      </c>
      <c r="C66" s="12" t="s">
        <v>107</v>
      </c>
      <c r="D66" s="13">
        <v>88</v>
      </c>
      <c r="E66" s="13">
        <v>85</v>
      </c>
      <c r="F66" s="13">
        <v>0</v>
      </c>
      <c r="G66" s="13">
        <v>0</v>
      </c>
      <c r="H66" s="13">
        <v>173</v>
      </c>
      <c r="I66" s="14">
        <v>29</v>
      </c>
      <c r="J66" s="13">
        <v>4</v>
      </c>
      <c r="K66" s="13">
        <v>4</v>
      </c>
      <c r="L66" s="13">
        <v>4</v>
      </c>
      <c r="M66" s="13">
        <v>4</v>
      </c>
      <c r="N66" s="13">
        <v>5</v>
      </c>
      <c r="O66" s="13">
        <v>6</v>
      </c>
      <c r="P66" s="13">
        <v>4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6</v>
      </c>
      <c r="W66" s="13">
        <v>4</v>
      </c>
      <c r="X66" s="13">
        <v>5</v>
      </c>
      <c r="Y66" s="13">
        <v>3</v>
      </c>
      <c r="Z66" s="13">
        <v>5</v>
      </c>
      <c r="AA66" s="13">
        <v>7</v>
      </c>
      <c r="AB66" s="13">
        <v>42</v>
      </c>
      <c r="AC66" s="13">
        <v>43</v>
      </c>
      <c r="AD66" s="13">
        <v>85</v>
      </c>
      <c r="AE66" s="15" t="s">
        <v>190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88</v>
      </c>
      <c r="F67" s="13">
        <v>0</v>
      </c>
      <c r="G67" s="13">
        <v>0</v>
      </c>
      <c r="H67" s="13">
        <v>175</v>
      </c>
      <c r="I67" s="14">
        <v>31</v>
      </c>
      <c r="J67" s="13">
        <v>5</v>
      </c>
      <c r="K67" s="13">
        <v>6</v>
      </c>
      <c r="L67" s="13">
        <v>5</v>
      </c>
      <c r="M67" s="13">
        <v>4</v>
      </c>
      <c r="N67" s="13">
        <v>5</v>
      </c>
      <c r="O67" s="13">
        <v>6</v>
      </c>
      <c r="P67" s="13">
        <v>5</v>
      </c>
      <c r="Q67" s="13">
        <v>5</v>
      </c>
      <c r="R67" s="13">
        <v>8</v>
      </c>
      <c r="S67" s="13">
        <v>4</v>
      </c>
      <c r="T67" s="13">
        <v>3</v>
      </c>
      <c r="U67" s="13">
        <v>4</v>
      </c>
      <c r="V67" s="13">
        <v>4</v>
      </c>
      <c r="W67" s="13">
        <v>4</v>
      </c>
      <c r="X67" s="13">
        <v>4</v>
      </c>
      <c r="Y67" s="13">
        <v>4</v>
      </c>
      <c r="Z67" s="13">
        <v>5</v>
      </c>
      <c r="AA67" s="13">
        <v>7</v>
      </c>
      <c r="AB67" s="13">
        <v>49</v>
      </c>
      <c r="AC67" s="13">
        <v>39</v>
      </c>
      <c r="AD67" s="13">
        <v>88</v>
      </c>
      <c r="AE67" s="15" t="s">
        <v>190</v>
      </c>
    </row>
    <row r="68" spans="1:31">
      <c r="A68" s="28">
        <v>19</v>
      </c>
      <c r="B68" s="29" t="s">
        <v>88</v>
      </c>
      <c r="C68" s="12" t="s">
        <v>102</v>
      </c>
      <c r="D68" s="13">
        <v>83</v>
      </c>
      <c r="E68" s="13">
        <v>92</v>
      </c>
      <c r="F68" s="13">
        <v>0</v>
      </c>
      <c r="G68" s="13">
        <v>0</v>
      </c>
      <c r="H68" s="13">
        <v>175</v>
      </c>
      <c r="I68" s="14">
        <v>31</v>
      </c>
      <c r="J68" s="13">
        <v>5</v>
      </c>
      <c r="K68" s="13">
        <v>4</v>
      </c>
      <c r="L68" s="13">
        <v>6</v>
      </c>
      <c r="M68" s="13">
        <v>5</v>
      </c>
      <c r="N68" s="13">
        <v>5</v>
      </c>
      <c r="O68" s="13">
        <v>6</v>
      </c>
      <c r="P68" s="13">
        <v>5</v>
      </c>
      <c r="Q68" s="13">
        <v>5</v>
      </c>
      <c r="R68" s="13">
        <v>5</v>
      </c>
      <c r="S68" s="13">
        <v>6</v>
      </c>
      <c r="T68" s="13">
        <v>4</v>
      </c>
      <c r="U68" s="13">
        <v>5</v>
      </c>
      <c r="V68" s="13">
        <v>5</v>
      </c>
      <c r="W68" s="13">
        <v>4</v>
      </c>
      <c r="X68" s="13">
        <v>5</v>
      </c>
      <c r="Y68" s="13">
        <v>4</v>
      </c>
      <c r="Z68" s="13">
        <v>8</v>
      </c>
      <c r="AA68" s="13">
        <v>5</v>
      </c>
      <c r="AB68" s="13">
        <v>46</v>
      </c>
      <c r="AC68" s="13">
        <v>46</v>
      </c>
      <c r="AD68" s="13">
        <v>92</v>
      </c>
      <c r="AE68" s="15" t="s">
        <v>190</v>
      </c>
    </row>
    <row r="69" spans="1:31">
      <c r="A69" s="28">
        <v>20</v>
      </c>
      <c r="B69" s="29" t="s">
        <v>88</v>
      </c>
      <c r="C69" s="12" t="s">
        <v>110</v>
      </c>
      <c r="D69" s="13">
        <v>98</v>
      </c>
      <c r="E69" s="13">
        <v>80</v>
      </c>
      <c r="F69" s="13">
        <v>0</v>
      </c>
      <c r="G69" s="13">
        <v>0</v>
      </c>
      <c r="H69" s="13">
        <v>178</v>
      </c>
      <c r="I69" s="14">
        <v>34</v>
      </c>
      <c r="J69" s="13">
        <v>5</v>
      </c>
      <c r="K69" s="13">
        <v>4</v>
      </c>
      <c r="L69" s="13">
        <v>4</v>
      </c>
      <c r="M69" s="13">
        <v>4</v>
      </c>
      <c r="N69" s="13">
        <v>4</v>
      </c>
      <c r="O69" s="13">
        <v>5</v>
      </c>
      <c r="P69" s="13">
        <v>3</v>
      </c>
      <c r="Q69" s="13">
        <v>6</v>
      </c>
      <c r="R69" s="13">
        <v>6</v>
      </c>
      <c r="S69" s="13">
        <v>4</v>
      </c>
      <c r="T69" s="13">
        <v>3</v>
      </c>
      <c r="U69" s="13">
        <v>4</v>
      </c>
      <c r="V69" s="13">
        <v>6</v>
      </c>
      <c r="W69" s="13">
        <v>4</v>
      </c>
      <c r="X69" s="13">
        <v>4</v>
      </c>
      <c r="Y69" s="13">
        <v>4</v>
      </c>
      <c r="Z69" s="13">
        <v>5</v>
      </c>
      <c r="AA69" s="13">
        <v>5</v>
      </c>
      <c r="AB69" s="13">
        <v>41</v>
      </c>
      <c r="AC69" s="13">
        <v>39</v>
      </c>
      <c r="AD69" s="13">
        <v>80</v>
      </c>
      <c r="AE69" s="15" t="s">
        <v>190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88</v>
      </c>
      <c r="F70" s="13">
        <v>0</v>
      </c>
      <c r="G70" s="13">
        <v>0</v>
      </c>
      <c r="H70" s="13">
        <v>183</v>
      </c>
      <c r="I70" s="14">
        <v>39</v>
      </c>
      <c r="J70" s="13">
        <v>6</v>
      </c>
      <c r="K70" s="13">
        <v>3</v>
      </c>
      <c r="L70" s="13">
        <v>5</v>
      </c>
      <c r="M70" s="13">
        <v>3</v>
      </c>
      <c r="N70" s="13">
        <v>5</v>
      </c>
      <c r="O70" s="13">
        <v>5</v>
      </c>
      <c r="P70" s="13">
        <v>4</v>
      </c>
      <c r="Q70" s="13">
        <v>5</v>
      </c>
      <c r="R70" s="13">
        <v>6</v>
      </c>
      <c r="S70" s="13">
        <v>5</v>
      </c>
      <c r="T70" s="13">
        <v>5</v>
      </c>
      <c r="U70" s="13">
        <v>5</v>
      </c>
      <c r="V70" s="13">
        <v>6</v>
      </c>
      <c r="W70" s="13">
        <v>4</v>
      </c>
      <c r="X70" s="13">
        <v>7</v>
      </c>
      <c r="Y70" s="13">
        <v>3</v>
      </c>
      <c r="Z70" s="13">
        <v>5</v>
      </c>
      <c r="AA70" s="13">
        <v>6</v>
      </c>
      <c r="AB70" s="13">
        <v>42</v>
      </c>
      <c r="AC70" s="13">
        <v>46</v>
      </c>
      <c r="AD70" s="13">
        <v>88</v>
      </c>
      <c r="AE70" s="15" t="s">
        <v>190</v>
      </c>
    </row>
    <row r="71" spans="1:31">
      <c r="A71" s="28">
        <v>22</v>
      </c>
      <c r="B71" s="29" t="s">
        <v>88</v>
      </c>
      <c r="C71" s="12" t="s">
        <v>108</v>
      </c>
      <c r="D71" s="13">
        <v>90</v>
      </c>
      <c r="E71" s="13">
        <v>99</v>
      </c>
      <c r="F71" s="13">
        <v>0</v>
      </c>
      <c r="G71" s="13">
        <v>0</v>
      </c>
      <c r="H71" s="13">
        <v>189</v>
      </c>
      <c r="I71" s="14">
        <v>45</v>
      </c>
      <c r="J71" s="13">
        <v>4</v>
      </c>
      <c r="K71" s="13">
        <v>4</v>
      </c>
      <c r="L71" s="13">
        <v>7</v>
      </c>
      <c r="M71" s="13">
        <v>3</v>
      </c>
      <c r="N71" s="13">
        <v>5</v>
      </c>
      <c r="O71" s="13">
        <v>6</v>
      </c>
      <c r="P71" s="13">
        <v>6</v>
      </c>
      <c r="Q71" s="13">
        <v>9</v>
      </c>
      <c r="R71" s="13">
        <v>6</v>
      </c>
      <c r="S71" s="13">
        <v>7</v>
      </c>
      <c r="T71" s="13">
        <v>4</v>
      </c>
      <c r="U71" s="13">
        <v>5</v>
      </c>
      <c r="V71" s="13">
        <v>6</v>
      </c>
      <c r="W71" s="13">
        <v>4</v>
      </c>
      <c r="X71" s="13">
        <v>5</v>
      </c>
      <c r="Y71" s="13">
        <v>4</v>
      </c>
      <c r="Z71" s="13">
        <v>7</v>
      </c>
      <c r="AA71" s="13">
        <v>7</v>
      </c>
      <c r="AB71" s="13">
        <v>50</v>
      </c>
      <c r="AC71" s="13">
        <v>49</v>
      </c>
      <c r="AD71" s="13">
        <v>99</v>
      </c>
      <c r="AE71" s="15" t="s">
        <v>190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98</v>
      </c>
      <c r="F72" s="13">
        <v>0</v>
      </c>
      <c r="G72" s="13">
        <v>0</v>
      </c>
      <c r="H72" s="13">
        <v>198</v>
      </c>
      <c r="I72" s="14">
        <v>54</v>
      </c>
      <c r="J72" s="13">
        <v>4</v>
      </c>
      <c r="K72" s="13">
        <v>5</v>
      </c>
      <c r="L72" s="13">
        <v>5</v>
      </c>
      <c r="M72" s="13">
        <v>3</v>
      </c>
      <c r="N72" s="13">
        <v>6</v>
      </c>
      <c r="O72" s="13">
        <v>5</v>
      </c>
      <c r="P72" s="13">
        <v>4</v>
      </c>
      <c r="Q72" s="13">
        <v>5</v>
      </c>
      <c r="R72" s="13">
        <v>9</v>
      </c>
      <c r="S72" s="13">
        <v>4</v>
      </c>
      <c r="T72" s="13">
        <v>4</v>
      </c>
      <c r="U72" s="13">
        <v>5</v>
      </c>
      <c r="V72" s="13">
        <v>8</v>
      </c>
      <c r="W72" s="13">
        <v>7</v>
      </c>
      <c r="X72" s="13">
        <v>5</v>
      </c>
      <c r="Y72" s="13">
        <v>7</v>
      </c>
      <c r="Z72" s="13">
        <v>5</v>
      </c>
      <c r="AA72" s="13">
        <v>7</v>
      </c>
      <c r="AB72" s="13">
        <v>46</v>
      </c>
      <c r="AC72" s="13">
        <v>52</v>
      </c>
      <c r="AD72" s="13">
        <v>98</v>
      </c>
      <c r="AE72" s="15" t="s">
        <v>190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95</v>
      </c>
      <c r="F73" s="13">
        <v>0</v>
      </c>
      <c r="G73" s="13">
        <v>0</v>
      </c>
      <c r="H73" s="13">
        <v>199</v>
      </c>
      <c r="I73" s="14">
        <v>55</v>
      </c>
      <c r="J73" s="13">
        <v>6</v>
      </c>
      <c r="K73" s="13">
        <v>5</v>
      </c>
      <c r="L73" s="13">
        <v>4</v>
      </c>
      <c r="M73" s="13">
        <v>6</v>
      </c>
      <c r="N73" s="13">
        <v>5</v>
      </c>
      <c r="O73" s="13">
        <v>6</v>
      </c>
      <c r="P73" s="13">
        <v>4</v>
      </c>
      <c r="Q73" s="13">
        <v>8</v>
      </c>
      <c r="R73" s="13">
        <v>6</v>
      </c>
      <c r="S73" s="13">
        <v>4</v>
      </c>
      <c r="T73" s="13">
        <v>3</v>
      </c>
      <c r="U73" s="13">
        <v>6</v>
      </c>
      <c r="V73" s="13">
        <v>6</v>
      </c>
      <c r="W73" s="13">
        <v>5</v>
      </c>
      <c r="X73" s="13">
        <v>5</v>
      </c>
      <c r="Y73" s="13">
        <v>4</v>
      </c>
      <c r="Z73" s="13">
        <v>4</v>
      </c>
      <c r="AA73" s="13">
        <v>8</v>
      </c>
      <c r="AB73" s="13">
        <v>50</v>
      </c>
      <c r="AC73" s="13">
        <v>45</v>
      </c>
      <c r="AD73" s="13">
        <v>95</v>
      </c>
      <c r="AE73" s="15" t="s">
        <v>190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96</v>
      </c>
      <c r="F74" s="13">
        <v>0</v>
      </c>
      <c r="G74" s="13">
        <v>0</v>
      </c>
      <c r="H74" s="13">
        <v>203</v>
      </c>
      <c r="I74" s="14">
        <v>59</v>
      </c>
      <c r="J74" s="13">
        <v>5</v>
      </c>
      <c r="K74" s="13">
        <v>4</v>
      </c>
      <c r="L74" s="13">
        <v>7</v>
      </c>
      <c r="M74" s="13">
        <v>5</v>
      </c>
      <c r="N74" s="13">
        <v>5</v>
      </c>
      <c r="O74" s="13">
        <v>6</v>
      </c>
      <c r="P74" s="13">
        <v>7</v>
      </c>
      <c r="Q74" s="13">
        <v>4</v>
      </c>
      <c r="R74" s="13">
        <v>5</v>
      </c>
      <c r="S74" s="13">
        <v>7</v>
      </c>
      <c r="T74" s="13">
        <v>4</v>
      </c>
      <c r="U74" s="13">
        <v>5</v>
      </c>
      <c r="V74" s="13">
        <v>6</v>
      </c>
      <c r="W74" s="13">
        <v>6</v>
      </c>
      <c r="X74" s="13">
        <v>6</v>
      </c>
      <c r="Y74" s="13">
        <v>3</v>
      </c>
      <c r="Z74" s="13">
        <v>5</v>
      </c>
      <c r="AA74" s="13">
        <v>6</v>
      </c>
      <c r="AB74" s="13">
        <v>48</v>
      </c>
      <c r="AC74" s="13">
        <v>48</v>
      </c>
      <c r="AD74" s="13">
        <v>96</v>
      </c>
      <c r="AE74" s="15" t="s">
        <v>190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74</v>
      </c>
      <c r="F75" s="13">
        <v>0</v>
      </c>
      <c r="G75" s="13">
        <v>0</v>
      </c>
      <c r="H75" s="13">
        <v>149</v>
      </c>
      <c r="I75" s="14">
        <v>5</v>
      </c>
      <c r="J75" s="13">
        <v>4</v>
      </c>
      <c r="K75" s="13">
        <v>2</v>
      </c>
      <c r="L75" s="13">
        <v>5</v>
      </c>
      <c r="M75" s="13">
        <v>3</v>
      </c>
      <c r="N75" s="13">
        <v>5</v>
      </c>
      <c r="O75" s="13">
        <v>5</v>
      </c>
      <c r="P75" s="13">
        <v>3</v>
      </c>
      <c r="Q75" s="13">
        <v>5</v>
      </c>
      <c r="R75" s="13">
        <v>5</v>
      </c>
      <c r="S75" s="13">
        <v>4</v>
      </c>
      <c r="T75" s="13">
        <v>3</v>
      </c>
      <c r="U75" s="13">
        <v>4</v>
      </c>
      <c r="V75" s="13">
        <v>5</v>
      </c>
      <c r="W75" s="13">
        <v>4</v>
      </c>
      <c r="X75" s="13">
        <v>4</v>
      </c>
      <c r="Y75" s="13">
        <v>3</v>
      </c>
      <c r="Z75" s="13">
        <v>5</v>
      </c>
      <c r="AA75" s="13">
        <v>5</v>
      </c>
      <c r="AB75" s="13">
        <v>37</v>
      </c>
      <c r="AC75" s="13">
        <v>37</v>
      </c>
      <c r="AD75" s="13">
        <v>74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75</v>
      </c>
      <c r="F76" s="13">
        <v>0</v>
      </c>
      <c r="G76" s="13">
        <v>0</v>
      </c>
      <c r="H76" s="13">
        <v>151</v>
      </c>
      <c r="I76" s="14">
        <v>7</v>
      </c>
      <c r="J76" s="13">
        <v>4</v>
      </c>
      <c r="K76" s="13">
        <v>3</v>
      </c>
      <c r="L76" s="13">
        <v>3</v>
      </c>
      <c r="M76" s="13">
        <v>3</v>
      </c>
      <c r="N76" s="13">
        <v>4</v>
      </c>
      <c r="O76" s="13">
        <v>5</v>
      </c>
      <c r="P76" s="13">
        <v>4</v>
      </c>
      <c r="Q76" s="13">
        <v>5</v>
      </c>
      <c r="R76" s="13">
        <v>6</v>
      </c>
      <c r="S76" s="13">
        <v>4</v>
      </c>
      <c r="T76" s="13">
        <v>2</v>
      </c>
      <c r="U76" s="13">
        <v>4</v>
      </c>
      <c r="V76" s="13">
        <v>4</v>
      </c>
      <c r="W76" s="13">
        <v>4</v>
      </c>
      <c r="X76" s="13">
        <v>6</v>
      </c>
      <c r="Y76" s="13">
        <v>4</v>
      </c>
      <c r="Z76" s="13">
        <v>5</v>
      </c>
      <c r="AA76" s="13">
        <v>5</v>
      </c>
      <c r="AB76" s="13">
        <v>37</v>
      </c>
      <c r="AC76" s="13">
        <v>38</v>
      </c>
      <c r="AD76" s="13">
        <v>75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75</v>
      </c>
      <c r="F77" s="13">
        <v>0</v>
      </c>
      <c r="G77" s="13">
        <v>0</v>
      </c>
      <c r="H77" s="13">
        <v>152</v>
      </c>
      <c r="I77" s="14">
        <v>8</v>
      </c>
      <c r="J77" s="13">
        <v>5</v>
      </c>
      <c r="K77" s="13">
        <v>3</v>
      </c>
      <c r="L77" s="13">
        <v>5</v>
      </c>
      <c r="M77" s="13">
        <v>4</v>
      </c>
      <c r="N77" s="13">
        <v>4</v>
      </c>
      <c r="O77" s="13">
        <v>6</v>
      </c>
      <c r="P77" s="13">
        <v>3</v>
      </c>
      <c r="Q77" s="13">
        <v>4</v>
      </c>
      <c r="R77" s="13">
        <v>4</v>
      </c>
      <c r="S77" s="13">
        <v>4</v>
      </c>
      <c r="T77" s="13">
        <v>3</v>
      </c>
      <c r="U77" s="13">
        <v>4</v>
      </c>
      <c r="V77" s="13">
        <v>5</v>
      </c>
      <c r="W77" s="13">
        <v>3</v>
      </c>
      <c r="X77" s="13">
        <v>4</v>
      </c>
      <c r="Y77" s="13">
        <v>3</v>
      </c>
      <c r="Z77" s="13">
        <v>5</v>
      </c>
      <c r="AA77" s="13">
        <v>6</v>
      </c>
      <c r="AB77" s="13">
        <v>38</v>
      </c>
      <c r="AC77" s="13">
        <v>37</v>
      </c>
      <c r="AD77" s="13">
        <v>75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74</v>
      </c>
      <c r="F78" s="13">
        <v>0</v>
      </c>
      <c r="G78" s="13">
        <v>0</v>
      </c>
      <c r="H78" s="13">
        <v>153</v>
      </c>
      <c r="I78" s="14">
        <v>9</v>
      </c>
      <c r="J78" s="13">
        <v>5</v>
      </c>
      <c r="K78" s="13">
        <v>3</v>
      </c>
      <c r="L78" s="13">
        <v>4</v>
      </c>
      <c r="M78" s="13">
        <v>3</v>
      </c>
      <c r="N78" s="13">
        <v>4</v>
      </c>
      <c r="O78" s="13">
        <v>5</v>
      </c>
      <c r="P78" s="13">
        <v>4</v>
      </c>
      <c r="Q78" s="13">
        <v>4</v>
      </c>
      <c r="R78" s="13">
        <v>4</v>
      </c>
      <c r="S78" s="13">
        <v>5</v>
      </c>
      <c r="T78" s="13">
        <v>3</v>
      </c>
      <c r="U78" s="13">
        <v>4</v>
      </c>
      <c r="V78" s="13">
        <v>5</v>
      </c>
      <c r="W78" s="13">
        <v>4</v>
      </c>
      <c r="X78" s="13">
        <v>4</v>
      </c>
      <c r="Y78" s="13">
        <v>4</v>
      </c>
      <c r="Z78" s="13">
        <v>4</v>
      </c>
      <c r="AA78" s="13">
        <v>5</v>
      </c>
      <c r="AB78" s="13">
        <v>36</v>
      </c>
      <c r="AC78" s="13">
        <v>38</v>
      </c>
      <c r="AD78" s="13">
        <v>74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78</v>
      </c>
      <c r="F79" s="13">
        <v>0</v>
      </c>
      <c r="G79" s="13">
        <v>0</v>
      </c>
      <c r="H79" s="13">
        <v>157</v>
      </c>
      <c r="I79" s="14">
        <v>13</v>
      </c>
      <c r="J79" s="13">
        <v>4</v>
      </c>
      <c r="K79" s="13">
        <v>3</v>
      </c>
      <c r="L79" s="13">
        <v>4</v>
      </c>
      <c r="M79" s="13">
        <v>4</v>
      </c>
      <c r="N79" s="13">
        <v>5</v>
      </c>
      <c r="O79" s="13">
        <v>7</v>
      </c>
      <c r="P79" s="13">
        <v>4</v>
      </c>
      <c r="Q79" s="13">
        <v>4</v>
      </c>
      <c r="R79" s="13">
        <v>5</v>
      </c>
      <c r="S79" s="13">
        <v>5</v>
      </c>
      <c r="T79" s="13">
        <v>4</v>
      </c>
      <c r="U79" s="13">
        <v>5</v>
      </c>
      <c r="V79" s="13">
        <v>4</v>
      </c>
      <c r="W79" s="13">
        <v>4</v>
      </c>
      <c r="X79" s="13">
        <v>4</v>
      </c>
      <c r="Y79" s="13">
        <v>3</v>
      </c>
      <c r="Z79" s="13">
        <v>5</v>
      </c>
      <c r="AA79" s="13">
        <v>4</v>
      </c>
      <c r="AB79" s="13">
        <v>40</v>
      </c>
      <c r="AC79" s="13">
        <v>38</v>
      </c>
      <c r="AD79" s="13">
        <v>78</v>
      </c>
      <c r="AE79" s="15">
        <v>0</v>
      </c>
    </row>
    <row r="80" spans="1:31">
      <c r="A80" s="28">
        <v>6</v>
      </c>
      <c r="B80" s="29" t="s">
        <v>114</v>
      </c>
      <c r="C80" s="12" t="s">
        <v>121</v>
      </c>
      <c r="D80" s="13">
        <v>80</v>
      </c>
      <c r="E80" s="13">
        <v>78</v>
      </c>
      <c r="F80" s="13">
        <v>0</v>
      </c>
      <c r="G80" s="13">
        <v>0</v>
      </c>
      <c r="H80" s="13">
        <v>158</v>
      </c>
      <c r="I80" s="14">
        <v>14</v>
      </c>
      <c r="J80" s="13">
        <v>5</v>
      </c>
      <c r="K80" s="13">
        <v>4</v>
      </c>
      <c r="L80" s="13">
        <v>3</v>
      </c>
      <c r="M80" s="13">
        <v>3</v>
      </c>
      <c r="N80" s="13">
        <v>5</v>
      </c>
      <c r="O80" s="13">
        <v>5</v>
      </c>
      <c r="P80" s="13">
        <v>6</v>
      </c>
      <c r="Q80" s="13">
        <v>5</v>
      </c>
      <c r="R80" s="13">
        <v>6</v>
      </c>
      <c r="S80" s="13">
        <v>4</v>
      </c>
      <c r="T80" s="13">
        <v>3</v>
      </c>
      <c r="U80" s="13">
        <v>4</v>
      </c>
      <c r="V80" s="13">
        <v>5</v>
      </c>
      <c r="W80" s="13">
        <v>4</v>
      </c>
      <c r="X80" s="13">
        <v>4</v>
      </c>
      <c r="Y80" s="13">
        <v>3</v>
      </c>
      <c r="Z80" s="13">
        <v>5</v>
      </c>
      <c r="AA80" s="13">
        <v>4</v>
      </c>
      <c r="AB80" s="13">
        <v>42</v>
      </c>
      <c r="AC80" s="13">
        <v>36</v>
      </c>
      <c r="AD80" s="13">
        <v>78</v>
      </c>
      <c r="AE80" s="15" t="s">
        <v>190</v>
      </c>
    </row>
    <row r="81" spans="1:31">
      <c r="A81" s="28">
        <v>7</v>
      </c>
      <c r="B81" s="29" t="s">
        <v>114</v>
      </c>
      <c r="C81" s="12" t="s">
        <v>123</v>
      </c>
      <c r="D81" s="13">
        <v>81</v>
      </c>
      <c r="E81" s="13">
        <v>80</v>
      </c>
      <c r="F81" s="13">
        <v>0</v>
      </c>
      <c r="G81" s="13">
        <v>0</v>
      </c>
      <c r="H81" s="13">
        <v>161</v>
      </c>
      <c r="I81" s="14">
        <v>17</v>
      </c>
      <c r="J81" s="13">
        <v>6</v>
      </c>
      <c r="K81" s="13">
        <v>3</v>
      </c>
      <c r="L81" s="13">
        <v>4</v>
      </c>
      <c r="M81" s="13">
        <v>3</v>
      </c>
      <c r="N81" s="13">
        <v>3</v>
      </c>
      <c r="O81" s="13">
        <v>7</v>
      </c>
      <c r="P81" s="13">
        <v>4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4</v>
      </c>
      <c r="W81" s="13">
        <v>4</v>
      </c>
      <c r="X81" s="13">
        <v>5</v>
      </c>
      <c r="Y81" s="13">
        <v>7</v>
      </c>
      <c r="Z81" s="13">
        <v>4</v>
      </c>
      <c r="AA81" s="13">
        <v>5</v>
      </c>
      <c r="AB81" s="13">
        <v>40</v>
      </c>
      <c r="AC81" s="13">
        <v>40</v>
      </c>
      <c r="AD81" s="13">
        <v>80</v>
      </c>
      <c r="AE81" s="15" t="s">
        <v>190</v>
      </c>
    </row>
    <row r="82" spans="1:31">
      <c r="A82" s="28">
        <v>8</v>
      </c>
      <c r="B82" s="29" t="s">
        <v>114</v>
      </c>
      <c r="C82" s="12" t="s">
        <v>120</v>
      </c>
      <c r="D82" s="13">
        <v>80</v>
      </c>
      <c r="E82" s="13">
        <v>81</v>
      </c>
      <c r="F82" s="13">
        <v>0</v>
      </c>
      <c r="G82" s="13">
        <v>0</v>
      </c>
      <c r="H82" s="13">
        <v>161</v>
      </c>
      <c r="I82" s="14">
        <v>17</v>
      </c>
      <c r="J82" s="13">
        <v>4</v>
      </c>
      <c r="K82" s="13">
        <v>4</v>
      </c>
      <c r="L82" s="13">
        <v>5</v>
      </c>
      <c r="M82" s="13">
        <v>3</v>
      </c>
      <c r="N82" s="13">
        <v>5</v>
      </c>
      <c r="O82" s="13">
        <v>5</v>
      </c>
      <c r="P82" s="13">
        <v>4</v>
      </c>
      <c r="Q82" s="13">
        <v>4</v>
      </c>
      <c r="R82" s="13">
        <v>7</v>
      </c>
      <c r="S82" s="13">
        <v>4</v>
      </c>
      <c r="T82" s="13">
        <v>4</v>
      </c>
      <c r="U82" s="13">
        <v>5</v>
      </c>
      <c r="V82" s="13">
        <v>7</v>
      </c>
      <c r="W82" s="13">
        <v>4</v>
      </c>
      <c r="X82" s="13">
        <v>4</v>
      </c>
      <c r="Y82" s="13">
        <v>3</v>
      </c>
      <c r="Z82" s="13">
        <v>4</v>
      </c>
      <c r="AA82" s="13">
        <v>5</v>
      </c>
      <c r="AB82" s="13">
        <v>41</v>
      </c>
      <c r="AC82" s="13">
        <v>40</v>
      </c>
      <c r="AD82" s="13">
        <v>81</v>
      </c>
      <c r="AE82" s="15" t="s">
        <v>190</v>
      </c>
    </row>
    <row r="83" spans="1:31">
      <c r="A83" s="28">
        <v>9</v>
      </c>
      <c r="B83" s="29" t="s">
        <v>114</v>
      </c>
      <c r="C83" s="12" t="s">
        <v>122</v>
      </c>
      <c r="D83" s="13">
        <v>81</v>
      </c>
      <c r="E83" s="13">
        <v>83</v>
      </c>
      <c r="F83" s="13">
        <v>0</v>
      </c>
      <c r="G83" s="13">
        <v>0</v>
      </c>
      <c r="H83" s="13">
        <v>164</v>
      </c>
      <c r="I83" s="14">
        <v>20</v>
      </c>
      <c r="J83" s="13">
        <v>4</v>
      </c>
      <c r="K83" s="13">
        <v>4</v>
      </c>
      <c r="L83" s="13">
        <v>6</v>
      </c>
      <c r="M83" s="13">
        <v>3</v>
      </c>
      <c r="N83" s="13">
        <v>6</v>
      </c>
      <c r="O83" s="13">
        <v>6</v>
      </c>
      <c r="P83" s="13">
        <v>3</v>
      </c>
      <c r="Q83" s="13">
        <v>5</v>
      </c>
      <c r="R83" s="13">
        <v>5</v>
      </c>
      <c r="S83" s="13">
        <v>4</v>
      </c>
      <c r="T83" s="13">
        <v>2</v>
      </c>
      <c r="U83" s="13">
        <v>5</v>
      </c>
      <c r="V83" s="13">
        <v>6</v>
      </c>
      <c r="W83" s="13">
        <v>5</v>
      </c>
      <c r="X83" s="13">
        <v>4</v>
      </c>
      <c r="Y83" s="13">
        <v>4</v>
      </c>
      <c r="Z83" s="13">
        <v>6</v>
      </c>
      <c r="AA83" s="13">
        <v>5</v>
      </c>
      <c r="AB83" s="13">
        <v>42</v>
      </c>
      <c r="AC83" s="13">
        <v>41</v>
      </c>
      <c r="AD83" s="13">
        <v>83</v>
      </c>
      <c r="AE83" s="15" t="s">
        <v>190</v>
      </c>
    </row>
    <row r="84" spans="1:31">
      <c r="A84" s="28">
        <v>1</v>
      </c>
      <c r="B84" s="29" t="s">
        <v>127</v>
      </c>
      <c r="C84" s="12" t="s">
        <v>135</v>
      </c>
      <c r="D84" s="13">
        <v>77</v>
      </c>
      <c r="E84" s="13">
        <v>67</v>
      </c>
      <c r="F84" s="13">
        <v>0</v>
      </c>
      <c r="G84" s="13">
        <v>0</v>
      </c>
      <c r="H84" s="13">
        <v>144</v>
      </c>
      <c r="I84" s="14">
        <v>0</v>
      </c>
      <c r="J84" s="13">
        <v>4</v>
      </c>
      <c r="K84" s="13">
        <v>3</v>
      </c>
      <c r="L84" s="13">
        <v>4</v>
      </c>
      <c r="M84" s="13">
        <v>2</v>
      </c>
      <c r="N84" s="13">
        <v>5</v>
      </c>
      <c r="O84" s="13">
        <v>5</v>
      </c>
      <c r="P84" s="13">
        <v>3</v>
      </c>
      <c r="Q84" s="13">
        <v>4</v>
      </c>
      <c r="R84" s="13">
        <v>4</v>
      </c>
      <c r="S84" s="13">
        <v>4</v>
      </c>
      <c r="T84" s="13">
        <v>3</v>
      </c>
      <c r="U84" s="13">
        <v>4</v>
      </c>
      <c r="V84" s="13">
        <v>4</v>
      </c>
      <c r="W84" s="13">
        <v>3</v>
      </c>
      <c r="X84" s="13">
        <v>5</v>
      </c>
      <c r="Y84" s="13">
        <v>2</v>
      </c>
      <c r="Z84" s="13">
        <v>4</v>
      </c>
      <c r="AA84" s="13">
        <v>4</v>
      </c>
      <c r="AB84" s="13">
        <v>34</v>
      </c>
      <c r="AC84" s="13">
        <v>33</v>
      </c>
      <c r="AD84" s="13">
        <v>67</v>
      </c>
      <c r="AE84" s="15">
        <v>0</v>
      </c>
    </row>
    <row r="85" spans="1:31">
      <c r="A85" s="28">
        <v>2</v>
      </c>
      <c r="B85" s="29" t="s">
        <v>127</v>
      </c>
      <c r="C85" s="12" t="s">
        <v>129</v>
      </c>
      <c r="D85" s="13">
        <v>73</v>
      </c>
      <c r="E85" s="13">
        <v>71</v>
      </c>
      <c r="F85" s="13">
        <v>0</v>
      </c>
      <c r="G85" s="13">
        <v>0</v>
      </c>
      <c r="H85" s="13">
        <v>144</v>
      </c>
      <c r="I85" s="14">
        <v>0</v>
      </c>
      <c r="J85" s="13">
        <v>5</v>
      </c>
      <c r="K85" s="13">
        <v>3</v>
      </c>
      <c r="L85" s="13">
        <v>4</v>
      </c>
      <c r="M85" s="13">
        <v>2</v>
      </c>
      <c r="N85" s="13">
        <v>4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3</v>
      </c>
      <c r="U85" s="13">
        <v>3</v>
      </c>
      <c r="V85" s="13">
        <v>5</v>
      </c>
      <c r="W85" s="13">
        <v>4</v>
      </c>
      <c r="X85" s="13">
        <v>4</v>
      </c>
      <c r="Y85" s="13">
        <v>4</v>
      </c>
      <c r="Z85" s="13">
        <v>5</v>
      </c>
      <c r="AA85" s="13">
        <v>4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3</v>
      </c>
      <c r="B86" s="29" t="s">
        <v>127</v>
      </c>
      <c r="C86" s="12" t="s">
        <v>131</v>
      </c>
      <c r="D86" s="13">
        <v>74</v>
      </c>
      <c r="E86" s="13">
        <v>71</v>
      </c>
      <c r="F86" s="13">
        <v>0</v>
      </c>
      <c r="G86" s="13">
        <v>0</v>
      </c>
      <c r="H86" s="13">
        <v>145</v>
      </c>
      <c r="I86" s="14">
        <v>1</v>
      </c>
      <c r="J86" s="13">
        <v>4</v>
      </c>
      <c r="K86" s="13">
        <v>2</v>
      </c>
      <c r="L86" s="13">
        <v>4</v>
      </c>
      <c r="M86" s="13">
        <v>3</v>
      </c>
      <c r="N86" s="13">
        <v>4</v>
      </c>
      <c r="O86" s="13">
        <v>5</v>
      </c>
      <c r="P86" s="13">
        <v>4</v>
      </c>
      <c r="Q86" s="13">
        <v>4</v>
      </c>
      <c r="R86" s="13">
        <v>5</v>
      </c>
      <c r="S86" s="13">
        <v>5</v>
      </c>
      <c r="T86" s="13">
        <v>3</v>
      </c>
      <c r="U86" s="13">
        <v>5</v>
      </c>
      <c r="V86" s="13">
        <v>4</v>
      </c>
      <c r="W86" s="13">
        <v>4</v>
      </c>
      <c r="X86" s="13">
        <v>4</v>
      </c>
      <c r="Y86" s="13">
        <v>2</v>
      </c>
      <c r="Z86" s="13">
        <v>4</v>
      </c>
      <c r="AA86" s="13">
        <v>5</v>
      </c>
      <c r="AB86" s="13">
        <v>35</v>
      </c>
      <c r="AC86" s="13">
        <v>36</v>
      </c>
      <c r="AD86" s="13">
        <v>71</v>
      </c>
      <c r="AE86" s="15">
        <v>0</v>
      </c>
    </row>
    <row r="87" spans="1:31">
      <c r="A87" s="28">
        <v>4</v>
      </c>
      <c r="B87" s="29" t="s">
        <v>127</v>
      </c>
      <c r="C87" s="12" t="s">
        <v>130</v>
      </c>
      <c r="D87" s="13">
        <v>73</v>
      </c>
      <c r="E87" s="13">
        <v>72</v>
      </c>
      <c r="F87" s="13">
        <v>0</v>
      </c>
      <c r="G87" s="13">
        <v>0</v>
      </c>
      <c r="H87" s="13">
        <v>145</v>
      </c>
      <c r="I87" s="14">
        <v>1</v>
      </c>
      <c r="J87" s="13">
        <v>4</v>
      </c>
      <c r="K87" s="13">
        <v>3</v>
      </c>
      <c r="L87" s="13">
        <v>3</v>
      </c>
      <c r="M87" s="13">
        <v>4</v>
      </c>
      <c r="N87" s="13">
        <v>4</v>
      </c>
      <c r="O87" s="13">
        <v>5</v>
      </c>
      <c r="P87" s="13">
        <v>5</v>
      </c>
      <c r="Q87" s="13">
        <v>4</v>
      </c>
      <c r="R87" s="13">
        <v>4</v>
      </c>
      <c r="S87" s="13">
        <v>6</v>
      </c>
      <c r="T87" s="13">
        <v>2</v>
      </c>
      <c r="U87" s="13">
        <v>4</v>
      </c>
      <c r="V87" s="13">
        <v>4</v>
      </c>
      <c r="W87" s="13">
        <v>3</v>
      </c>
      <c r="X87" s="13">
        <v>3</v>
      </c>
      <c r="Y87" s="13">
        <v>5</v>
      </c>
      <c r="Z87" s="13">
        <v>4</v>
      </c>
      <c r="AA87" s="13">
        <v>5</v>
      </c>
      <c r="AB87" s="13">
        <v>36</v>
      </c>
      <c r="AC87" s="13">
        <v>36</v>
      </c>
      <c r="AD87" s="13">
        <v>72</v>
      </c>
      <c r="AE87" s="15">
        <v>0</v>
      </c>
    </row>
    <row r="88" spans="1:31">
      <c r="A88" s="28">
        <v>5</v>
      </c>
      <c r="B88" s="29" t="s">
        <v>127</v>
      </c>
      <c r="C88" s="12" t="s">
        <v>134</v>
      </c>
      <c r="D88" s="13">
        <v>75</v>
      </c>
      <c r="E88" s="13">
        <v>71</v>
      </c>
      <c r="F88" s="13">
        <v>0</v>
      </c>
      <c r="G88" s="13">
        <v>0</v>
      </c>
      <c r="H88" s="13">
        <v>146</v>
      </c>
      <c r="I88" s="14">
        <v>2</v>
      </c>
      <c r="J88" s="13">
        <v>4</v>
      </c>
      <c r="K88" s="13">
        <v>3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3</v>
      </c>
      <c r="R88" s="13">
        <v>5</v>
      </c>
      <c r="S88" s="13">
        <v>4</v>
      </c>
      <c r="T88" s="13">
        <v>2</v>
      </c>
      <c r="U88" s="13">
        <v>4</v>
      </c>
      <c r="V88" s="13">
        <v>5</v>
      </c>
      <c r="W88" s="13">
        <v>4</v>
      </c>
      <c r="X88" s="13">
        <v>5</v>
      </c>
      <c r="Y88" s="13">
        <v>3</v>
      </c>
      <c r="Z88" s="13">
        <v>5</v>
      </c>
      <c r="AA88" s="13">
        <v>4</v>
      </c>
      <c r="AB88" s="13">
        <v>35</v>
      </c>
      <c r="AC88" s="13">
        <v>36</v>
      </c>
      <c r="AD88" s="13">
        <v>71</v>
      </c>
      <c r="AE88" s="15">
        <v>0</v>
      </c>
    </row>
    <row r="89" spans="1:31">
      <c r="A89" s="28">
        <v>6</v>
      </c>
      <c r="B89" s="29" t="s">
        <v>127</v>
      </c>
      <c r="C89" s="12" t="s">
        <v>128</v>
      </c>
      <c r="D89" s="13">
        <v>71</v>
      </c>
      <c r="E89" s="13">
        <v>76</v>
      </c>
      <c r="F89" s="13">
        <v>0</v>
      </c>
      <c r="G89" s="13">
        <v>0</v>
      </c>
      <c r="H89" s="13">
        <v>147</v>
      </c>
      <c r="I89" s="14">
        <v>3</v>
      </c>
      <c r="J89" s="13">
        <v>4</v>
      </c>
      <c r="K89" s="13">
        <v>2</v>
      </c>
      <c r="L89" s="13">
        <v>4</v>
      </c>
      <c r="M89" s="13">
        <v>3</v>
      </c>
      <c r="N89" s="13">
        <v>5</v>
      </c>
      <c r="O89" s="13">
        <v>6</v>
      </c>
      <c r="P89" s="13">
        <v>4</v>
      </c>
      <c r="Q89" s="13">
        <v>4</v>
      </c>
      <c r="R89" s="13">
        <v>7</v>
      </c>
      <c r="S89" s="13">
        <v>4</v>
      </c>
      <c r="T89" s="13">
        <v>3</v>
      </c>
      <c r="U89" s="13">
        <v>4</v>
      </c>
      <c r="V89" s="13">
        <v>5</v>
      </c>
      <c r="W89" s="13">
        <v>4</v>
      </c>
      <c r="X89" s="13">
        <v>4</v>
      </c>
      <c r="Y89" s="13">
        <v>3</v>
      </c>
      <c r="Z89" s="13">
        <v>5</v>
      </c>
      <c r="AA89" s="13">
        <v>5</v>
      </c>
      <c r="AB89" s="13">
        <v>39</v>
      </c>
      <c r="AC89" s="13">
        <v>37</v>
      </c>
      <c r="AD89" s="13">
        <v>76</v>
      </c>
      <c r="AE89" s="15">
        <v>0</v>
      </c>
    </row>
    <row r="90" spans="1:31">
      <c r="A90" s="28">
        <v>7</v>
      </c>
      <c r="B90" s="29" t="s">
        <v>127</v>
      </c>
      <c r="C90" s="12" t="s">
        <v>132</v>
      </c>
      <c r="D90" s="13">
        <v>74</v>
      </c>
      <c r="E90" s="13">
        <v>76</v>
      </c>
      <c r="F90" s="13">
        <v>0</v>
      </c>
      <c r="G90" s="13">
        <v>0</v>
      </c>
      <c r="H90" s="13">
        <v>150</v>
      </c>
      <c r="I90" s="14">
        <v>6</v>
      </c>
      <c r="J90" s="13">
        <v>4</v>
      </c>
      <c r="K90" s="13">
        <v>3</v>
      </c>
      <c r="L90" s="13">
        <v>4</v>
      </c>
      <c r="M90" s="13">
        <v>4</v>
      </c>
      <c r="N90" s="13">
        <v>5</v>
      </c>
      <c r="O90" s="13">
        <v>6</v>
      </c>
      <c r="P90" s="13">
        <v>3</v>
      </c>
      <c r="Q90" s="13">
        <v>5</v>
      </c>
      <c r="R90" s="13">
        <v>5</v>
      </c>
      <c r="S90" s="13">
        <v>5</v>
      </c>
      <c r="T90" s="13">
        <v>4</v>
      </c>
      <c r="U90" s="13">
        <v>4</v>
      </c>
      <c r="V90" s="13">
        <v>4</v>
      </c>
      <c r="W90" s="13">
        <v>5</v>
      </c>
      <c r="X90" s="13">
        <v>4</v>
      </c>
      <c r="Y90" s="13">
        <v>3</v>
      </c>
      <c r="Z90" s="13">
        <v>4</v>
      </c>
      <c r="AA90" s="13">
        <v>4</v>
      </c>
      <c r="AB90" s="13">
        <v>39</v>
      </c>
      <c r="AC90" s="13">
        <v>37</v>
      </c>
      <c r="AD90" s="13">
        <v>76</v>
      </c>
      <c r="AE90" s="15">
        <v>0</v>
      </c>
    </row>
    <row r="91" spans="1:31">
      <c r="A91" s="28">
        <v>8</v>
      </c>
      <c r="B91" s="29" t="s">
        <v>127</v>
      </c>
      <c r="C91" s="12" t="s">
        <v>144</v>
      </c>
      <c r="D91" s="13">
        <v>83</v>
      </c>
      <c r="E91" s="13">
        <v>71</v>
      </c>
      <c r="F91" s="13">
        <v>0</v>
      </c>
      <c r="G91" s="13">
        <v>0</v>
      </c>
      <c r="H91" s="13">
        <v>154</v>
      </c>
      <c r="I91" s="14">
        <v>10</v>
      </c>
      <c r="J91" s="13">
        <v>4</v>
      </c>
      <c r="K91" s="13">
        <v>4</v>
      </c>
      <c r="L91" s="13">
        <v>3</v>
      </c>
      <c r="M91" s="13">
        <v>3</v>
      </c>
      <c r="N91" s="13">
        <v>4</v>
      </c>
      <c r="O91" s="13">
        <v>5</v>
      </c>
      <c r="P91" s="13">
        <v>5</v>
      </c>
      <c r="Q91" s="13">
        <v>4</v>
      </c>
      <c r="R91" s="13">
        <v>5</v>
      </c>
      <c r="S91" s="13">
        <v>4</v>
      </c>
      <c r="T91" s="13">
        <v>3</v>
      </c>
      <c r="U91" s="13">
        <v>4</v>
      </c>
      <c r="V91" s="13">
        <v>4</v>
      </c>
      <c r="W91" s="13">
        <v>4</v>
      </c>
      <c r="X91" s="13">
        <v>4</v>
      </c>
      <c r="Y91" s="13">
        <v>3</v>
      </c>
      <c r="Z91" s="13">
        <v>3</v>
      </c>
      <c r="AA91" s="13">
        <v>5</v>
      </c>
      <c r="AB91" s="13">
        <v>37</v>
      </c>
      <c r="AC91" s="13">
        <v>34</v>
      </c>
      <c r="AD91" s="13">
        <v>71</v>
      </c>
      <c r="AE91" s="15">
        <v>0</v>
      </c>
    </row>
    <row r="92" spans="1:31" ht="16.8" thickBot="1">
      <c r="A92" s="107">
        <v>9</v>
      </c>
      <c r="B92" s="106" t="s">
        <v>127</v>
      </c>
      <c r="C92" s="16" t="s">
        <v>136</v>
      </c>
      <c r="D92" s="17">
        <v>78</v>
      </c>
      <c r="E92" s="17">
        <v>76</v>
      </c>
      <c r="F92" s="17">
        <v>0</v>
      </c>
      <c r="G92" s="17">
        <v>0</v>
      </c>
      <c r="H92" s="17">
        <v>154</v>
      </c>
      <c r="I92" s="18">
        <v>10</v>
      </c>
      <c r="J92" s="17">
        <v>5</v>
      </c>
      <c r="K92" s="17">
        <v>4</v>
      </c>
      <c r="L92" s="17">
        <v>4</v>
      </c>
      <c r="M92" s="17">
        <v>3</v>
      </c>
      <c r="N92" s="17">
        <v>4</v>
      </c>
      <c r="O92" s="17">
        <v>6</v>
      </c>
      <c r="P92" s="17">
        <v>3</v>
      </c>
      <c r="Q92" s="17">
        <v>4</v>
      </c>
      <c r="R92" s="17">
        <v>4</v>
      </c>
      <c r="S92" s="17">
        <v>5</v>
      </c>
      <c r="T92" s="17">
        <v>3</v>
      </c>
      <c r="U92" s="17">
        <v>3</v>
      </c>
      <c r="V92" s="17">
        <v>5</v>
      </c>
      <c r="W92" s="17">
        <v>5</v>
      </c>
      <c r="X92" s="17">
        <v>5</v>
      </c>
      <c r="Y92" s="17">
        <v>4</v>
      </c>
      <c r="Z92" s="17">
        <v>5</v>
      </c>
      <c r="AA92" s="17">
        <v>4</v>
      </c>
      <c r="AB92" s="17">
        <v>37</v>
      </c>
      <c r="AC92" s="17">
        <v>39</v>
      </c>
      <c r="AD92" s="17">
        <v>76</v>
      </c>
      <c r="AE92" s="19">
        <v>0</v>
      </c>
    </row>
    <row r="93" spans="1:31" ht="16.8" thickTop="1">
      <c r="A93" s="28">
        <v>10</v>
      </c>
      <c r="B93" s="29" t="s">
        <v>127</v>
      </c>
      <c r="C93" s="12" t="s">
        <v>137</v>
      </c>
      <c r="D93" s="13">
        <v>78</v>
      </c>
      <c r="E93" s="13">
        <v>77</v>
      </c>
      <c r="F93" s="13">
        <v>0</v>
      </c>
      <c r="G93" s="13">
        <v>0</v>
      </c>
      <c r="H93" s="13">
        <v>155</v>
      </c>
      <c r="I93" s="14">
        <v>11</v>
      </c>
      <c r="J93" s="13">
        <v>6</v>
      </c>
      <c r="K93" s="13">
        <v>3</v>
      </c>
      <c r="L93" s="13">
        <v>5</v>
      </c>
      <c r="M93" s="13">
        <v>4</v>
      </c>
      <c r="N93" s="13">
        <v>5</v>
      </c>
      <c r="O93" s="13">
        <v>6</v>
      </c>
      <c r="P93" s="13">
        <v>3</v>
      </c>
      <c r="Q93" s="13">
        <v>4</v>
      </c>
      <c r="R93" s="13">
        <v>4</v>
      </c>
      <c r="S93" s="13">
        <v>4</v>
      </c>
      <c r="T93" s="13">
        <v>3</v>
      </c>
      <c r="U93" s="13">
        <v>3</v>
      </c>
      <c r="V93" s="13">
        <v>5</v>
      </c>
      <c r="W93" s="13">
        <v>4</v>
      </c>
      <c r="X93" s="13">
        <v>4</v>
      </c>
      <c r="Y93" s="13">
        <v>3</v>
      </c>
      <c r="Z93" s="13">
        <v>6</v>
      </c>
      <c r="AA93" s="13">
        <v>5</v>
      </c>
      <c r="AB93" s="13">
        <v>40</v>
      </c>
      <c r="AC93" s="13">
        <v>37</v>
      </c>
      <c r="AD93" s="13">
        <v>77</v>
      </c>
      <c r="AE93" s="15">
        <v>0</v>
      </c>
    </row>
    <row r="94" spans="1:31">
      <c r="A94" s="28">
        <v>11</v>
      </c>
      <c r="B94" s="29" t="s">
        <v>127</v>
      </c>
      <c r="C94" s="12" t="s">
        <v>133</v>
      </c>
      <c r="D94" s="13">
        <v>75</v>
      </c>
      <c r="E94" s="13">
        <v>80</v>
      </c>
      <c r="F94" s="13">
        <v>0</v>
      </c>
      <c r="G94" s="13">
        <v>0</v>
      </c>
      <c r="H94" s="13">
        <v>155</v>
      </c>
      <c r="I94" s="14">
        <v>11</v>
      </c>
      <c r="J94" s="13">
        <v>4</v>
      </c>
      <c r="K94" s="13">
        <v>3</v>
      </c>
      <c r="L94" s="13">
        <v>4</v>
      </c>
      <c r="M94" s="13">
        <v>3</v>
      </c>
      <c r="N94" s="13">
        <v>4</v>
      </c>
      <c r="O94" s="13">
        <v>7</v>
      </c>
      <c r="P94" s="13">
        <v>3</v>
      </c>
      <c r="Q94" s="13">
        <v>6</v>
      </c>
      <c r="R94" s="13">
        <v>6</v>
      </c>
      <c r="S94" s="13">
        <v>4</v>
      </c>
      <c r="T94" s="13">
        <v>3</v>
      </c>
      <c r="U94" s="13">
        <v>4</v>
      </c>
      <c r="V94" s="13">
        <v>5</v>
      </c>
      <c r="W94" s="13">
        <v>5</v>
      </c>
      <c r="X94" s="13">
        <v>5</v>
      </c>
      <c r="Y94" s="13">
        <v>3</v>
      </c>
      <c r="Z94" s="13">
        <v>5</v>
      </c>
      <c r="AA94" s="13">
        <v>6</v>
      </c>
      <c r="AB94" s="13">
        <v>40</v>
      </c>
      <c r="AC94" s="13">
        <v>40</v>
      </c>
      <c r="AD94" s="13">
        <v>80</v>
      </c>
      <c r="AE94" s="15">
        <v>0</v>
      </c>
    </row>
    <row r="95" spans="1:31">
      <c r="A95" s="28">
        <v>12</v>
      </c>
      <c r="B95" s="29" t="s">
        <v>127</v>
      </c>
      <c r="C95" s="12" t="s">
        <v>143</v>
      </c>
      <c r="D95" s="13">
        <v>80</v>
      </c>
      <c r="E95" s="13">
        <v>76</v>
      </c>
      <c r="F95" s="13">
        <v>0</v>
      </c>
      <c r="G95" s="13">
        <v>0</v>
      </c>
      <c r="H95" s="13">
        <v>156</v>
      </c>
      <c r="I95" s="14">
        <v>12</v>
      </c>
      <c r="J95" s="13">
        <v>4</v>
      </c>
      <c r="K95" s="13">
        <v>3</v>
      </c>
      <c r="L95" s="13">
        <v>4</v>
      </c>
      <c r="M95" s="13">
        <v>3</v>
      </c>
      <c r="N95" s="13">
        <v>4</v>
      </c>
      <c r="O95" s="13">
        <v>5</v>
      </c>
      <c r="P95" s="13">
        <v>4</v>
      </c>
      <c r="Q95" s="13">
        <v>4</v>
      </c>
      <c r="R95" s="13">
        <v>6</v>
      </c>
      <c r="S95" s="13">
        <v>4</v>
      </c>
      <c r="T95" s="13">
        <v>4</v>
      </c>
      <c r="U95" s="13">
        <v>4</v>
      </c>
      <c r="V95" s="13">
        <v>5</v>
      </c>
      <c r="W95" s="13">
        <v>5</v>
      </c>
      <c r="X95" s="13">
        <v>5</v>
      </c>
      <c r="Y95" s="13">
        <v>3</v>
      </c>
      <c r="Z95" s="13">
        <v>5</v>
      </c>
      <c r="AA95" s="13">
        <v>4</v>
      </c>
      <c r="AB95" s="13">
        <v>37</v>
      </c>
      <c r="AC95" s="13">
        <v>39</v>
      </c>
      <c r="AD95" s="13">
        <v>76</v>
      </c>
      <c r="AE95" s="15" t="s">
        <v>190</v>
      </c>
    </row>
    <row r="96" spans="1:31">
      <c r="A96" s="28">
        <v>13</v>
      </c>
      <c r="B96" s="29" t="s">
        <v>127</v>
      </c>
      <c r="C96" s="12" t="s">
        <v>139</v>
      </c>
      <c r="D96" s="13">
        <v>79</v>
      </c>
      <c r="E96" s="13">
        <v>78</v>
      </c>
      <c r="F96" s="13">
        <v>0</v>
      </c>
      <c r="G96" s="13">
        <v>0</v>
      </c>
      <c r="H96" s="13">
        <v>157</v>
      </c>
      <c r="I96" s="14">
        <v>13</v>
      </c>
      <c r="J96" s="13">
        <v>5</v>
      </c>
      <c r="K96" s="13">
        <v>3</v>
      </c>
      <c r="L96" s="13">
        <v>6</v>
      </c>
      <c r="M96" s="13">
        <v>3</v>
      </c>
      <c r="N96" s="13">
        <v>4</v>
      </c>
      <c r="O96" s="13">
        <v>7</v>
      </c>
      <c r="P96" s="13">
        <v>4</v>
      </c>
      <c r="Q96" s="13">
        <v>4</v>
      </c>
      <c r="R96" s="13">
        <v>6</v>
      </c>
      <c r="S96" s="13">
        <v>4</v>
      </c>
      <c r="T96" s="13">
        <v>3</v>
      </c>
      <c r="U96" s="13">
        <v>4</v>
      </c>
      <c r="V96" s="13">
        <v>6</v>
      </c>
      <c r="W96" s="13">
        <v>3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36</v>
      </c>
      <c r="AD96" s="13">
        <v>78</v>
      </c>
      <c r="AE96" s="15" t="s">
        <v>190</v>
      </c>
    </row>
    <row r="97" spans="1:31">
      <c r="A97" s="28">
        <v>14</v>
      </c>
      <c r="B97" s="29" t="s">
        <v>127</v>
      </c>
      <c r="C97" s="12" t="s">
        <v>141</v>
      </c>
      <c r="D97" s="13">
        <v>79</v>
      </c>
      <c r="E97" s="13">
        <v>78</v>
      </c>
      <c r="F97" s="13">
        <v>0</v>
      </c>
      <c r="G97" s="13">
        <v>0</v>
      </c>
      <c r="H97" s="13">
        <v>157</v>
      </c>
      <c r="I97" s="14">
        <v>13</v>
      </c>
      <c r="J97" s="13">
        <v>4</v>
      </c>
      <c r="K97" s="13">
        <v>3</v>
      </c>
      <c r="L97" s="13">
        <v>5</v>
      </c>
      <c r="M97" s="13">
        <v>5</v>
      </c>
      <c r="N97" s="13">
        <v>5</v>
      </c>
      <c r="O97" s="13">
        <v>5</v>
      </c>
      <c r="P97" s="13">
        <v>3</v>
      </c>
      <c r="Q97" s="13">
        <v>4</v>
      </c>
      <c r="R97" s="13">
        <v>7</v>
      </c>
      <c r="S97" s="13">
        <v>4</v>
      </c>
      <c r="T97" s="13">
        <v>3</v>
      </c>
      <c r="U97" s="13">
        <v>4</v>
      </c>
      <c r="V97" s="13">
        <v>5</v>
      </c>
      <c r="W97" s="13">
        <v>5</v>
      </c>
      <c r="X97" s="13">
        <v>4</v>
      </c>
      <c r="Y97" s="13">
        <v>3</v>
      </c>
      <c r="Z97" s="13">
        <v>4</v>
      </c>
      <c r="AA97" s="13">
        <v>5</v>
      </c>
      <c r="AB97" s="13">
        <v>41</v>
      </c>
      <c r="AC97" s="13">
        <v>37</v>
      </c>
      <c r="AD97" s="13">
        <v>78</v>
      </c>
      <c r="AE97" s="15" t="s">
        <v>190</v>
      </c>
    </row>
    <row r="98" spans="1:31">
      <c r="A98" s="28">
        <v>15</v>
      </c>
      <c r="B98" s="29" t="s">
        <v>127</v>
      </c>
      <c r="C98" s="12" t="s">
        <v>138</v>
      </c>
      <c r="D98" s="13">
        <v>78</v>
      </c>
      <c r="E98" s="13">
        <v>81</v>
      </c>
      <c r="F98" s="13">
        <v>0</v>
      </c>
      <c r="G98" s="13">
        <v>0</v>
      </c>
      <c r="H98" s="13">
        <v>159</v>
      </c>
      <c r="I98" s="14">
        <v>15</v>
      </c>
      <c r="J98" s="13">
        <v>4</v>
      </c>
      <c r="K98" s="13">
        <v>3</v>
      </c>
      <c r="L98" s="13">
        <v>4</v>
      </c>
      <c r="M98" s="13">
        <v>5</v>
      </c>
      <c r="N98" s="13">
        <v>4</v>
      </c>
      <c r="O98" s="13">
        <v>5</v>
      </c>
      <c r="P98" s="13">
        <v>4</v>
      </c>
      <c r="Q98" s="13">
        <v>4</v>
      </c>
      <c r="R98" s="13">
        <v>5</v>
      </c>
      <c r="S98" s="13">
        <v>6</v>
      </c>
      <c r="T98" s="13">
        <v>4</v>
      </c>
      <c r="U98" s="13">
        <v>5</v>
      </c>
      <c r="V98" s="13">
        <v>5</v>
      </c>
      <c r="W98" s="13">
        <v>5</v>
      </c>
      <c r="X98" s="13">
        <v>5</v>
      </c>
      <c r="Y98" s="13">
        <v>3</v>
      </c>
      <c r="Z98" s="13">
        <v>5</v>
      </c>
      <c r="AA98" s="13">
        <v>5</v>
      </c>
      <c r="AB98" s="13">
        <v>38</v>
      </c>
      <c r="AC98" s="13">
        <v>43</v>
      </c>
      <c r="AD98" s="13">
        <v>81</v>
      </c>
      <c r="AE98" s="15" t="s">
        <v>190</v>
      </c>
    </row>
    <row r="99" spans="1:31">
      <c r="A99" s="28">
        <v>16</v>
      </c>
      <c r="B99" s="29" t="s">
        <v>127</v>
      </c>
      <c r="C99" s="12" t="s">
        <v>142</v>
      </c>
      <c r="D99" s="13">
        <v>80</v>
      </c>
      <c r="E99" s="13">
        <v>81</v>
      </c>
      <c r="F99" s="13">
        <v>0</v>
      </c>
      <c r="G99" s="13">
        <v>0</v>
      </c>
      <c r="H99" s="13">
        <v>161</v>
      </c>
      <c r="I99" s="14">
        <v>17</v>
      </c>
      <c r="J99" s="13">
        <v>4</v>
      </c>
      <c r="K99" s="13">
        <v>4</v>
      </c>
      <c r="L99" s="13">
        <v>4</v>
      </c>
      <c r="M99" s="13">
        <v>3</v>
      </c>
      <c r="N99" s="13">
        <v>5</v>
      </c>
      <c r="O99" s="13">
        <v>5</v>
      </c>
      <c r="P99" s="13">
        <v>3</v>
      </c>
      <c r="Q99" s="13">
        <v>5</v>
      </c>
      <c r="R99" s="13">
        <v>7</v>
      </c>
      <c r="S99" s="13">
        <v>4</v>
      </c>
      <c r="T99" s="13">
        <v>4</v>
      </c>
      <c r="U99" s="13">
        <v>4</v>
      </c>
      <c r="V99" s="13">
        <v>5</v>
      </c>
      <c r="W99" s="13">
        <v>6</v>
      </c>
      <c r="X99" s="13">
        <v>5</v>
      </c>
      <c r="Y99" s="13">
        <v>2</v>
      </c>
      <c r="Z99" s="13">
        <v>6</v>
      </c>
      <c r="AA99" s="13">
        <v>5</v>
      </c>
      <c r="AB99" s="13">
        <v>40</v>
      </c>
      <c r="AC99" s="13">
        <v>41</v>
      </c>
      <c r="AD99" s="13">
        <v>81</v>
      </c>
      <c r="AE99" s="15" t="s">
        <v>190</v>
      </c>
    </row>
    <row r="100" spans="1:31">
      <c r="A100" s="28">
        <v>17</v>
      </c>
      <c r="B100" s="29" t="s">
        <v>127</v>
      </c>
      <c r="C100" s="12" t="s">
        <v>140</v>
      </c>
      <c r="D100" s="13">
        <v>79</v>
      </c>
      <c r="E100" s="13">
        <v>86</v>
      </c>
      <c r="F100" s="13">
        <v>0</v>
      </c>
      <c r="G100" s="13">
        <v>0</v>
      </c>
      <c r="H100" s="13">
        <v>165</v>
      </c>
      <c r="I100" s="14">
        <v>21</v>
      </c>
      <c r="J100" s="13">
        <v>5</v>
      </c>
      <c r="K100" s="13">
        <v>3</v>
      </c>
      <c r="L100" s="13">
        <v>4</v>
      </c>
      <c r="M100" s="13">
        <v>5</v>
      </c>
      <c r="N100" s="13">
        <v>5</v>
      </c>
      <c r="O100" s="13">
        <v>6</v>
      </c>
      <c r="P100" s="13">
        <v>5</v>
      </c>
      <c r="Q100" s="13">
        <v>5</v>
      </c>
      <c r="R100" s="13">
        <v>6</v>
      </c>
      <c r="S100" s="13">
        <v>5</v>
      </c>
      <c r="T100" s="13">
        <v>3</v>
      </c>
      <c r="U100" s="13">
        <v>5</v>
      </c>
      <c r="V100" s="13">
        <v>6</v>
      </c>
      <c r="W100" s="13">
        <v>5</v>
      </c>
      <c r="X100" s="13">
        <v>5</v>
      </c>
      <c r="Y100" s="13">
        <v>3</v>
      </c>
      <c r="Z100" s="13">
        <v>4</v>
      </c>
      <c r="AA100" s="13">
        <v>6</v>
      </c>
      <c r="AB100" s="13">
        <v>44</v>
      </c>
      <c r="AC100" s="13">
        <v>42</v>
      </c>
      <c r="AD100" s="13">
        <v>86</v>
      </c>
      <c r="AE100" s="15" t="s">
        <v>190</v>
      </c>
    </row>
    <row r="101" spans="1:31">
      <c r="A101" s="28">
        <v>18</v>
      </c>
      <c r="B101" s="29" t="s">
        <v>127</v>
      </c>
      <c r="C101" s="12" t="s">
        <v>145</v>
      </c>
      <c r="D101" s="13">
        <v>85</v>
      </c>
      <c r="E101" s="13">
        <v>81</v>
      </c>
      <c r="F101" s="13">
        <v>0</v>
      </c>
      <c r="G101" s="13">
        <v>0</v>
      </c>
      <c r="H101" s="13">
        <v>166</v>
      </c>
      <c r="I101" s="14">
        <v>22</v>
      </c>
      <c r="J101" s="13">
        <v>5</v>
      </c>
      <c r="K101" s="13">
        <v>3</v>
      </c>
      <c r="L101" s="13">
        <v>4</v>
      </c>
      <c r="M101" s="13">
        <v>3</v>
      </c>
      <c r="N101" s="13">
        <v>6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4</v>
      </c>
      <c r="U101" s="13">
        <v>4</v>
      </c>
      <c r="V101" s="13">
        <v>5</v>
      </c>
      <c r="W101" s="13">
        <v>4</v>
      </c>
      <c r="X101" s="13">
        <v>5</v>
      </c>
      <c r="Y101" s="13">
        <v>4</v>
      </c>
      <c r="Z101" s="13">
        <v>5</v>
      </c>
      <c r="AA101" s="13">
        <v>5</v>
      </c>
      <c r="AB101" s="13">
        <v>41</v>
      </c>
      <c r="AC101" s="13">
        <v>40</v>
      </c>
      <c r="AD101" s="13">
        <v>81</v>
      </c>
      <c r="AE101" s="15" t="s">
        <v>190</v>
      </c>
    </row>
    <row r="102" spans="1:31">
      <c r="A102" s="28">
        <v>19</v>
      </c>
      <c r="B102" s="29" t="s">
        <v>127</v>
      </c>
      <c r="C102" s="12" t="s">
        <v>147</v>
      </c>
      <c r="D102" s="13">
        <v>91</v>
      </c>
      <c r="E102" s="13">
        <v>83</v>
      </c>
      <c r="F102" s="13">
        <v>0</v>
      </c>
      <c r="G102" s="13">
        <v>0</v>
      </c>
      <c r="H102" s="13">
        <v>174</v>
      </c>
      <c r="I102" s="14">
        <v>30</v>
      </c>
      <c r="J102" s="13">
        <v>5</v>
      </c>
      <c r="K102" s="13">
        <v>4</v>
      </c>
      <c r="L102" s="13">
        <v>4</v>
      </c>
      <c r="M102" s="13">
        <v>4</v>
      </c>
      <c r="N102" s="13">
        <v>4</v>
      </c>
      <c r="O102" s="13">
        <v>6</v>
      </c>
      <c r="P102" s="13">
        <v>4</v>
      </c>
      <c r="Q102" s="13">
        <v>4</v>
      </c>
      <c r="R102" s="13">
        <v>8</v>
      </c>
      <c r="S102" s="13">
        <v>4</v>
      </c>
      <c r="T102" s="13">
        <v>4</v>
      </c>
      <c r="U102" s="13">
        <v>3</v>
      </c>
      <c r="V102" s="13">
        <v>5</v>
      </c>
      <c r="W102" s="13">
        <v>5</v>
      </c>
      <c r="X102" s="13">
        <v>5</v>
      </c>
      <c r="Y102" s="13">
        <v>3</v>
      </c>
      <c r="Z102" s="13">
        <v>6</v>
      </c>
      <c r="AA102" s="13">
        <v>5</v>
      </c>
      <c r="AB102" s="13">
        <v>43</v>
      </c>
      <c r="AC102" s="13">
        <v>40</v>
      </c>
      <c r="AD102" s="13">
        <v>83</v>
      </c>
      <c r="AE102" s="15" t="s">
        <v>190</v>
      </c>
    </row>
    <row r="103" spans="1:31">
      <c r="A103" s="28">
        <v>20</v>
      </c>
      <c r="B103" s="29" t="s">
        <v>127</v>
      </c>
      <c r="C103" s="12" t="s">
        <v>146</v>
      </c>
      <c r="D103" s="13">
        <v>89</v>
      </c>
      <c r="E103" s="13">
        <v>87</v>
      </c>
      <c r="F103" s="13">
        <v>0</v>
      </c>
      <c r="G103" s="13">
        <v>0</v>
      </c>
      <c r="H103" s="13">
        <v>176</v>
      </c>
      <c r="I103" s="14">
        <v>32</v>
      </c>
      <c r="J103" s="13">
        <v>6</v>
      </c>
      <c r="K103" s="13">
        <v>3</v>
      </c>
      <c r="L103" s="13">
        <v>5</v>
      </c>
      <c r="M103" s="13">
        <v>4</v>
      </c>
      <c r="N103" s="13">
        <v>4</v>
      </c>
      <c r="O103" s="13">
        <v>6</v>
      </c>
      <c r="P103" s="13">
        <v>4</v>
      </c>
      <c r="Q103" s="13">
        <v>4</v>
      </c>
      <c r="R103" s="13">
        <v>5</v>
      </c>
      <c r="S103" s="13">
        <v>3</v>
      </c>
      <c r="T103" s="13">
        <v>3</v>
      </c>
      <c r="U103" s="13">
        <v>5</v>
      </c>
      <c r="V103" s="13">
        <v>5</v>
      </c>
      <c r="W103" s="13">
        <v>5</v>
      </c>
      <c r="X103" s="13">
        <v>6</v>
      </c>
      <c r="Y103" s="13">
        <v>6</v>
      </c>
      <c r="Z103" s="13">
        <v>8</v>
      </c>
      <c r="AA103" s="13">
        <v>5</v>
      </c>
      <c r="AB103" s="13">
        <v>41</v>
      </c>
      <c r="AC103" s="13">
        <v>46</v>
      </c>
      <c r="AD103" s="13">
        <v>87</v>
      </c>
      <c r="AE103" s="15" t="s">
        <v>190</v>
      </c>
    </row>
    <row r="104" spans="1:31">
      <c r="A104" s="28">
        <v>1</v>
      </c>
      <c r="B104" s="29" t="s">
        <v>148</v>
      </c>
      <c r="C104" s="12" t="s">
        <v>149</v>
      </c>
      <c r="D104" s="13">
        <v>69</v>
      </c>
      <c r="E104" s="13">
        <v>75</v>
      </c>
      <c r="F104" s="13">
        <v>0</v>
      </c>
      <c r="G104" s="13">
        <v>0</v>
      </c>
      <c r="H104" s="13">
        <v>144</v>
      </c>
      <c r="I104" s="14">
        <v>0</v>
      </c>
      <c r="J104" s="13">
        <v>4</v>
      </c>
      <c r="K104" s="13">
        <v>3</v>
      </c>
      <c r="L104" s="13">
        <v>5</v>
      </c>
      <c r="M104" s="13">
        <v>3</v>
      </c>
      <c r="N104" s="13">
        <v>5</v>
      </c>
      <c r="O104" s="13">
        <v>5</v>
      </c>
      <c r="P104" s="13">
        <v>4</v>
      </c>
      <c r="Q104" s="13">
        <v>4</v>
      </c>
      <c r="R104" s="13">
        <v>5</v>
      </c>
      <c r="S104" s="13">
        <v>3</v>
      </c>
      <c r="T104" s="13">
        <v>3</v>
      </c>
      <c r="U104" s="13">
        <v>4</v>
      </c>
      <c r="V104" s="13">
        <v>5</v>
      </c>
      <c r="W104" s="13">
        <v>4</v>
      </c>
      <c r="X104" s="13">
        <v>4</v>
      </c>
      <c r="Y104" s="13">
        <v>5</v>
      </c>
      <c r="Z104" s="13">
        <v>4</v>
      </c>
      <c r="AA104" s="13">
        <v>5</v>
      </c>
      <c r="AB104" s="13">
        <v>38</v>
      </c>
      <c r="AC104" s="13">
        <v>37</v>
      </c>
      <c r="AD104" s="13">
        <v>75</v>
      </c>
      <c r="AE104" s="15">
        <v>0</v>
      </c>
    </row>
    <row r="105" spans="1:31">
      <c r="A105" s="28">
        <v>2</v>
      </c>
      <c r="B105" s="29" t="s">
        <v>148</v>
      </c>
      <c r="C105" s="12" t="s">
        <v>150</v>
      </c>
      <c r="D105" s="13">
        <v>74</v>
      </c>
      <c r="E105" s="13">
        <v>81</v>
      </c>
      <c r="F105" s="13">
        <v>0</v>
      </c>
      <c r="G105" s="13">
        <v>0</v>
      </c>
      <c r="H105" s="13">
        <v>155</v>
      </c>
      <c r="I105" s="14">
        <v>11</v>
      </c>
      <c r="J105" s="13">
        <v>5</v>
      </c>
      <c r="K105" s="13">
        <v>3</v>
      </c>
      <c r="L105" s="13">
        <v>4</v>
      </c>
      <c r="M105" s="13">
        <v>3</v>
      </c>
      <c r="N105" s="13">
        <v>5</v>
      </c>
      <c r="O105" s="13">
        <v>6</v>
      </c>
      <c r="P105" s="13">
        <v>5</v>
      </c>
      <c r="Q105" s="13">
        <v>5</v>
      </c>
      <c r="R105" s="13">
        <v>5</v>
      </c>
      <c r="S105" s="13">
        <v>4</v>
      </c>
      <c r="T105" s="13">
        <v>5</v>
      </c>
      <c r="U105" s="13">
        <v>5</v>
      </c>
      <c r="V105" s="13">
        <v>5</v>
      </c>
      <c r="W105" s="13">
        <v>4</v>
      </c>
      <c r="X105" s="13">
        <v>5</v>
      </c>
      <c r="Y105" s="13">
        <v>3</v>
      </c>
      <c r="Z105" s="13">
        <v>4</v>
      </c>
      <c r="AA105" s="13">
        <v>5</v>
      </c>
      <c r="AB105" s="13">
        <v>41</v>
      </c>
      <c r="AC105" s="13">
        <v>40</v>
      </c>
      <c r="AD105" s="13">
        <v>81</v>
      </c>
      <c r="AE105" s="15">
        <v>0</v>
      </c>
    </row>
    <row r="106" spans="1:31">
      <c r="A106" s="28">
        <v>3</v>
      </c>
      <c r="B106" s="29" t="s">
        <v>148</v>
      </c>
      <c r="C106" s="12" t="s">
        <v>152</v>
      </c>
      <c r="D106" s="13">
        <v>79</v>
      </c>
      <c r="E106" s="13">
        <v>77</v>
      </c>
      <c r="F106" s="13">
        <v>0</v>
      </c>
      <c r="G106" s="13">
        <v>0</v>
      </c>
      <c r="H106" s="13">
        <v>156</v>
      </c>
      <c r="I106" s="14">
        <v>12</v>
      </c>
      <c r="J106" s="13">
        <v>5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4</v>
      </c>
      <c r="R106" s="13">
        <v>5</v>
      </c>
      <c r="S106" s="13">
        <v>4</v>
      </c>
      <c r="T106" s="13">
        <v>4</v>
      </c>
      <c r="U106" s="13">
        <v>4</v>
      </c>
      <c r="V106" s="13">
        <v>6</v>
      </c>
      <c r="W106" s="13">
        <v>5</v>
      </c>
      <c r="X106" s="13">
        <v>4</v>
      </c>
      <c r="Y106" s="13">
        <v>4</v>
      </c>
      <c r="Z106" s="13">
        <v>4</v>
      </c>
      <c r="AA106" s="13">
        <v>5</v>
      </c>
      <c r="AB106" s="13">
        <v>37</v>
      </c>
      <c r="AC106" s="13">
        <v>40</v>
      </c>
      <c r="AD106" s="13">
        <v>77</v>
      </c>
      <c r="AE106" s="15">
        <v>0</v>
      </c>
    </row>
    <row r="107" spans="1:31">
      <c r="A107" s="28">
        <v>4</v>
      </c>
      <c r="B107" s="29" t="s">
        <v>148</v>
      </c>
      <c r="C107" s="12" t="s">
        <v>151</v>
      </c>
      <c r="D107" s="13">
        <v>77</v>
      </c>
      <c r="E107" s="13">
        <v>79</v>
      </c>
      <c r="F107" s="13">
        <v>0</v>
      </c>
      <c r="G107" s="13">
        <v>0</v>
      </c>
      <c r="H107" s="13">
        <v>156</v>
      </c>
      <c r="I107" s="14">
        <v>12</v>
      </c>
      <c r="J107" s="13">
        <v>4</v>
      </c>
      <c r="K107" s="13">
        <v>2</v>
      </c>
      <c r="L107" s="13">
        <v>5</v>
      </c>
      <c r="M107" s="13">
        <v>3</v>
      </c>
      <c r="N107" s="13">
        <v>5</v>
      </c>
      <c r="O107" s="13">
        <v>5</v>
      </c>
      <c r="P107" s="13">
        <v>5</v>
      </c>
      <c r="Q107" s="13">
        <v>6</v>
      </c>
      <c r="R107" s="13">
        <v>6</v>
      </c>
      <c r="S107" s="13">
        <v>4</v>
      </c>
      <c r="T107" s="13">
        <v>3</v>
      </c>
      <c r="U107" s="13">
        <v>4</v>
      </c>
      <c r="V107" s="13">
        <v>4</v>
      </c>
      <c r="W107" s="13">
        <v>4</v>
      </c>
      <c r="X107" s="13">
        <v>5</v>
      </c>
      <c r="Y107" s="13">
        <v>4</v>
      </c>
      <c r="Z107" s="13">
        <v>5</v>
      </c>
      <c r="AA107" s="13">
        <v>5</v>
      </c>
      <c r="AB107" s="13">
        <v>41</v>
      </c>
      <c r="AC107" s="13">
        <v>38</v>
      </c>
      <c r="AD107" s="13">
        <v>79</v>
      </c>
      <c r="AE107" s="15">
        <v>0</v>
      </c>
    </row>
    <row r="108" spans="1:31">
      <c r="A108" s="28">
        <v>5</v>
      </c>
      <c r="B108" s="29" t="s">
        <v>148</v>
      </c>
      <c r="C108" s="12" t="s">
        <v>156</v>
      </c>
      <c r="D108" s="13">
        <v>83</v>
      </c>
      <c r="E108" s="13">
        <v>78</v>
      </c>
      <c r="F108" s="13">
        <v>0</v>
      </c>
      <c r="G108" s="13">
        <v>0</v>
      </c>
      <c r="H108" s="13">
        <v>161</v>
      </c>
      <c r="I108" s="14">
        <v>17</v>
      </c>
      <c r="J108" s="13">
        <v>5</v>
      </c>
      <c r="K108" s="13">
        <v>2</v>
      </c>
      <c r="L108" s="13">
        <v>4</v>
      </c>
      <c r="M108" s="13">
        <v>5</v>
      </c>
      <c r="N108" s="13">
        <v>4</v>
      </c>
      <c r="O108" s="13">
        <v>5</v>
      </c>
      <c r="P108" s="13">
        <v>5</v>
      </c>
      <c r="Q108" s="13">
        <v>5</v>
      </c>
      <c r="R108" s="13">
        <v>6</v>
      </c>
      <c r="S108" s="13">
        <v>3</v>
      </c>
      <c r="T108" s="13">
        <v>3</v>
      </c>
      <c r="U108" s="13">
        <v>3</v>
      </c>
      <c r="V108" s="13">
        <v>5</v>
      </c>
      <c r="W108" s="13">
        <v>4</v>
      </c>
      <c r="X108" s="13">
        <v>5</v>
      </c>
      <c r="Y108" s="13">
        <v>4</v>
      </c>
      <c r="Z108" s="13">
        <v>5</v>
      </c>
      <c r="AA108" s="13">
        <v>5</v>
      </c>
      <c r="AB108" s="13">
        <v>41</v>
      </c>
      <c r="AC108" s="13">
        <v>37</v>
      </c>
      <c r="AD108" s="13">
        <v>78</v>
      </c>
      <c r="AE108" s="15">
        <v>0</v>
      </c>
    </row>
    <row r="109" spans="1:31">
      <c r="A109" s="28">
        <v>6</v>
      </c>
      <c r="B109" s="29" t="s">
        <v>148</v>
      </c>
      <c r="C109" s="12" t="s">
        <v>153</v>
      </c>
      <c r="D109" s="13">
        <v>80</v>
      </c>
      <c r="E109" s="13">
        <v>81</v>
      </c>
      <c r="F109" s="13">
        <v>0</v>
      </c>
      <c r="G109" s="13">
        <v>0</v>
      </c>
      <c r="H109" s="13">
        <v>161</v>
      </c>
      <c r="I109" s="14">
        <v>17</v>
      </c>
      <c r="J109" s="13">
        <v>5</v>
      </c>
      <c r="K109" s="13">
        <v>2</v>
      </c>
      <c r="L109" s="13">
        <v>5</v>
      </c>
      <c r="M109" s="13">
        <v>3</v>
      </c>
      <c r="N109" s="13">
        <v>5</v>
      </c>
      <c r="O109" s="13">
        <v>5</v>
      </c>
      <c r="P109" s="13">
        <v>4</v>
      </c>
      <c r="Q109" s="13">
        <v>5</v>
      </c>
      <c r="R109" s="13">
        <v>5</v>
      </c>
      <c r="S109" s="13">
        <v>5</v>
      </c>
      <c r="T109" s="13">
        <v>3</v>
      </c>
      <c r="U109" s="13">
        <v>5</v>
      </c>
      <c r="V109" s="13">
        <v>5</v>
      </c>
      <c r="W109" s="13">
        <v>6</v>
      </c>
      <c r="X109" s="13">
        <v>4</v>
      </c>
      <c r="Y109" s="13">
        <v>4</v>
      </c>
      <c r="Z109" s="13">
        <v>5</v>
      </c>
      <c r="AA109" s="13">
        <v>5</v>
      </c>
      <c r="AB109" s="13">
        <v>39</v>
      </c>
      <c r="AC109" s="13">
        <v>42</v>
      </c>
      <c r="AD109" s="13">
        <v>81</v>
      </c>
      <c r="AE109" s="15">
        <v>0</v>
      </c>
    </row>
    <row r="110" spans="1:31">
      <c r="A110" s="28">
        <v>7</v>
      </c>
      <c r="B110" s="29" t="s">
        <v>148</v>
      </c>
      <c r="C110" s="12" t="s">
        <v>154</v>
      </c>
      <c r="D110" s="13">
        <v>80</v>
      </c>
      <c r="E110" s="13">
        <v>82</v>
      </c>
      <c r="F110" s="13">
        <v>0</v>
      </c>
      <c r="G110" s="13">
        <v>0</v>
      </c>
      <c r="H110" s="13">
        <v>162</v>
      </c>
      <c r="I110" s="14">
        <v>18</v>
      </c>
      <c r="J110" s="13">
        <v>5</v>
      </c>
      <c r="K110" s="13">
        <v>4</v>
      </c>
      <c r="L110" s="13">
        <v>5</v>
      </c>
      <c r="M110" s="13">
        <v>3</v>
      </c>
      <c r="N110" s="13">
        <v>5</v>
      </c>
      <c r="O110" s="13">
        <v>6</v>
      </c>
      <c r="P110" s="13">
        <v>4</v>
      </c>
      <c r="Q110" s="13">
        <v>5</v>
      </c>
      <c r="R110" s="13">
        <v>5</v>
      </c>
      <c r="S110" s="13">
        <v>5</v>
      </c>
      <c r="T110" s="13">
        <v>3</v>
      </c>
      <c r="U110" s="13">
        <v>5</v>
      </c>
      <c r="V110" s="13">
        <v>5</v>
      </c>
      <c r="W110" s="13">
        <v>4</v>
      </c>
      <c r="X110" s="13">
        <v>5</v>
      </c>
      <c r="Y110" s="13">
        <v>4</v>
      </c>
      <c r="Z110" s="13">
        <v>4</v>
      </c>
      <c r="AA110" s="13">
        <v>5</v>
      </c>
      <c r="AB110" s="13">
        <v>42</v>
      </c>
      <c r="AC110" s="13">
        <v>40</v>
      </c>
      <c r="AD110" s="13">
        <v>82</v>
      </c>
      <c r="AE110" s="15">
        <v>0</v>
      </c>
    </row>
    <row r="111" spans="1:31">
      <c r="A111" s="28">
        <v>8</v>
      </c>
      <c r="B111" s="29" t="s">
        <v>148</v>
      </c>
      <c r="C111" s="12" t="s">
        <v>155</v>
      </c>
      <c r="D111" s="13">
        <v>81</v>
      </c>
      <c r="E111" s="13">
        <v>82</v>
      </c>
      <c r="F111" s="13">
        <v>0</v>
      </c>
      <c r="G111" s="13">
        <v>0</v>
      </c>
      <c r="H111" s="13">
        <v>163</v>
      </c>
      <c r="I111" s="14">
        <v>19</v>
      </c>
      <c r="J111" s="13">
        <v>5</v>
      </c>
      <c r="K111" s="13">
        <v>6</v>
      </c>
      <c r="L111" s="13">
        <v>4</v>
      </c>
      <c r="M111" s="13">
        <v>3</v>
      </c>
      <c r="N111" s="13">
        <v>4</v>
      </c>
      <c r="O111" s="13">
        <v>4</v>
      </c>
      <c r="P111" s="13">
        <v>4</v>
      </c>
      <c r="Q111" s="13">
        <v>4</v>
      </c>
      <c r="R111" s="13">
        <v>7</v>
      </c>
      <c r="S111" s="13">
        <v>5</v>
      </c>
      <c r="T111" s="13">
        <v>3</v>
      </c>
      <c r="U111" s="13">
        <v>4</v>
      </c>
      <c r="V111" s="13">
        <v>5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41</v>
      </c>
      <c r="AD111" s="13">
        <v>82</v>
      </c>
      <c r="AE111" s="15">
        <v>0</v>
      </c>
    </row>
    <row r="112" spans="1:31">
      <c r="A112" s="28">
        <v>9</v>
      </c>
      <c r="B112" s="29" t="s">
        <v>148</v>
      </c>
      <c r="C112" s="12" t="s">
        <v>159</v>
      </c>
      <c r="D112" s="13">
        <v>86</v>
      </c>
      <c r="E112" s="13">
        <v>80</v>
      </c>
      <c r="F112" s="13">
        <v>0</v>
      </c>
      <c r="G112" s="13">
        <v>0</v>
      </c>
      <c r="H112" s="13">
        <v>166</v>
      </c>
      <c r="I112" s="14">
        <v>22</v>
      </c>
      <c r="J112" s="13">
        <v>4</v>
      </c>
      <c r="K112" s="13">
        <v>4</v>
      </c>
      <c r="L112" s="13">
        <v>4</v>
      </c>
      <c r="M112" s="13">
        <v>3</v>
      </c>
      <c r="N112" s="13">
        <v>4</v>
      </c>
      <c r="O112" s="13">
        <v>5</v>
      </c>
      <c r="P112" s="13">
        <v>4</v>
      </c>
      <c r="Q112" s="13">
        <v>4</v>
      </c>
      <c r="R112" s="13">
        <v>5</v>
      </c>
      <c r="S112" s="13">
        <v>6</v>
      </c>
      <c r="T112" s="13">
        <v>4</v>
      </c>
      <c r="U112" s="13">
        <v>4</v>
      </c>
      <c r="V112" s="13">
        <v>5</v>
      </c>
      <c r="W112" s="13">
        <v>5</v>
      </c>
      <c r="X112" s="13">
        <v>5</v>
      </c>
      <c r="Y112" s="13">
        <v>5</v>
      </c>
      <c r="Z112" s="13">
        <v>4</v>
      </c>
      <c r="AA112" s="13">
        <v>5</v>
      </c>
      <c r="AB112" s="13">
        <v>37</v>
      </c>
      <c r="AC112" s="13">
        <v>43</v>
      </c>
      <c r="AD112" s="13">
        <v>80</v>
      </c>
      <c r="AE112" s="15">
        <v>0</v>
      </c>
    </row>
    <row r="113" spans="1:31">
      <c r="A113" s="28">
        <v>10</v>
      </c>
      <c r="B113" s="29" t="s">
        <v>148</v>
      </c>
      <c r="C113" s="12" t="s">
        <v>160</v>
      </c>
      <c r="D113" s="13">
        <v>87</v>
      </c>
      <c r="E113" s="13">
        <v>80</v>
      </c>
      <c r="F113" s="13">
        <v>0</v>
      </c>
      <c r="G113" s="13">
        <v>0</v>
      </c>
      <c r="H113" s="13">
        <v>167</v>
      </c>
      <c r="I113" s="14">
        <v>23</v>
      </c>
      <c r="J113" s="13">
        <v>5</v>
      </c>
      <c r="K113" s="13">
        <v>3</v>
      </c>
      <c r="L113" s="13">
        <v>4</v>
      </c>
      <c r="M113" s="13">
        <v>4</v>
      </c>
      <c r="N113" s="13">
        <v>4</v>
      </c>
      <c r="O113" s="13">
        <v>5</v>
      </c>
      <c r="P113" s="13">
        <v>5</v>
      </c>
      <c r="Q113" s="13">
        <v>4</v>
      </c>
      <c r="R113" s="13">
        <v>5</v>
      </c>
      <c r="S113" s="13">
        <v>5</v>
      </c>
      <c r="T113" s="13">
        <v>3</v>
      </c>
      <c r="U113" s="13">
        <v>5</v>
      </c>
      <c r="V113" s="13">
        <v>5</v>
      </c>
      <c r="W113" s="13">
        <v>5</v>
      </c>
      <c r="X113" s="13">
        <v>5</v>
      </c>
      <c r="Y113" s="13">
        <v>4</v>
      </c>
      <c r="Z113" s="13">
        <v>4</v>
      </c>
      <c r="AA113" s="13">
        <v>5</v>
      </c>
      <c r="AB113" s="13">
        <v>39</v>
      </c>
      <c r="AC113" s="13">
        <v>41</v>
      </c>
      <c r="AD113" s="13">
        <v>80</v>
      </c>
      <c r="AE113" s="15">
        <v>0</v>
      </c>
    </row>
    <row r="114" spans="1:31">
      <c r="A114" s="28">
        <v>11</v>
      </c>
      <c r="B114" s="29" t="s">
        <v>148</v>
      </c>
      <c r="C114" s="12" t="s">
        <v>157</v>
      </c>
      <c r="D114" s="13">
        <v>84</v>
      </c>
      <c r="E114" s="13">
        <v>83</v>
      </c>
      <c r="F114" s="13">
        <v>0</v>
      </c>
      <c r="G114" s="13">
        <v>0</v>
      </c>
      <c r="H114" s="13">
        <v>167</v>
      </c>
      <c r="I114" s="14">
        <v>23</v>
      </c>
      <c r="J114" s="13">
        <v>6</v>
      </c>
      <c r="K114" s="13">
        <v>4</v>
      </c>
      <c r="L114" s="13">
        <v>4</v>
      </c>
      <c r="M114" s="13">
        <v>2</v>
      </c>
      <c r="N114" s="13">
        <v>5</v>
      </c>
      <c r="O114" s="13">
        <v>6</v>
      </c>
      <c r="P114" s="13">
        <v>4</v>
      </c>
      <c r="Q114" s="13">
        <v>5</v>
      </c>
      <c r="R114" s="13">
        <v>5</v>
      </c>
      <c r="S114" s="13">
        <v>4</v>
      </c>
      <c r="T114" s="13">
        <v>2</v>
      </c>
      <c r="U114" s="13">
        <v>4</v>
      </c>
      <c r="V114" s="13">
        <v>6</v>
      </c>
      <c r="W114" s="13">
        <v>6</v>
      </c>
      <c r="X114" s="13">
        <v>4</v>
      </c>
      <c r="Y114" s="13">
        <v>3</v>
      </c>
      <c r="Z114" s="13">
        <v>7</v>
      </c>
      <c r="AA114" s="13">
        <v>6</v>
      </c>
      <c r="AB114" s="13">
        <v>41</v>
      </c>
      <c r="AC114" s="13">
        <v>42</v>
      </c>
      <c r="AD114" s="13">
        <v>83</v>
      </c>
      <c r="AE114" s="15">
        <v>0</v>
      </c>
    </row>
    <row r="115" spans="1:31">
      <c r="A115" s="28">
        <v>12</v>
      </c>
      <c r="B115" s="29" t="s">
        <v>148</v>
      </c>
      <c r="C115" s="12" t="s">
        <v>162</v>
      </c>
      <c r="D115" s="13">
        <v>88</v>
      </c>
      <c r="E115" s="13">
        <v>83</v>
      </c>
      <c r="F115" s="13">
        <v>0</v>
      </c>
      <c r="G115" s="13">
        <v>0</v>
      </c>
      <c r="H115" s="13">
        <v>171</v>
      </c>
      <c r="I115" s="14">
        <v>27</v>
      </c>
      <c r="J115" s="13">
        <v>4</v>
      </c>
      <c r="K115" s="13">
        <v>3</v>
      </c>
      <c r="L115" s="13">
        <v>5</v>
      </c>
      <c r="M115" s="13">
        <v>4</v>
      </c>
      <c r="N115" s="13">
        <v>5</v>
      </c>
      <c r="O115" s="13">
        <v>5</v>
      </c>
      <c r="P115" s="13">
        <v>5</v>
      </c>
      <c r="Q115" s="13">
        <v>5</v>
      </c>
      <c r="R115" s="13">
        <v>5</v>
      </c>
      <c r="S115" s="13">
        <v>5</v>
      </c>
      <c r="T115" s="13">
        <v>3</v>
      </c>
      <c r="U115" s="13">
        <v>4</v>
      </c>
      <c r="V115" s="13">
        <v>5</v>
      </c>
      <c r="W115" s="13">
        <v>5</v>
      </c>
      <c r="X115" s="13">
        <v>6</v>
      </c>
      <c r="Y115" s="13">
        <v>4</v>
      </c>
      <c r="Z115" s="13">
        <v>5</v>
      </c>
      <c r="AA115" s="13">
        <v>5</v>
      </c>
      <c r="AB115" s="13">
        <v>41</v>
      </c>
      <c r="AC115" s="13">
        <v>42</v>
      </c>
      <c r="AD115" s="13">
        <v>83</v>
      </c>
      <c r="AE115" s="15" t="s">
        <v>190</v>
      </c>
    </row>
    <row r="116" spans="1:31">
      <c r="A116" s="28">
        <v>13</v>
      </c>
      <c r="B116" s="29" t="s">
        <v>148</v>
      </c>
      <c r="C116" s="12" t="s">
        <v>158</v>
      </c>
      <c r="D116" s="13">
        <v>86</v>
      </c>
      <c r="E116" s="13">
        <v>85</v>
      </c>
      <c r="F116" s="13">
        <v>0</v>
      </c>
      <c r="G116" s="13">
        <v>0</v>
      </c>
      <c r="H116" s="13">
        <v>171</v>
      </c>
      <c r="I116" s="14">
        <v>27</v>
      </c>
      <c r="J116" s="13">
        <v>5</v>
      </c>
      <c r="K116" s="13">
        <v>3</v>
      </c>
      <c r="L116" s="13">
        <v>4</v>
      </c>
      <c r="M116" s="13">
        <v>4</v>
      </c>
      <c r="N116" s="13">
        <v>6</v>
      </c>
      <c r="O116" s="13">
        <v>5</v>
      </c>
      <c r="P116" s="13">
        <v>5</v>
      </c>
      <c r="Q116" s="13">
        <v>5</v>
      </c>
      <c r="R116" s="13">
        <v>6</v>
      </c>
      <c r="S116" s="13">
        <v>6</v>
      </c>
      <c r="T116" s="13">
        <v>3</v>
      </c>
      <c r="U116" s="13">
        <v>4</v>
      </c>
      <c r="V116" s="13">
        <v>6</v>
      </c>
      <c r="W116" s="13">
        <v>5</v>
      </c>
      <c r="X116" s="13">
        <v>4</v>
      </c>
      <c r="Y116" s="13">
        <v>3</v>
      </c>
      <c r="Z116" s="13">
        <v>6</v>
      </c>
      <c r="AA116" s="13">
        <v>5</v>
      </c>
      <c r="AB116" s="13">
        <v>43</v>
      </c>
      <c r="AC116" s="13">
        <v>42</v>
      </c>
      <c r="AD116" s="13">
        <v>85</v>
      </c>
      <c r="AE116" s="15" t="s">
        <v>190</v>
      </c>
    </row>
    <row r="117" spans="1:31">
      <c r="A117" s="28">
        <v>14</v>
      </c>
      <c r="B117" s="29" t="s">
        <v>148</v>
      </c>
      <c r="C117" s="12" t="s">
        <v>161</v>
      </c>
      <c r="D117" s="13">
        <v>87</v>
      </c>
      <c r="E117" s="13">
        <v>88</v>
      </c>
      <c r="F117" s="13">
        <v>0</v>
      </c>
      <c r="G117" s="13">
        <v>0</v>
      </c>
      <c r="H117" s="13">
        <v>175</v>
      </c>
      <c r="I117" s="14">
        <v>31</v>
      </c>
      <c r="J117" s="13">
        <v>6</v>
      </c>
      <c r="K117" s="13">
        <v>5</v>
      </c>
      <c r="L117" s="13">
        <v>3</v>
      </c>
      <c r="M117" s="13">
        <v>3</v>
      </c>
      <c r="N117" s="13">
        <v>5</v>
      </c>
      <c r="O117" s="13">
        <v>5</v>
      </c>
      <c r="P117" s="13">
        <v>5</v>
      </c>
      <c r="Q117" s="13">
        <v>5</v>
      </c>
      <c r="R117" s="13">
        <v>6</v>
      </c>
      <c r="S117" s="13">
        <v>4</v>
      </c>
      <c r="T117" s="13">
        <v>4</v>
      </c>
      <c r="U117" s="13">
        <v>4</v>
      </c>
      <c r="V117" s="13">
        <v>5</v>
      </c>
      <c r="W117" s="13">
        <v>6</v>
      </c>
      <c r="X117" s="13">
        <v>6</v>
      </c>
      <c r="Y117" s="13">
        <v>3</v>
      </c>
      <c r="Z117" s="13">
        <v>5</v>
      </c>
      <c r="AA117" s="13">
        <v>8</v>
      </c>
      <c r="AB117" s="13">
        <v>43</v>
      </c>
      <c r="AC117" s="13">
        <v>45</v>
      </c>
      <c r="AD117" s="13">
        <v>88</v>
      </c>
      <c r="AE117" s="15" t="s">
        <v>190</v>
      </c>
    </row>
    <row r="118" spans="1:31">
      <c r="A118" s="28">
        <v>15</v>
      </c>
      <c r="B118" s="29" t="s">
        <v>148</v>
      </c>
      <c r="C118" s="12" t="s">
        <v>163</v>
      </c>
      <c r="D118" s="13">
        <v>95</v>
      </c>
      <c r="E118" s="13">
        <v>90</v>
      </c>
      <c r="F118" s="13">
        <v>0</v>
      </c>
      <c r="G118" s="13">
        <v>0</v>
      </c>
      <c r="H118" s="13">
        <v>185</v>
      </c>
      <c r="I118" s="14">
        <v>41</v>
      </c>
      <c r="J118" s="13">
        <v>4</v>
      </c>
      <c r="K118" s="13">
        <v>3</v>
      </c>
      <c r="L118" s="13">
        <v>7</v>
      </c>
      <c r="M118" s="13">
        <v>3</v>
      </c>
      <c r="N118" s="13">
        <v>5</v>
      </c>
      <c r="O118" s="13">
        <v>6</v>
      </c>
      <c r="P118" s="13">
        <v>4</v>
      </c>
      <c r="Q118" s="13">
        <v>6</v>
      </c>
      <c r="R118" s="13">
        <v>7</v>
      </c>
      <c r="S118" s="13">
        <v>4</v>
      </c>
      <c r="T118" s="13">
        <v>3</v>
      </c>
      <c r="U118" s="13">
        <v>5</v>
      </c>
      <c r="V118" s="13">
        <v>7</v>
      </c>
      <c r="W118" s="13">
        <v>5</v>
      </c>
      <c r="X118" s="13">
        <v>5</v>
      </c>
      <c r="Y118" s="13">
        <v>4</v>
      </c>
      <c r="Z118" s="13">
        <v>5</v>
      </c>
      <c r="AA118" s="13">
        <v>7</v>
      </c>
      <c r="AB118" s="13">
        <v>45</v>
      </c>
      <c r="AC118" s="13">
        <v>45</v>
      </c>
      <c r="AD118" s="13">
        <v>90</v>
      </c>
      <c r="AE118" s="15" t="s">
        <v>190</v>
      </c>
    </row>
    <row r="119" spans="1:31">
      <c r="A119" s="28">
        <v>16</v>
      </c>
      <c r="B119" s="29" t="s">
        <v>148</v>
      </c>
      <c r="C119" s="12" t="s">
        <v>165</v>
      </c>
      <c r="D119" s="13">
        <v>114</v>
      </c>
      <c r="E119" s="13">
        <v>102</v>
      </c>
      <c r="F119" s="13">
        <v>0</v>
      </c>
      <c r="G119" s="13">
        <v>0</v>
      </c>
      <c r="H119" s="13">
        <v>216</v>
      </c>
      <c r="I119" s="14">
        <v>72</v>
      </c>
      <c r="J119" s="13">
        <v>7</v>
      </c>
      <c r="K119" s="13">
        <v>4</v>
      </c>
      <c r="L119" s="13">
        <v>9</v>
      </c>
      <c r="M119" s="13">
        <v>5</v>
      </c>
      <c r="N119" s="13">
        <v>5</v>
      </c>
      <c r="O119" s="13">
        <v>6</v>
      </c>
      <c r="P119" s="13">
        <v>6</v>
      </c>
      <c r="Q119" s="13">
        <v>5</v>
      </c>
      <c r="R119" s="13">
        <v>7</v>
      </c>
      <c r="S119" s="13">
        <v>5</v>
      </c>
      <c r="T119" s="13">
        <v>4</v>
      </c>
      <c r="U119" s="13">
        <v>5</v>
      </c>
      <c r="V119" s="13">
        <v>6</v>
      </c>
      <c r="W119" s="13">
        <v>5</v>
      </c>
      <c r="X119" s="13">
        <v>6</v>
      </c>
      <c r="Y119" s="13">
        <v>3</v>
      </c>
      <c r="Z119" s="13">
        <v>5</v>
      </c>
      <c r="AA119" s="13">
        <v>9</v>
      </c>
      <c r="AB119" s="13">
        <v>54</v>
      </c>
      <c r="AC119" s="13">
        <v>48</v>
      </c>
      <c r="AD119" s="13">
        <v>102</v>
      </c>
      <c r="AE119" s="15" t="s">
        <v>190</v>
      </c>
    </row>
    <row r="120" spans="1:31">
      <c r="A120" s="28">
        <v>17</v>
      </c>
      <c r="B120" s="29" t="s">
        <v>148</v>
      </c>
      <c r="C120" s="12" t="s">
        <v>164</v>
      </c>
      <c r="D120" s="13">
        <v>112</v>
      </c>
      <c r="E120" s="13">
        <v>114</v>
      </c>
      <c r="F120" s="13">
        <v>0</v>
      </c>
      <c r="G120" s="13">
        <v>0</v>
      </c>
      <c r="H120" s="13">
        <v>226</v>
      </c>
      <c r="I120" s="14">
        <v>82</v>
      </c>
      <c r="J120" s="13">
        <v>6</v>
      </c>
      <c r="K120" s="13">
        <v>5</v>
      </c>
      <c r="L120" s="13">
        <v>6</v>
      </c>
      <c r="M120" s="13">
        <v>6</v>
      </c>
      <c r="N120" s="13">
        <v>8</v>
      </c>
      <c r="O120" s="13">
        <v>8</v>
      </c>
      <c r="P120" s="13">
        <v>7</v>
      </c>
      <c r="Q120" s="13">
        <v>7</v>
      </c>
      <c r="R120" s="13">
        <v>7</v>
      </c>
      <c r="S120" s="13">
        <v>8</v>
      </c>
      <c r="T120" s="13">
        <v>4</v>
      </c>
      <c r="U120" s="13">
        <v>5</v>
      </c>
      <c r="V120" s="13">
        <v>7</v>
      </c>
      <c r="W120" s="13">
        <v>8</v>
      </c>
      <c r="X120" s="13">
        <v>8</v>
      </c>
      <c r="Y120" s="13">
        <v>3</v>
      </c>
      <c r="Z120" s="13">
        <v>5</v>
      </c>
      <c r="AA120" s="13">
        <v>6</v>
      </c>
      <c r="AB120" s="13">
        <v>60</v>
      </c>
      <c r="AC120" s="13">
        <v>54</v>
      </c>
      <c r="AD120" s="13">
        <v>114</v>
      </c>
      <c r="AE120" s="15" t="s">
        <v>190</v>
      </c>
    </row>
    <row r="121" spans="1:31" ht="16.8" thickBot="1">
      <c r="A121" s="107"/>
      <c r="B121" s="106"/>
      <c r="C121" s="16"/>
      <c r="D121" s="17"/>
      <c r="E121" s="17"/>
      <c r="F121" s="17"/>
      <c r="G121" s="17"/>
      <c r="H121" s="17"/>
      <c r="I121" s="1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9"/>
    </row>
    <row r="122" spans="1:31" ht="16.8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 B109:B121">
    <cfRule type="expression" dxfId="562" priority="121">
      <formula>AND(XFC5=0,XFD5&lt;&gt;"")</formula>
    </cfRule>
  </conditionalFormatting>
  <conditionalFormatting sqref="A5:A92 A109:A121">
    <cfRule type="expression" dxfId="561" priority="120">
      <formula>AND(XFC5=0,XFD5&lt;&gt;"")</formula>
    </cfRule>
  </conditionalFormatting>
  <conditionalFormatting sqref="B5:B27">
    <cfRule type="expression" dxfId="560" priority="115">
      <formula>AND(XFC5=0,XFD5&lt;&gt;"")</formula>
    </cfRule>
  </conditionalFormatting>
  <conditionalFormatting sqref="A5:A27">
    <cfRule type="expression" dxfId="559" priority="114">
      <formula>AND(XFC5=0,XFD5&lt;&gt;"")</formula>
    </cfRule>
  </conditionalFormatting>
  <conditionalFormatting sqref="I5:I121">
    <cfRule type="cellIs" dxfId="558" priority="42" operator="lessThan">
      <formula>0</formula>
    </cfRule>
    <cfRule type="cellIs" dxfId="557" priority="43" operator="equal">
      <formula>0</formula>
    </cfRule>
  </conditionalFormatting>
  <conditionalFormatting sqref="D5:G121">
    <cfRule type="cellIs" dxfId="556" priority="34" operator="lessThan">
      <formula>$AD$4</formula>
    </cfRule>
    <cfRule type="cellIs" dxfId="555" priority="35" operator="equal">
      <formula>$AD$4</formula>
    </cfRule>
  </conditionalFormatting>
  <conditionalFormatting sqref="H5:H92 H109:H121">
    <cfRule type="cellIs" dxfId="554" priority="32" operator="lessThan">
      <formula>$AD$4*COUNTIF(D5:G5,"&gt;0")</formula>
    </cfRule>
    <cfRule type="cellIs" dxfId="553" priority="33" operator="equal">
      <formula>$AD$4*COUNTIF(D5:G5,"&gt;0")</formula>
    </cfRule>
  </conditionalFormatting>
  <conditionalFormatting sqref="J5:AA92">
    <cfRule type="cellIs" dxfId="552" priority="29" operator="equal">
      <formula>J$4-2</formula>
    </cfRule>
    <cfRule type="cellIs" dxfId="551" priority="30" operator="equal">
      <formula>J$4-1</formula>
    </cfRule>
    <cfRule type="cellIs" dxfId="550" priority="31" operator="equal">
      <formula>J$4</formula>
    </cfRule>
  </conditionalFormatting>
  <conditionalFormatting sqref="AB5:AD92">
    <cfRule type="cellIs" dxfId="549" priority="27" operator="lessThan">
      <formula>AB$4</formula>
    </cfRule>
    <cfRule type="cellIs" dxfId="548" priority="28" operator="equal">
      <formula>AB$4</formula>
    </cfRule>
  </conditionalFormatting>
  <conditionalFormatting sqref="B93:B108">
    <cfRule type="expression" dxfId="547" priority="26">
      <formula>AND(XFC93=0,XFD93&lt;&gt;"")</formula>
    </cfRule>
  </conditionalFormatting>
  <conditionalFormatting sqref="A93:A108">
    <cfRule type="expression" dxfId="546" priority="25">
      <formula>AND(XFC93=0,XFD93&lt;&gt;"")</formula>
    </cfRule>
  </conditionalFormatting>
  <conditionalFormatting sqref="H93:H108">
    <cfRule type="cellIs" dxfId="545" priority="19" operator="lessThan">
      <formula>$AD$4*COUNTIF(D93:G93,"&gt;0")</formula>
    </cfRule>
    <cfRule type="cellIs" dxfId="544" priority="20" operator="equal">
      <formula>$AD$4*COUNTIF(D93:G93,"&gt;0")</formula>
    </cfRule>
  </conditionalFormatting>
  <conditionalFormatting sqref="J93:AA108">
    <cfRule type="cellIs" dxfId="543" priority="16" operator="equal">
      <formula>J$4-2</formula>
    </cfRule>
    <cfRule type="cellIs" dxfId="542" priority="17" operator="equal">
      <formula>J$4-1</formula>
    </cfRule>
    <cfRule type="cellIs" dxfId="541" priority="18" operator="equal">
      <formula>J$4</formula>
    </cfRule>
  </conditionalFormatting>
  <conditionalFormatting sqref="AB93:AD108">
    <cfRule type="cellIs" dxfId="540" priority="14" operator="lessThan">
      <formula>AB$4</formula>
    </cfRule>
    <cfRule type="cellIs" dxfId="539" priority="15" operator="equal">
      <formula>AB$4</formula>
    </cfRule>
  </conditionalFormatting>
  <conditionalFormatting sqref="J109:AA121">
    <cfRule type="cellIs" dxfId="538" priority="3" operator="equal">
      <formula>J$4-2</formula>
    </cfRule>
    <cfRule type="cellIs" dxfId="537" priority="4" operator="equal">
      <formula>J$4-1</formula>
    </cfRule>
    <cfRule type="cellIs" dxfId="536" priority="5" operator="equal">
      <formula>J$4</formula>
    </cfRule>
  </conditionalFormatting>
  <conditionalFormatting sqref="AB109:AD121">
    <cfRule type="cellIs" dxfId="535" priority="1" operator="lessThan">
      <formula>AB$4</formula>
    </cfRule>
    <cfRule type="cellIs" dxfId="534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5" fitToHeight="0" orientation="landscape" horizontalDpi="1200" verticalDpi="1200" r:id="rId1"/>
  <headerFooter>
    <oddFooter>第 &amp;P 頁，共 &amp;N 頁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102"/>
  <sheetViews>
    <sheetView workbookViewId="0">
      <selection activeCell="E6" sqref="E6"/>
    </sheetView>
  </sheetViews>
  <sheetFormatPr defaultColWidth="9" defaultRowHeight="15"/>
  <cols>
    <col min="1" max="1" width="6" style="128" bestFit="1" customWidth="1"/>
    <col min="2" max="2" width="7.44140625" style="128" bestFit="1" customWidth="1"/>
    <col min="3" max="3" width="12.44140625" style="128" customWidth="1"/>
    <col min="4" max="4" width="5.33203125" style="128" customWidth="1"/>
    <col min="5" max="5" width="4.6640625" style="128" customWidth="1"/>
    <col min="6" max="6" width="5" style="128" customWidth="1"/>
    <col min="7" max="7" width="4.6640625" style="128" customWidth="1"/>
    <col min="8" max="8" width="7.77734375" style="128" customWidth="1"/>
    <col min="9" max="9" width="6" style="128" customWidth="1"/>
    <col min="10" max="16384" width="9" style="128"/>
  </cols>
  <sheetData>
    <row r="1" spans="1:14" ht="16.2">
      <c r="A1" s="156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1"/>
      <c r="B2" s="151"/>
      <c r="C2" s="151"/>
      <c r="D2" s="151"/>
      <c r="E2" s="151"/>
      <c r="F2" s="151"/>
      <c r="G2" s="151"/>
      <c r="H2" s="151"/>
      <c r="I2" s="151"/>
      <c r="J2" s="157"/>
      <c r="K2" s="157"/>
      <c r="L2" s="157"/>
      <c r="M2" s="157"/>
      <c r="N2" s="157"/>
    </row>
    <row r="3" spans="1:14">
      <c r="A3" s="151"/>
      <c r="B3" s="151"/>
      <c r="C3" s="151"/>
      <c r="D3" s="151"/>
      <c r="E3" s="151"/>
      <c r="F3" s="151"/>
      <c r="G3" s="151"/>
      <c r="H3" s="151"/>
      <c r="I3" s="151"/>
      <c r="J3" s="157"/>
      <c r="K3" s="157"/>
      <c r="L3" s="157"/>
      <c r="M3" s="157"/>
      <c r="N3" s="157"/>
    </row>
    <row r="4" spans="1:14">
      <c r="A4" s="151"/>
      <c r="B4" s="151"/>
      <c r="C4" s="151"/>
      <c r="D4" s="151"/>
      <c r="E4" s="151"/>
      <c r="F4" s="151"/>
      <c r="G4" s="151"/>
      <c r="H4" s="151"/>
      <c r="I4" s="151"/>
      <c r="J4" s="157"/>
      <c r="K4" s="157"/>
      <c r="L4" s="157"/>
      <c r="M4" s="157"/>
      <c r="N4" s="157"/>
    </row>
    <row r="5" spans="1:14">
      <c r="A5" s="151"/>
      <c r="B5" s="151"/>
      <c r="C5" s="151"/>
      <c r="D5" s="151"/>
      <c r="E5" s="151"/>
      <c r="F5" s="151"/>
      <c r="G5" s="151"/>
      <c r="H5" s="151"/>
      <c r="I5" s="151"/>
      <c r="J5" s="157"/>
      <c r="K5" s="157"/>
      <c r="L5" s="157"/>
      <c r="M5" s="157"/>
      <c r="N5" s="157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7"/>
      <c r="K6" s="157"/>
      <c r="L6" s="157"/>
      <c r="M6" s="157"/>
      <c r="N6" s="157"/>
    </row>
    <row r="7" spans="1:14">
      <c r="A7" s="151"/>
      <c r="B7" s="151"/>
      <c r="C7" s="151"/>
      <c r="D7" s="151"/>
      <c r="E7" s="151"/>
      <c r="F7" s="151"/>
      <c r="G7" s="151"/>
      <c r="H7" s="151"/>
      <c r="I7" s="151"/>
      <c r="J7" s="157"/>
      <c r="K7" s="157"/>
      <c r="L7" s="157"/>
      <c r="M7" s="157"/>
      <c r="N7" s="157"/>
    </row>
    <row r="8" spans="1:14">
      <c r="A8" s="151"/>
      <c r="B8" s="151"/>
      <c r="C8" s="151"/>
      <c r="D8" s="151"/>
      <c r="E8" s="151"/>
      <c r="F8" s="151"/>
      <c r="G8" s="151"/>
      <c r="H8" s="151"/>
      <c r="I8" s="151"/>
      <c r="J8" s="157"/>
      <c r="K8" s="157"/>
      <c r="L8" s="157"/>
      <c r="M8" s="157"/>
      <c r="N8" s="157"/>
    </row>
    <row r="9" spans="1:14">
      <c r="A9" s="151"/>
      <c r="B9" s="151"/>
      <c r="C9" s="151"/>
      <c r="D9" s="151"/>
      <c r="E9" s="151"/>
      <c r="F9" s="151"/>
      <c r="G9" s="151"/>
      <c r="H9" s="151"/>
      <c r="I9" s="151"/>
      <c r="J9" s="157"/>
      <c r="K9" s="157"/>
      <c r="L9" s="157"/>
      <c r="M9" s="157"/>
      <c r="N9" s="157"/>
    </row>
    <row r="10" spans="1:14">
      <c r="A10" s="151"/>
      <c r="B10" s="151"/>
      <c r="C10" s="151"/>
      <c r="D10" s="151"/>
      <c r="E10" s="151"/>
      <c r="F10" s="151"/>
      <c r="G10" s="151"/>
      <c r="H10" s="151"/>
      <c r="I10" s="151"/>
      <c r="J10" s="157"/>
      <c r="K10" s="157"/>
      <c r="L10" s="157"/>
      <c r="M10" s="157"/>
      <c r="N10" s="157"/>
    </row>
    <row r="11" spans="1:14">
      <c r="A11" s="151"/>
      <c r="B11" s="151"/>
      <c r="C11" s="151"/>
      <c r="D11" s="151"/>
      <c r="E11" s="151"/>
      <c r="F11" s="151"/>
      <c r="G11" s="151"/>
      <c r="H11" s="151"/>
      <c r="I11" s="151"/>
      <c r="J11" s="157"/>
      <c r="K11" s="157"/>
      <c r="L11" s="157"/>
      <c r="M11" s="157"/>
      <c r="N11" s="157"/>
    </row>
    <row r="12" spans="1:14">
      <c r="A12" s="151"/>
      <c r="B12" s="151"/>
      <c r="C12" s="151"/>
      <c r="D12" s="151"/>
      <c r="E12" s="151"/>
      <c r="F12" s="151"/>
      <c r="G12" s="151"/>
      <c r="H12" s="151"/>
      <c r="I12" s="151"/>
      <c r="J12" s="157"/>
      <c r="K12" s="157"/>
      <c r="L12" s="157"/>
      <c r="M12" s="157"/>
      <c r="N12" s="157"/>
    </row>
    <row r="13" spans="1:14">
      <c r="A13" s="151"/>
      <c r="B13" s="151"/>
      <c r="C13" s="151"/>
      <c r="D13" s="151"/>
      <c r="E13" s="151"/>
      <c r="F13" s="151"/>
      <c r="G13" s="151"/>
      <c r="H13" s="151"/>
      <c r="I13" s="151"/>
      <c r="J13" s="157"/>
      <c r="K13" s="157"/>
      <c r="L13" s="157"/>
      <c r="M13" s="157"/>
      <c r="N13" s="157"/>
    </row>
    <row r="14" spans="1:14">
      <c r="A14" s="151"/>
      <c r="B14" s="151"/>
      <c r="C14" s="151"/>
      <c r="D14" s="151"/>
      <c r="E14" s="151"/>
      <c r="F14" s="151"/>
      <c r="G14" s="151"/>
      <c r="H14" s="151"/>
      <c r="I14" s="151"/>
      <c r="J14" s="157"/>
      <c r="K14" s="157"/>
      <c r="L14" s="157"/>
      <c r="M14" s="157"/>
      <c r="N14" s="157"/>
    </row>
    <row r="15" spans="1:14">
      <c r="A15" s="151"/>
      <c r="B15" s="151"/>
      <c r="C15" s="151"/>
      <c r="D15" s="151"/>
      <c r="E15" s="151"/>
      <c r="F15" s="151"/>
      <c r="G15" s="151"/>
      <c r="H15" s="151"/>
      <c r="I15" s="151"/>
      <c r="J15" s="157"/>
      <c r="K15" s="157"/>
      <c r="L15" s="157"/>
      <c r="M15" s="157"/>
      <c r="N15" s="157"/>
    </row>
    <row r="16" spans="1:14">
      <c r="A16" s="151"/>
      <c r="B16" s="151"/>
      <c r="C16" s="151"/>
      <c r="D16" s="151"/>
      <c r="E16" s="151"/>
      <c r="F16" s="151"/>
      <c r="G16" s="151"/>
      <c r="H16" s="151"/>
      <c r="I16" s="151"/>
      <c r="J16" s="157"/>
      <c r="K16" s="157"/>
      <c r="L16" s="157"/>
      <c r="M16" s="157"/>
      <c r="N16" s="157"/>
    </row>
    <row r="17" spans="1:14">
      <c r="A17" s="151"/>
      <c r="B17" s="151"/>
      <c r="C17" s="151"/>
      <c r="D17" s="151"/>
      <c r="E17" s="151"/>
      <c r="F17" s="151"/>
      <c r="G17" s="151"/>
      <c r="H17" s="151"/>
      <c r="I17" s="151"/>
      <c r="J17" s="157"/>
      <c r="K17" s="157"/>
      <c r="L17" s="157"/>
      <c r="M17" s="157"/>
      <c r="N17" s="157"/>
    </row>
    <row r="18" spans="1:14">
      <c r="A18" s="151"/>
      <c r="B18" s="151"/>
      <c r="C18" s="151"/>
      <c r="D18" s="151"/>
      <c r="E18" s="151"/>
      <c r="F18" s="151"/>
      <c r="G18" s="151"/>
      <c r="H18" s="151"/>
      <c r="I18" s="151"/>
      <c r="J18" s="157"/>
      <c r="K18" s="157"/>
      <c r="L18" s="157"/>
      <c r="M18" s="157"/>
      <c r="N18" s="157"/>
    </row>
    <row r="19" spans="1:14">
      <c r="A19" s="151"/>
      <c r="B19" s="151"/>
      <c r="C19" s="151"/>
      <c r="D19" s="151"/>
      <c r="E19" s="151"/>
      <c r="F19" s="151"/>
      <c r="G19" s="151"/>
      <c r="H19" s="151"/>
      <c r="I19" s="151"/>
      <c r="J19" s="157"/>
      <c r="K19" s="157"/>
      <c r="L19" s="157"/>
      <c r="M19" s="157"/>
      <c r="N19" s="157"/>
    </row>
    <row r="20" spans="1:14">
      <c r="A20" s="151"/>
      <c r="B20" s="151"/>
      <c r="C20" s="151"/>
      <c r="D20" s="151"/>
      <c r="E20" s="151"/>
      <c r="F20" s="151"/>
      <c r="G20" s="151"/>
      <c r="H20" s="151"/>
      <c r="I20" s="151"/>
      <c r="J20" s="157"/>
      <c r="K20" s="157"/>
      <c r="L20" s="157"/>
      <c r="M20" s="157"/>
      <c r="N20" s="157"/>
    </row>
    <row r="21" spans="1:14">
      <c r="A21" s="151"/>
      <c r="B21" s="151"/>
      <c r="C21" s="151"/>
      <c r="D21" s="151"/>
      <c r="E21" s="151"/>
      <c r="F21" s="151"/>
      <c r="G21" s="151"/>
      <c r="H21" s="151"/>
      <c r="I21" s="151"/>
      <c r="J21" s="157"/>
      <c r="K21" s="157"/>
      <c r="L21" s="157"/>
      <c r="M21" s="157"/>
      <c r="N21" s="157"/>
    </row>
    <row r="22" spans="1:14">
      <c r="A22" s="151"/>
      <c r="B22" s="151"/>
      <c r="C22" s="151"/>
      <c r="D22" s="151"/>
      <c r="E22" s="151"/>
      <c r="F22" s="151"/>
      <c r="G22" s="151"/>
      <c r="H22" s="151"/>
      <c r="I22" s="151"/>
      <c r="J22" s="157"/>
      <c r="K22" s="157"/>
      <c r="L22" s="157"/>
      <c r="M22" s="157"/>
      <c r="N22" s="157"/>
    </row>
    <row r="23" spans="1:14">
      <c r="A23" s="151"/>
      <c r="B23" s="151"/>
      <c r="C23" s="151"/>
      <c r="D23" s="151"/>
      <c r="E23" s="151"/>
      <c r="F23" s="151"/>
      <c r="G23" s="151"/>
      <c r="H23" s="151"/>
      <c r="I23" s="151"/>
      <c r="J23" s="157"/>
      <c r="K23" s="157"/>
      <c r="L23" s="157"/>
      <c r="M23" s="157"/>
      <c r="N23" s="157"/>
    </row>
    <row r="24" spans="1:14">
      <c r="A24" s="151"/>
      <c r="B24" s="151"/>
      <c r="C24" s="151"/>
      <c r="D24" s="151"/>
      <c r="E24" s="151"/>
      <c r="F24" s="151"/>
      <c r="G24" s="151"/>
      <c r="H24" s="151"/>
      <c r="I24" s="151"/>
      <c r="J24" s="157"/>
      <c r="K24" s="157"/>
      <c r="L24" s="157"/>
      <c r="M24" s="157"/>
      <c r="N24" s="157"/>
    </row>
    <row r="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7"/>
      <c r="K25" s="157"/>
      <c r="L25" s="157"/>
      <c r="M25" s="157"/>
      <c r="N25" s="157"/>
    </row>
    <row r="26" spans="1:14">
      <c r="A26" s="151"/>
      <c r="B26" s="151"/>
      <c r="C26" s="151"/>
      <c r="D26" s="151"/>
      <c r="E26" s="151"/>
      <c r="F26" s="151"/>
      <c r="G26" s="151"/>
      <c r="H26" s="151"/>
      <c r="I26" s="151"/>
      <c r="J26" s="157"/>
      <c r="K26" s="157"/>
      <c r="L26" s="157"/>
      <c r="M26" s="157"/>
      <c r="N26" s="157"/>
    </row>
    <row r="27" spans="1:14">
      <c r="A27" s="151"/>
      <c r="B27" s="151"/>
      <c r="C27" s="151"/>
      <c r="D27" s="151"/>
      <c r="E27" s="151"/>
      <c r="F27" s="151"/>
      <c r="G27" s="151"/>
      <c r="H27" s="151"/>
      <c r="I27" s="151"/>
      <c r="J27" s="157"/>
      <c r="K27" s="157"/>
      <c r="L27" s="157"/>
      <c r="M27" s="157"/>
      <c r="N27" s="157"/>
    </row>
    <row r="28" spans="1:14">
      <c r="A28" s="151"/>
      <c r="B28" s="151"/>
      <c r="C28" s="151"/>
      <c r="D28" s="151"/>
      <c r="E28" s="151"/>
      <c r="F28" s="151"/>
      <c r="G28" s="151"/>
      <c r="H28" s="151"/>
      <c r="I28" s="151"/>
      <c r="J28" s="157"/>
      <c r="K28" s="157"/>
      <c r="L28" s="157"/>
      <c r="M28" s="157"/>
      <c r="N28" s="157"/>
    </row>
    <row r="29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7"/>
      <c r="K29" s="157"/>
      <c r="L29" s="157"/>
      <c r="M29" s="157"/>
      <c r="N29" s="157"/>
    </row>
    <row r="30" spans="1:14">
      <c r="A30" s="151"/>
      <c r="B30" s="151"/>
      <c r="C30" s="151"/>
      <c r="D30" s="151"/>
      <c r="E30" s="151"/>
      <c r="F30" s="151"/>
      <c r="G30" s="151"/>
      <c r="H30" s="151"/>
      <c r="I30" s="151"/>
      <c r="J30" s="157"/>
      <c r="K30" s="157"/>
      <c r="L30" s="157"/>
      <c r="M30" s="157"/>
      <c r="N30" s="157"/>
    </row>
    <row r="31" spans="1:14">
      <c r="A31" s="151"/>
      <c r="B31" s="151"/>
      <c r="C31" s="151"/>
      <c r="D31" s="151"/>
      <c r="E31" s="151"/>
      <c r="F31" s="151"/>
      <c r="G31" s="151"/>
      <c r="H31" s="151"/>
      <c r="I31" s="151"/>
      <c r="J31" s="157"/>
      <c r="K31" s="157"/>
      <c r="L31" s="157"/>
      <c r="M31" s="157"/>
      <c r="N31" s="157"/>
    </row>
    <row r="32" spans="1:14">
      <c r="A32" s="151"/>
      <c r="B32" s="151"/>
      <c r="C32" s="151"/>
      <c r="D32" s="151"/>
      <c r="E32" s="151"/>
      <c r="F32" s="151"/>
      <c r="G32" s="151"/>
      <c r="H32" s="151"/>
      <c r="I32" s="151"/>
      <c r="J32" s="157"/>
      <c r="K32" s="157"/>
      <c r="L32" s="157"/>
      <c r="M32" s="157"/>
      <c r="N32" s="157"/>
    </row>
    <row r="33" spans="1:14">
      <c r="A33" s="151"/>
      <c r="B33" s="151"/>
      <c r="C33" s="151"/>
      <c r="D33" s="151"/>
      <c r="E33" s="151"/>
      <c r="F33" s="151"/>
      <c r="G33" s="151"/>
      <c r="H33" s="151"/>
      <c r="I33" s="151"/>
      <c r="J33" s="157"/>
      <c r="K33" s="157"/>
      <c r="L33" s="157"/>
      <c r="M33" s="157"/>
      <c r="N33" s="157"/>
    </row>
    <row r="34" spans="1:14">
      <c r="A34" s="151"/>
      <c r="B34" s="151"/>
      <c r="C34" s="151"/>
      <c r="D34" s="151"/>
      <c r="E34" s="151"/>
      <c r="F34" s="151"/>
      <c r="G34" s="151"/>
      <c r="H34" s="151"/>
      <c r="I34" s="151"/>
      <c r="J34" s="157"/>
      <c r="K34" s="157"/>
      <c r="L34" s="157"/>
      <c r="M34" s="157"/>
      <c r="N34" s="157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7"/>
      <c r="K35" s="157"/>
      <c r="L35" s="157"/>
      <c r="M35" s="157"/>
      <c r="N35" s="157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7"/>
      <c r="K36" s="157"/>
      <c r="L36" s="157"/>
      <c r="M36" s="157"/>
      <c r="N36" s="157"/>
    </row>
    <row r="37" spans="1:14">
      <c r="A37" s="151"/>
      <c r="B37" s="151"/>
      <c r="C37" s="151"/>
      <c r="D37" s="151"/>
      <c r="E37" s="151"/>
      <c r="F37" s="151"/>
      <c r="G37" s="151"/>
      <c r="H37" s="151"/>
      <c r="I37" s="151"/>
      <c r="J37" s="157"/>
      <c r="K37" s="157"/>
      <c r="L37" s="157"/>
      <c r="M37" s="157"/>
      <c r="N37" s="157"/>
    </row>
    <row r="38" spans="1:14">
      <c r="A38" s="151"/>
      <c r="B38" s="151"/>
      <c r="C38" s="151"/>
      <c r="D38" s="151"/>
      <c r="E38" s="151"/>
      <c r="F38" s="151"/>
      <c r="G38" s="151"/>
      <c r="H38" s="151"/>
      <c r="I38" s="151"/>
      <c r="J38" s="157"/>
      <c r="K38" s="157"/>
      <c r="L38" s="157"/>
      <c r="M38" s="157"/>
      <c r="N38" s="157"/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277" priority="6">
      <formula>AND(XEG2=0,XEH2&lt;&gt;"")</formula>
    </cfRule>
  </conditionalFormatting>
  <conditionalFormatting sqref="A2:N102">
    <cfRule type="expression" dxfId="276" priority="5">
      <formula>AND(XEG2=0,XEH2&lt;&gt;"")</formula>
    </cfRule>
  </conditionalFormatting>
  <conditionalFormatting sqref="D2:G102">
    <cfRule type="cellIs" dxfId="275" priority="3" operator="lessThan">
      <formula>#REF!</formula>
    </cfRule>
    <cfRule type="cellIs" dxfId="274" priority="4" operator="equal">
      <formula>#REF!</formula>
    </cfRule>
  </conditionalFormatting>
  <conditionalFormatting sqref="H2:H102">
    <cfRule type="cellIs" dxfId="273" priority="1" operator="lessThan">
      <formula>#REF!*COUNTIF(D2:G2,"&gt;0")</formula>
    </cfRule>
    <cfRule type="cellIs" dxfId="272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101"/>
  <sheetViews>
    <sheetView workbookViewId="0">
      <pane ySplit="1" topLeftCell="A2" activePane="bottomLeft" state="frozen"/>
      <selection activeCell="J16" sqref="J16"/>
      <selection pane="bottomLeft" activeCell="J1" sqref="J1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6" width="5.33203125" customWidth="1"/>
  </cols>
  <sheetData>
    <row r="1" spans="1:10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342</v>
      </c>
    </row>
    <row r="2" spans="1:10">
      <c r="A2" s="148"/>
      <c r="B2" s="149"/>
      <c r="C2" s="150"/>
      <c r="D2" s="133"/>
      <c r="E2" s="133"/>
      <c r="F2" s="133"/>
    </row>
    <row r="3" spans="1:10">
      <c r="A3" s="148"/>
      <c r="B3" s="149"/>
      <c r="C3" s="150"/>
      <c r="D3" s="133"/>
      <c r="E3" s="133"/>
      <c r="F3" s="133"/>
    </row>
    <row r="4" spans="1:10">
      <c r="A4" s="151"/>
      <c r="B4" s="149"/>
      <c r="C4" s="150"/>
      <c r="D4" s="133"/>
      <c r="E4" s="133"/>
      <c r="F4" s="133"/>
    </row>
    <row r="5" spans="1:10">
      <c r="A5" s="151"/>
      <c r="B5" s="149"/>
      <c r="C5" s="150"/>
      <c r="D5" s="152"/>
      <c r="E5" s="152"/>
      <c r="F5" s="152"/>
    </row>
    <row r="6" spans="1:10">
      <c r="A6" s="151"/>
      <c r="B6" s="149"/>
      <c r="C6" s="150"/>
      <c r="D6" s="152"/>
      <c r="E6" s="152"/>
      <c r="F6" s="152"/>
    </row>
    <row r="7" spans="1:10">
      <c r="A7" s="151"/>
      <c r="B7" s="149"/>
      <c r="C7" s="150"/>
      <c r="D7" s="152"/>
      <c r="E7" s="152"/>
      <c r="F7" s="152"/>
    </row>
    <row r="8" spans="1:10">
      <c r="A8" s="151"/>
      <c r="B8" s="149"/>
      <c r="C8" s="150"/>
      <c r="D8" s="152"/>
      <c r="E8" s="152"/>
      <c r="F8" s="152"/>
    </row>
    <row r="9" spans="1:10">
      <c r="A9" s="151"/>
      <c r="B9" s="149"/>
      <c r="C9" s="150"/>
      <c r="D9" s="152"/>
      <c r="E9" s="152"/>
      <c r="F9" s="152"/>
    </row>
    <row r="10" spans="1:10">
      <c r="A10" s="151"/>
      <c r="B10" s="149"/>
      <c r="C10" s="150"/>
      <c r="D10" s="152"/>
      <c r="E10" s="152"/>
      <c r="F10" s="152"/>
    </row>
    <row r="11" spans="1:10">
      <c r="A11" s="151"/>
      <c r="B11" s="149"/>
      <c r="C11" s="150"/>
      <c r="D11" s="152"/>
      <c r="E11" s="152"/>
      <c r="F11" s="152"/>
    </row>
    <row r="12" spans="1:10">
      <c r="A12" s="151"/>
      <c r="B12" s="149"/>
      <c r="C12" s="150"/>
      <c r="D12" s="152"/>
      <c r="E12" s="152"/>
      <c r="F12" s="152"/>
    </row>
    <row r="13" spans="1:10">
      <c r="A13" s="151"/>
      <c r="B13" s="149"/>
      <c r="C13" s="150"/>
      <c r="D13" s="152"/>
      <c r="E13" s="152"/>
      <c r="F13" s="152"/>
    </row>
    <row r="14" spans="1:10">
      <c r="A14" s="151"/>
      <c r="B14" s="149"/>
      <c r="C14" s="150"/>
      <c r="D14" s="152"/>
      <c r="E14" s="152"/>
      <c r="F14" s="152"/>
    </row>
    <row r="15" spans="1:10">
      <c r="A15" s="151"/>
      <c r="B15" s="149"/>
      <c r="C15" s="150"/>
      <c r="D15" s="152"/>
      <c r="E15" s="152"/>
      <c r="F15" s="152"/>
    </row>
    <row r="16" spans="1:10">
      <c r="A16" s="151"/>
      <c r="B16" s="149"/>
      <c r="C16" s="150"/>
      <c r="D16" s="152"/>
      <c r="E16" s="152"/>
      <c r="F16" s="152"/>
    </row>
    <row r="17" spans="1:6">
      <c r="A17" s="151"/>
      <c r="B17" s="149"/>
      <c r="C17" s="150"/>
      <c r="D17" s="152"/>
      <c r="E17" s="152"/>
      <c r="F17" s="152"/>
    </row>
    <row r="18" spans="1:6">
      <c r="A18" s="151"/>
      <c r="B18" s="149"/>
      <c r="C18" s="150"/>
      <c r="D18" s="152"/>
      <c r="E18" s="152"/>
      <c r="F18" s="152"/>
    </row>
    <row r="19" spans="1:6">
      <c r="A19" s="151"/>
      <c r="B19" s="149"/>
      <c r="C19" s="150"/>
      <c r="D19" s="152"/>
      <c r="E19" s="152"/>
      <c r="F19" s="152"/>
    </row>
    <row r="20" spans="1:6">
      <c r="A20" s="151"/>
      <c r="B20" s="149"/>
      <c r="C20" s="150"/>
      <c r="D20" s="152"/>
      <c r="E20" s="152"/>
      <c r="F20" s="152"/>
    </row>
    <row r="21" spans="1:6">
      <c r="A21" s="151"/>
      <c r="B21" s="149"/>
      <c r="C21" s="150"/>
      <c r="D21" s="152"/>
      <c r="E21" s="152"/>
      <c r="F21" s="152"/>
    </row>
    <row r="22" spans="1:6">
      <c r="A22" s="151"/>
      <c r="B22" s="149"/>
      <c r="C22" s="150"/>
      <c r="D22" s="152"/>
      <c r="E22" s="152"/>
      <c r="F22" s="152"/>
    </row>
    <row r="23" spans="1:6">
      <c r="A23" s="151"/>
      <c r="B23" s="149"/>
      <c r="C23" s="150"/>
      <c r="D23" s="152"/>
      <c r="E23" s="152"/>
      <c r="F23" s="152"/>
    </row>
    <row r="24" spans="1:6">
      <c r="A24" s="151"/>
      <c r="B24" s="149"/>
      <c r="C24" s="150"/>
      <c r="D24" s="152"/>
      <c r="E24" s="152"/>
      <c r="F24" s="152"/>
    </row>
    <row r="25" spans="1:6">
      <c r="A25" s="151"/>
      <c r="B25" s="149"/>
      <c r="C25" s="150"/>
      <c r="D25" s="152"/>
      <c r="E25" s="152"/>
      <c r="F25" s="152"/>
    </row>
    <row r="26" spans="1:6">
      <c r="A26" s="151"/>
      <c r="B26" s="149"/>
      <c r="C26" s="150"/>
      <c r="D26" s="152"/>
      <c r="E26" s="152"/>
      <c r="F26" s="152"/>
    </row>
    <row r="27" spans="1:6">
      <c r="A27" s="151"/>
      <c r="B27" s="149"/>
      <c r="C27" s="150"/>
      <c r="D27" s="152"/>
      <c r="E27" s="152"/>
      <c r="F27" s="152"/>
    </row>
    <row r="28" spans="1:6">
      <c r="A28" s="151"/>
      <c r="B28" s="149"/>
      <c r="C28" s="150"/>
      <c r="D28" s="152"/>
      <c r="E28" s="152"/>
      <c r="F28" s="152"/>
    </row>
    <row r="29" spans="1:6">
      <c r="A29" s="151"/>
      <c r="B29" s="149"/>
      <c r="C29" s="150"/>
      <c r="D29" s="152"/>
      <c r="E29" s="152"/>
      <c r="F29" s="152"/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phoneticPr fontId="2" type="noConversion"/>
  <conditionalFormatting sqref="B2:B101">
    <cfRule type="expression" dxfId="271" priority="4">
      <formula>AND(XEA2=0,XEB2&lt;&gt;"")</formula>
    </cfRule>
  </conditionalFormatting>
  <conditionalFormatting sqref="A2:A101">
    <cfRule type="expression" dxfId="270" priority="3">
      <formula>AND(XEA2=0,XEB2&lt;&gt;"")</formula>
    </cfRule>
  </conditionalFormatting>
  <conditionalFormatting sqref="D2:F101">
    <cfRule type="cellIs" dxfId="269" priority="1" operator="lessThan">
      <formula>#REF!</formula>
    </cfRule>
    <cfRule type="cellIs" dxfId="268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102"/>
  <sheetViews>
    <sheetView workbookViewId="0">
      <pane ySplit="2" topLeftCell="A3" activePane="bottomLeft" state="frozen"/>
      <selection activeCell="J16" sqref="J16"/>
      <selection pane="bottomLeft" activeCell="C3" sqref="C3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7" width="5.33203125" style="128" customWidth="1"/>
    <col min="8" max="8" width="7.33203125" style="131" customWidth="1"/>
    <col min="9" max="16384" width="9" style="128"/>
  </cols>
  <sheetData>
    <row r="1" spans="1:8" ht="16.2">
      <c r="A1" s="134" t="s">
        <v>271</v>
      </c>
      <c r="B1" s="134" t="s">
        <v>274</v>
      </c>
      <c r="C1" s="214" t="s">
        <v>290</v>
      </c>
      <c r="D1" s="214"/>
      <c r="E1" s="214"/>
      <c r="F1" s="214"/>
      <c r="G1" s="214"/>
      <c r="H1" s="214"/>
    </row>
    <row r="2" spans="1:8" ht="16.2">
      <c r="A2" s="135">
        <f>SUM(A3:A102)</f>
        <v>0</v>
      </c>
      <c r="B2" s="136" t="e">
        <f>SUM(B3:B102)/A2</f>
        <v>#DIV/0!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9" t="s">
        <v>270</v>
      </c>
    </row>
    <row r="3" spans="1:8" ht="16.2">
      <c r="A3" s="140">
        <f>COUNTA(D3)</f>
        <v>0</v>
      </c>
      <c r="B3" s="140">
        <f>G3</f>
        <v>0</v>
      </c>
      <c r="C3" s="149"/>
      <c r="D3" s="150"/>
      <c r="E3" s="133"/>
      <c r="F3" s="133"/>
      <c r="G3" s="133"/>
      <c r="H3" s="141" t="e">
        <f>IF($B$2-G3+10&gt;0,$B$2-G3+10,0)*A3</f>
        <v>#DIV/0!</v>
      </c>
    </row>
    <row r="4" spans="1:8" ht="16.2">
      <c r="A4" s="140">
        <f t="shared" ref="A4:A67" si="0">COUNTA(D4)</f>
        <v>0</v>
      </c>
      <c r="B4" s="140">
        <f t="shared" ref="B4:B67" si="1">G4</f>
        <v>0</v>
      </c>
      <c r="C4" s="149"/>
      <c r="D4" s="150"/>
      <c r="E4" s="152"/>
      <c r="F4" s="152"/>
      <c r="G4" s="152"/>
      <c r="H4" s="141" t="e">
        <f t="shared" ref="H4:H67" si="2">IF($B$2-G4+10&gt;0,$B$2-G4+10,0)*A4</f>
        <v>#DIV/0!</v>
      </c>
    </row>
    <row r="5" spans="1:8" ht="16.2">
      <c r="A5" s="140">
        <f t="shared" si="0"/>
        <v>0</v>
      </c>
      <c r="B5" s="140">
        <f t="shared" si="1"/>
        <v>0</v>
      </c>
      <c r="C5" s="149"/>
      <c r="D5" s="150"/>
      <c r="E5" s="152"/>
      <c r="F5" s="152"/>
      <c r="G5" s="152"/>
      <c r="H5" s="141" t="e">
        <f t="shared" si="2"/>
        <v>#DIV/0!</v>
      </c>
    </row>
    <row r="6" spans="1:8" ht="16.2">
      <c r="A6" s="140">
        <f t="shared" si="0"/>
        <v>0</v>
      </c>
      <c r="B6" s="140">
        <f t="shared" si="1"/>
        <v>0</v>
      </c>
      <c r="C6" s="149"/>
      <c r="D6" s="150"/>
      <c r="E6" s="152"/>
      <c r="F6" s="152"/>
      <c r="G6" s="152"/>
      <c r="H6" s="141" t="e">
        <f t="shared" si="2"/>
        <v>#DIV/0!</v>
      </c>
    </row>
    <row r="7" spans="1:8" ht="16.2">
      <c r="A7" s="140">
        <f t="shared" si="0"/>
        <v>0</v>
      </c>
      <c r="B7" s="140">
        <f t="shared" si="1"/>
        <v>0</v>
      </c>
      <c r="C7" s="149"/>
      <c r="D7" s="150"/>
      <c r="E7" s="152"/>
      <c r="F7" s="152"/>
      <c r="G7" s="152"/>
      <c r="H7" s="141" t="e">
        <f t="shared" si="2"/>
        <v>#DIV/0!</v>
      </c>
    </row>
    <row r="8" spans="1:8" ht="16.2">
      <c r="A8" s="140">
        <f t="shared" si="0"/>
        <v>0</v>
      </c>
      <c r="B8" s="140">
        <f t="shared" si="1"/>
        <v>0</v>
      </c>
      <c r="C8" s="149"/>
      <c r="D8" s="150"/>
      <c r="E8" s="152"/>
      <c r="F8" s="152"/>
      <c r="G8" s="152"/>
      <c r="H8" s="141" t="e">
        <f t="shared" si="2"/>
        <v>#DIV/0!</v>
      </c>
    </row>
    <row r="9" spans="1:8" ht="16.2">
      <c r="A9" s="140">
        <f t="shared" si="0"/>
        <v>0</v>
      </c>
      <c r="B9" s="140">
        <f t="shared" si="1"/>
        <v>0</v>
      </c>
      <c r="C9" s="149"/>
      <c r="D9" s="150"/>
      <c r="E9" s="152"/>
      <c r="F9" s="152"/>
      <c r="G9" s="152"/>
      <c r="H9" s="141" t="e">
        <f t="shared" si="2"/>
        <v>#DIV/0!</v>
      </c>
    </row>
    <row r="10" spans="1:8" ht="16.2">
      <c r="A10" s="140">
        <f t="shared" si="0"/>
        <v>0</v>
      </c>
      <c r="B10" s="140">
        <f t="shared" si="1"/>
        <v>0</v>
      </c>
      <c r="C10" s="149"/>
      <c r="D10" s="150"/>
      <c r="E10" s="152"/>
      <c r="F10" s="152"/>
      <c r="G10" s="152"/>
      <c r="H10" s="141" t="e">
        <f t="shared" si="2"/>
        <v>#DIV/0!</v>
      </c>
    </row>
    <row r="11" spans="1:8" ht="16.2">
      <c r="A11" s="140">
        <f t="shared" si="0"/>
        <v>0</v>
      </c>
      <c r="B11" s="140">
        <f t="shared" si="1"/>
        <v>0</v>
      </c>
      <c r="C11" s="149"/>
      <c r="D11" s="150"/>
      <c r="E11" s="152"/>
      <c r="F11" s="152"/>
      <c r="G11" s="152"/>
      <c r="H11" s="141" t="e">
        <f t="shared" si="2"/>
        <v>#DIV/0!</v>
      </c>
    </row>
    <row r="12" spans="1:8" ht="16.2">
      <c r="A12" s="140">
        <f t="shared" si="0"/>
        <v>0</v>
      </c>
      <c r="B12" s="140">
        <f t="shared" si="1"/>
        <v>0</v>
      </c>
      <c r="C12" s="149"/>
      <c r="D12" s="150"/>
      <c r="E12" s="152"/>
      <c r="F12" s="152"/>
      <c r="G12" s="152"/>
      <c r="H12" s="141" t="e">
        <f t="shared" si="2"/>
        <v>#DIV/0!</v>
      </c>
    </row>
    <row r="13" spans="1:8" ht="16.2">
      <c r="A13" s="140">
        <f t="shared" si="0"/>
        <v>0</v>
      </c>
      <c r="B13" s="140">
        <f t="shared" si="1"/>
        <v>0</v>
      </c>
      <c r="C13" s="149"/>
      <c r="D13" s="150"/>
      <c r="E13" s="152"/>
      <c r="F13" s="152"/>
      <c r="G13" s="152"/>
      <c r="H13" s="141" t="e">
        <f t="shared" si="2"/>
        <v>#DIV/0!</v>
      </c>
    </row>
    <row r="14" spans="1:8" ht="16.2">
      <c r="A14" s="140">
        <f t="shared" si="0"/>
        <v>0</v>
      </c>
      <c r="B14" s="140">
        <f t="shared" si="1"/>
        <v>0</v>
      </c>
      <c r="C14" s="149"/>
      <c r="D14" s="150"/>
      <c r="E14" s="152"/>
      <c r="F14" s="152"/>
      <c r="G14" s="152"/>
      <c r="H14" s="141" t="e">
        <f t="shared" si="2"/>
        <v>#DIV/0!</v>
      </c>
    </row>
    <row r="15" spans="1:8" ht="16.2">
      <c r="A15" s="140">
        <f t="shared" si="0"/>
        <v>0</v>
      </c>
      <c r="B15" s="140">
        <f t="shared" si="1"/>
        <v>0</v>
      </c>
      <c r="C15" s="149"/>
      <c r="D15" s="150"/>
      <c r="E15" s="152"/>
      <c r="F15" s="152"/>
      <c r="G15" s="152"/>
      <c r="H15" s="141" t="e">
        <f t="shared" si="2"/>
        <v>#DIV/0!</v>
      </c>
    </row>
    <row r="16" spans="1:8" ht="16.2">
      <c r="A16" s="140">
        <f t="shared" si="0"/>
        <v>0</v>
      </c>
      <c r="B16" s="140">
        <f t="shared" si="1"/>
        <v>0</v>
      </c>
      <c r="C16" s="149"/>
      <c r="D16" s="150"/>
      <c r="E16" s="152"/>
      <c r="F16" s="152"/>
      <c r="G16" s="152"/>
      <c r="H16" s="141" t="e">
        <f t="shared" si="2"/>
        <v>#DIV/0!</v>
      </c>
    </row>
    <row r="17" spans="1:8" ht="16.2">
      <c r="A17" s="140">
        <f t="shared" si="0"/>
        <v>0</v>
      </c>
      <c r="B17" s="140">
        <f t="shared" si="1"/>
        <v>0</v>
      </c>
      <c r="C17" s="149"/>
      <c r="D17" s="150"/>
      <c r="E17" s="152"/>
      <c r="F17" s="152"/>
      <c r="G17" s="152"/>
      <c r="H17" s="141" t="e">
        <f t="shared" si="2"/>
        <v>#DIV/0!</v>
      </c>
    </row>
    <row r="18" spans="1:8" ht="16.2">
      <c r="A18" s="140">
        <f t="shared" si="0"/>
        <v>0</v>
      </c>
      <c r="B18" s="140">
        <f t="shared" si="1"/>
        <v>0</v>
      </c>
      <c r="C18" s="149"/>
      <c r="D18" s="150"/>
      <c r="E18" s="152"/>
      <c r="F18" s="152"/>
      <c r="G18" s="152"/>
      <c r="H18" s="141" t="e">
        <f t="shared" si="2"/>
        <v>#DIV/0!</v>
      </c>
    </row>
    <row r="19" spans="1:8" ht="16.2">
      <c r="A19" s="140">
        <f t="shared" si="0"/>
        <v>0</v>
      </c>
      <c r="B19" s="140">
        <f t="shared" si="1"/>
        <v>0</v>
      </c>
      <c r="C19" s="149"/>
      <c r="D19" s="150"/>
      <c r="E19" s="152"/>
      <c r="F19" s="152"/>
      <c r="G19" s="152"/>
      <c r="H19" s="141" t="e">
        <f t="shared" si="2"/>
        <v>#DIV/0!</v>
      </c>
    </row>
    <row r="20" spans="1:8" ht="16.2">
      <c r="A20" s="140">
        <f t="shared" si="0"/>
        <v>0</v>
      </c>
      <c r="B20" s="140">
        <f t="shared" si="1"/>
        <v>0</v>
      </c>
      <c r="C20" s="149"/>
      <c r="D20" s="150"/>
      <c r="E20" s="152"/>
      <c r="F20" s="152"/>
      <c r="G20" s="152"/>
      <c r="H20" s="141" t="e">
        <f t="shared" si="2"/>
        <v>#DIV/0!</v>
      </c>
    </row>
    <row r="21" spans="1:8" ht="16.2">
      <c r="A21" s="140">
        <f t="shared" si="0"/>
        <v>0</v>
      </c>
      <c r="B21" s="140">
        <f t="shared" si="1"/>
        <v>0</v>
      </c>
      <c r="C21" s="149"/>
      <c r="D21" s="150"/>
      <c r="E21" s="152"/>
      <c r="F21" s="152"/>
      <c r="G21" s="152"/>
      <c r="H21" s="141" t="e">
        <f t="shared" si="2"/>
        <v>#DIV/0!</v>
      </c>
    </row>
    <row r="22" spans="1:8" ht="16.2">
      <c r="A22" s="140">
        <f t="shared" si="0"/>
        <v>0</v>
      </c>
      <c r="B22" s="140">
        <f t="shared" si="1"/>
        <v>0</v>
      </c>
      <c r="C22" s="149"/>
      <c r="D22" s="150"/>
      <c r="E22" s="152"/>
      <c r="F22" s="152"/>
      <c r="G22" s="152"/>
      <c r="H22" s="141" t="e">
        <f t="shared" si="2"/>
        <v>#DIV/0!</v>
      </c>
    </row>
    <row r="23" spans="1:8" ht="16.2">
      <c r="A23" s="140">
        <f t="shared" si="0"/>
        <v>0</v>
      </c>
      <c r="B23" s="140">
        <f t="shared" si="1"/>
        <v>0</v>
      </c>
      <c r="C23" s="149"/>
      <c r="D23" s="150"/>
      <c r="E23" s="152"/>
      <c r="F23" s="152"/>
      <c r="G23" s="152"/>
      <c r="H23" s="141" t="e">
        <f t="shared" si="2"/>
        <v>#DIV/0!</v>
      </c>
    </row>
    <row r="24" spans="1:8" ht="16.2">
      <c r="A24" s="140">
        <f t="shared" si="0"/>
        <v>0</v>
      </c>
      <c r="B24" s="140">
        <f t="shared" si="1"/>
        <v>0</v>
      </c>
      <c r="C24" s="149"/>
      <c r="D24" s="150"/>
      <c r="E24" s="152"/>
      <c r="F24" s="152"/>
      <c r="G24" s="152"/>
      <c r="H24" s="141" t="e">
        <f t="shared" si="2"/>
        <v>#DIV/0!</v>
      </c>
    </row>
    <row r="25" spans="1:8" ht="16.2">
      <c r="A25" s="140">
        <f t="shared" si="0"/>
        <v>0</v>
      </c>
      <c r="B25" s="140">
        <f t="shared" si="1"/>
        <v>0</v>
      </c>
      <c r="C25" s="149"/>
      <c r="D25" s="150"/>
      <c r="E25" s="152"/>
      <c r="F25" s="152"/>
      <c r="G25" s="152"/>
      <c r="H25" s="141" t="e">
        <f t="shared" si="2"/>
        <v>#DIV/0!</v>
      </c>
    </row>
    <row r="26" spans="1:8" ht="16.2">
      <c r="A26" s="140">
        <f t="shared" si="0"/>
        <v>0</v>
      </c>
      <c r="B26" s="140">
        <f t="shared" si="1"/>
        <v>0</v>
      </c>
      <c r="C26" s="149"/>
      <c r="D26" s="150"/>
      <c r="E26" s="152"/>
      <c r="F26" s="152"/>
      <c r="G26" s="152"/>
      <c r="H26" s="141" t="e">
        <f t="shared" si="2"/>
        <v>#DIV/0!</v>
      </c>
    </row>
    <row r="27" spans="1:8" ht="16.2">
      <c r="A27" s="140">
        <f t="shared" si="0"/>
        <v>0</v>
      </c>
      <c r="B27" s="140">
        <f t="shared" si="1"/>
        <v>0</v>
      </c>
      <c r="C27" s="149"/>
      <c r="D27" s="150"/>
      <c r="E27" s="133"/>
      <c r="F27" s="133"/>
      <c r="G27" s="133"/>
      <c r="H27" s="141" t="e">
        <f t="shared" si="2"/>
        <v>#DIV/0!</v>
      </c>
    </row>
    <row r="28" spans="1:8" ht="16.2">
      <c r="A28" s="140">
        <f t="shared" si="0"/>
        <v>0</v>
      </c>
      <c r="B28" s="140">
        <f t="shared" si="1"/>
        <v>0</v>
      </c>
      <c r="C28" s="149"/>
      <c r="D28" s="150"/>
      <c r="E28" s="152"/>
      <c r="F28" s="152"/>
      <c r="G28" s="152"/>
      <c r="H28" s="141" t="e">
        <f t="shared" si="2"/>
        <v>#DIV/0!</v>
      </c>
    </row>
    <row r="29" spans="1:8" ht="16.2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52"/>
      <c r="H29" s="141" t="e">
        <f t="shared" si="2"/>
        <v>#DIV/0!</v>
      </c>
    </row>
    <row r="30" spans="1:8" ht="16.2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52"/>
      <c r="H30" s="141" t="e">
        <f t="shared" si="2"/>
        <v>#DIV/0!</v>
      </c>
    </row>
    <row r="31" spans="1:8" ht="16.2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52"/>
      <c r="H31" s="141" t="e">
        <f t="shared" si="2"/>
        <v>#DIV/0!</v>
      </c>
    </row>
    <row r="32" spans="1:8" ht="16.2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52"/>
      <c r="H32" s="141" t="e">
        <f t="shared" si="2"/>
        <v>#DIV/0!</v>
      </c>
    </row>
    <row r="33" spans="1:8" ht="16.2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52"/>
      <c r="H33" s="141" t="e">
        <f t="shared" si="2"/>
        <v>#DIV/0!</v>
      </c>
    </row>
    <row r="34" spans="1:8" ht="16.2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52"/>
      <c r="H34" s="141" t="e">
        <f t="shared" si="2"/>
        <v>#DIV/0!</v>
      </c>
    </row>
    <row r="35" spans="1:8" ht="16.2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52"/>
      <c r="H35" s="141" t="e">
        <f t="shared" si="2"/>
        <v>#DIV/0!</v>
      </c>
    </row>
    <row r="36" spans="1:8" ht="16.2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52"/>
      <c r="H36" s="141" t="e">
        <f t="shared" si="2"/>
        <v>#DIV/0!</v>
      </c>
    </row>
    <row r="37" spans="1:8" ht="16.2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52"/>
      <c r="H37" s="141" t="e">
        <f t="shared" si="2"/>
        <v>#DIV/0!</v>
      </c>
    </row>
    <row r="38" spans="1:8" ht="16.2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52"/>
      <c r="H38" s="141" t="e">
        <f t="shared" si="2"/>
        <v>#DIV/0!</v>
      </c>
    </row>
    <row r="39" spans="1:8" ht="16.2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52"/>
      <c r="H39" s="141" t="e">
        <f t="shared" si="2"/>
        <v>#DIV/0!</v>
      </c>
    </row>
    <row r="40" spans="1:8" ht="16.2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52"/>
      <c r="H40" s="141" t="e">
        <f t="shared" si="2"/>
        <v>#DIV/0!</v>
      </c>
    </row>
    <row r="41" spans="1:8" ht="16.2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52"/>
      <c r="H41" s="141" t="e">
        <f t="shared" si="2"/>
        <v>#DIV/0!</v>
      </c>
    </row>
    <row r="42" spans="1:8" ht="16.2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33"/>
      <c r="H42" s="141" t="e">
        <f t="shared" si="2"/>
        <v>#DIV/0!</v>
      </c>
    </row>
    <row r="43" spans="1:8" ht="16.2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33"/>
      <c r="H43" s="141" t="e">
        <f t="shared" si="2"/>
        <v>#DIV/0!</v>
      </c>
    </row>
    <row r="44" spans="1:8" ht="16.2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33"/>
      <c r="H44" s="141" t="e">
        <f t="shared" si="2"/>
        <v>#DIV/0!</v>
      </c>
    </row>
    <row r="45" spans="1:8" ht="16.2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33"/>
      <c r="H45" s="141" t="e">
        <f t="shared" si="2"/>
        <v>#DIV/0!</v>
      </c>
    </row>
    <row r="46" spans="1:8" ht="16.2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33"/>
      <c r="H46" s="141" t="e">
        <f t="shared" si="2"/>
        <v>#DIV/0!</v>
      </c>
    </row>
    <row r="47" spans="1:8" ht="16.2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33"/>
      <c r="H47" s="141" t="e">
        <f t="shared" si="2"/>
        <v>#DIV/0!</v>
      </c>
    </row>
    <row r="48" spans="1:8" ht="16.2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33"/>
      <c r="H48" s="141" t="e">
        <f t="shared" si="2"/>
        <v>#DIV/0!</v>
      </c>
    </row>
    <row r="49" spans="1:8" ht="16.2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33"/>
      <c r="H49" s="141" t="e">
        <f t="shared" si="2"/>
        <v>#DIV/0!</v>
      </c>
    </row>
    <row r="50" spans="1:8" ht="16.2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33"/>
      <c r="H50" s="141" t="e">
        <f t="shared" si="2"/>
        <v>#DIV/0!</v>
      </c>
    </row>
    <row r="51" spans="1:8" ht="16.2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33"/>
      <c r="H51" s="141" t="e">
        <f t="shared" si="2"/>
        <v>#DIV/0!</v>
      </c>
    </row>
    <row r="52" spans="1:8" ht="16.2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33"/>
      <c r="H52" s="141" t="e">
        <f t="shared" si="2"/>
        <v>#DIV/0!</v>
      </c>
    </row>
    <row r="53" spans="1:8" ht="16.2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33"/>
      <c r="H53" s="141" t="e">
        <f t="shared" si="2"/>
        <v>#DIV/0!</v>
      </c>
    </row>
    <row r="54" spans="1:8" ht="16.2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33"/>
      <c r="H54" s="141" t="e">
        <f t="shared" si="2"/>
        <v>#DIV/0!</v>
      </c>
    </row>
    <row r="55" spans="1:8" ht="16.2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33"/>
      <c r="H55" s="141" t="e">
        <f t="shared" si="2"/>
        <v>#DIV/0!</v>
      </c>
    </row>
    <row r="56" spans="1:8" ht="16.2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33"/>
      <c r="H56" s="141" t="e">
        <f t="shared" si="2"/>
        <v>#DIV/0!</v>
      </c>
    </row>
    <row r="57" spans="1:8" ht="16.2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33"/>
      <c r="H57" s="141" t="e">
        <f t="shared" si="2"/>
        <v>#DIV/0!</v>
      </c>
    </row>
    <row r="58" spans="1:8" ht="16.2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33"/>
      <c r="H58" s="141" t="e">
        <f t="shared" si="2"/>
        <v>#DIV/0!</v>
      </c>
    </row>
    <row r="59" spans="1:8" ht="16.2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33"/>
      <c r="H59" s="141" t="e">
        <f t="shared" si="2"/>
        <v>#DIV/0!</v>
      </c>
    </row>
    <row r="60" spans="1:8" ht="16.2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33"/>
      <c r="H60" s="141" t="e">
        <f t="shared" si="2"/>
        <v>#DIV/0!</v>
      </c>
    </row>
    <row r="61" spans="1:8" ht="16.2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33"/>
      <c r="H61" s="141" t="e">
        <f t="shared" si="2"/>
        <v>#DIV/0!</v>
      </c>
    </row>
    <row r="62" spans="1:8" ht="16.2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33"/>
      <c r="H62" s="141" t="e">
        <f t="shared" si="2"/>
        <v>#DIV/0!</v>
      </c>
    </row>
    <row r="63" spans="1:8" ht="16.2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33"/>
      <c r="H63" s="141" t="e">
        <f t="shared" si="2"/>
        <v>#DIV/0!</v>
      </c>
    </row>
    <row r="64" spans="1:8" ht="16.2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 t="e">
        <f t="shared" si="2"/>
        <v>#DIV/0!</v>
      </c>
    </row>
    <row r="65" spans="1:8" ht="16.2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 t="e">
        <f t="shared" si="2"/>
        <v>#DIV/0!</v>
      </c>
    </row>
    <row r="66" spans="1:8" ht="16.2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 t="e">
        <f t="shared" si="2"/>
        <v>#DIV/0!</v>
      </c>
    </row>
    <row r="67" spans="1:8" ht="16.2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 t="e">
        <f t="shared" si="2"/>
        <v>#DIV/0!</v>
      </c>
    </row>
    <row r="68" spans="1:8" ht="16.2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 t="e">
        <f t="shared" ref="H68:H102" si="5">IF($B$2-G68+10&gt;0,$B$2-G68+10,0)*A68</f>
        <v>#DIV/0!</v>
      </c>
    </row>
    <row r="69" spans="1:8" ht="16.2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 t="e">
        <f t="shared" si="5"/>
        <v>#DIV/0!</v>
      </c>
    </row>
    <row r="70" spans="1:8" ht="16.2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 t="e">
        <f t="shared" si="5"/>
        <v>#DIV/0!</v>
      </c>
    </row>
    <row r="71" spans="1:8" ht="16.2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 t="e">
        <f t="shared" si="5"/>
        <v>#DIV/0!</v>
      </c>
    </row>
    <row r="72" spans="1:8" ht="16.2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 t="e">
        <f t="shared" si="5"/>
        <v>#DIV/0!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 t="e">
        <f t="shared" si="5"/>
        <v>#DIV/0!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 t="e">
        <f t="shared" si="5"/>
        <v>#DIV/0!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 t="e">
        <f t="shared" si="5"/>
        <v>#DIV/0!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 t="e">
        <f t="shared" si="5"/>
        <v>#DIV/0!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 t="e">
        <f t="shared" si="5"/>
        <v>#DIV/0!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 t="e">
        <f t="shared" si="5"/>
        <v>#DIV/0!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 t="e">
        <f t="shared" si="5"/>
        <v>#DIV/0!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 t="e">
        <f t="shared" si="5"/>
        <v>#DIV/0!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 t="e">
        <f t="shared" si="5"/>
        <v>#DIV/0!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 t="e">
        <f t="shared" si="5"/>
        <v>#DIV/0!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 t="e">
        <f t="shared" si="5"/>
        <v>#DIV/0!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 t="e">
        <f t="shared" si="5"/>
        <v>#DIV/0!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 t="e">
        <f t="shared" si="5"/>
        <v>#DIV/0!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 t="e">
        <f t="shared" si="5"/>
        <v>#DIV/0!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 t="e">
        <f t="shared" si="5"/>
        <v>#DIV/0!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 t="e">
        <f t="shared" si="5"/>
        <v>#DIV/0!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 t="e">
        <f t="shared" si="5"/>
        <v>#DIV/0!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 t="e">
        <f t="shared" si="5"/>
        <v>#DIV/0!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 t="e">
        <f t="shared" si="5"/>
        <v>#DIV/0!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 t="e">
        <f t="shared" si="5"/>
        <v>#DIV/0!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 t="e">
        <f t="shared" si="5"/>
        <v>#DIV/0!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 t="e">
        <f t="shared" si="5"/>
        <v>#DIV/0!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 t="e">
        <f t="shared" si="5"/>
        <v>#DIV/0!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 t="e">
        <f t="shared" si="5"/>
        <v>#DIV/0!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 t="e">
        <f t="shared" si="5"/>
        <v>#DIV/0!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 t="e">
        <f t="shared" si="5"/>
        <v>#DIV/0!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 t="e">
        <f t="shared" si="5"/>
        <v>#DIV/0!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 t="e">
        <f t="shared" si="5"/>
        <v>#DIV/0!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 t="e">
        <f t="shared" si="5"/>
        <v>#DIV/0!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 t="e">
        <f t="shared" si="5"/>
        <v>#DIV/0!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267" priority="16">
      <formula>AND(XEF3=0,XEG3&lt;&gt;"")</formula>
    </cfRule>
  </conditionalFormatting>
  <conditionalFormatting sqref="B3:B102">
    <cfRule type="expression" dxfId="266" priority="15">
      <formula>AND(XEH3=0,XEI3&lt;&gt;"")</formula>
    </cfRule>
  </conditionalFormatting>
  <conditionalFormatting sqref="E3:H94 H95:H102">
    <cfRule type="cellIs" dxfId="265" priority="13" operator="lessThan">
      <formula>#REF!</formula>
    </cfRule>
    <cfRule type="cellIs" dxfId="264" priority="14" operator="equal">
      <formula>#REF!</formula>
    </cfRule>
  </conditionalFormatting>
  <conditionalFormatting sqref="C3:C42">
    <cfRule type="expression" dxfId="263" priority="12">
      <formula>AND(XEF3=0,XEG3&lt;&gt;"")</formula>
    </cfRule>
  </conditionalFormatting>
  <conditionalFormatting sqref="A3:A102">
    <cfRule type="expression" dxfId="262" priority="11">
      <formula>AND(XEF3=0,XEG3&lt;&gt;"")</formula>
    </cfRule>
  </conditionalFormatting>
  <conditionalFormatting sqref="E3:G72">
    <cfRule type="cellIs" dxfId="261" priority="9" operator="lessThan">
      <formula>#REF!</formula>
    </cfRule>
    <cfRule type="cellIs" dxfId="260" priority="10" operator="equal">
      <formula>#REF!</formula>
    </cfRule>
  </conditionalFormatting>
  <conditionalFormatting sqref="C3:C72">
    <cfRule type="expression" dxfId="259" priority="8">
      <formula>AND(XEE3=0,XEF3&lt;&gt;"")</formula>
    </cfRule>
  </conditionalFormatting>
  <conditionalFormatting sqref="C3:C72">
    <cfRule type="expression" dxfId="258" priority="7">
      <formula>AND(XEE3=0,XEF3&lt;&gt;"")</formula>
    </cfRule>
  </conditionalFormatting>
  <conditionalFormatting sqref="C3:C41">
    <cfRule type="expression" dxfId="257" priority="6">
      <formula>AND(XEH3=0,XEI3&lt;&gt;"")</formula>
    </cfRule>
  </conditionalFormatting>
  <conditionalFormatting sqref="E3:G41">
    <cfRule type="cellIs" dxfId="256" priority="4" operator="lessThan">
      <formula>#REF!</formula>
    </cfRule>
    <cfRule type="cellIs" dxfId="255" priority="5" operator="equal">
      <formula>#REF!</formula>
    </cfRule>
  </conditionalFormatting>
  <conditionalFormatting sqref="C3:C41">
    <cfRule type="expression" dxfId="254" priority="3">
      <formula>AND(XEH3=0,XEI3&lt;&gt;"")</formula>
    </cfRule>
  </conditionalFormatting>
  <conditionalFormatting sqref="E3:G41">
    <cfRule type="cellIs" dxfId="253" priority="1" operator="lessThan">
      <formula>#REF!</formula>
    </cfRule>
    <cfRule type="cellIs" dxfId="25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101"/>
  <sheetViews>
    <sheetView workbookViewId="0">
      <pane ySplit="1" topLeftCell="A2" activePane="bottomLeft" state="frozen"/>
      <selection activeCell="J16" sqref="J16"/>
      <selection pane="bottomLeft" activeCell="K1" sqref="K1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7" width="5.33203125" customWidth="1"/>
  </cols>
  <sheetData>
    <row r="1" spans="1:1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343</v>
      </c>
    </row>
    <row r="2" spans="1:11">
      <c r="A2" s="148"/>
      <c r="B2" s="149"/>
      <c r="C2" s="150"/>
      <c r="D2" s="133"/>
      <c r="E2" s="133"/>
      <c r="F2" s="133"/>
      <c r="G2" s="133"/>
    </row>
    <row r="3" spans="1:11">
      <c r="A3" s="148"/>
      <c r="B3" s="149"/>
      <c r="C3" s="150"/>
      <c r="D3" s="133"/>
      <c r="E3" s="133"/>
      <c r="F3" s="133"/>
      <c r="G3" s="133"/>
    </row>
    <row r="4" spans="1:11">
      <c r="A4" s="151"/>
      <c r="B4" s="149"/>
      <c r="C4" s="150"/>
      <c r="D4" s="133"/>
      <c r="E4" s="133"/>
      <c r="F4" s="133"/>
      <c r="G4" s="133"/>
    </row>
    <row r="5" spans="1:11">
      <c r="A5" s="151"/>
      <c r="B5" s="149"/>
      <c r="C5" s="150"/>
      <c r="D5" s="152"/>
      <c r="E5" s="152"/>
      <c r="F5" s="152"/>
      <c r="G5" s="152"/>
    </row>
    <row r="6" spans="1:11">
      <c r="A6" s="151"/>
      <c r="B6" s="149"/>
      <c r="C6" s="150"/>
      <c r="D6" s="152"/>
      <c r="E6" s="152"/>
      <c r="F6" s="152"/>
      <c r="G6" s="152"/>
    </row>
    <row r="7" spans="1:11">
      <c r="A7" s="151"/>
      <c r="B7" s="149"/>
      <c r="C7" s="150"/>
      <c r="D7" s="152"/>
      <c r="E7" s="152"/>
      <c r="F7" s="152"/>
      <c r="G7" s="152"/>
    </row>
    <row r="8" spans="1:11">
      <c r="A8" s="151"/>
      <c r="B8" s="149"/>
      <c r="C8" s="150"/>
      <c r="D8" s="152"/>
      <c r="E8" s="152"/>
      <c r="F8" s="152"/>
      <c r="G8" s="152"/>
    </row>
    <row r="9" spans="1:11">
      <c r="A9" s="151"/>
      <c r="B9" s="149"/>
      <c r="C9" s="150"/>
      <c r="D9" s="152"/>
      <c r="E9" s="152"/>
      <c r="F9" s="152"/>
      <c r="G9" s="152"/>
    </row>
    <row r="10" spans="1:11">
      <c r="A10" s="151"/>
      <c r="B10" s="149"/>
      <c r="C10" s="150"/>
      <c r="D10" s="152"/>
      <c r="E10" s="152"/>
      <c r="F10" s="152"/>
      <c r="G10" s="152"/>
    </row>
    <row r="11" spans="1:11">
      <c r="A11" s="151"/>
      <c r="B11" s="149"/>
      <c r="C11" s="150"/>
      <c r="D11" s="152"/>
      <c r="E11" s="152"/>
      <c r="F11" s="152"/>
      <c r="G11" s="152"/>
    </row>
    <row r="12" spans="1:11">
      <c r="A12" s="151"/>
      <c r="B12" s="149"/>
      <c r="C12" s="150"/>
      <c r="D12" s="152"/>
      <c r="E12" s="152"/>
      <c r="F12" s="152"/>
      <c r="G12" s="152"/>
    </row>
    <row r="13" spans="1:11">
      <c r="A13" s="151"/>
      <c r="B13" s="149"/>
      <c r="C13" s="150"/>
      <c r="D13" s="152"/>
      <c r="E13" s="152"/>
      <c r="F13" s="152"/>
      <c r="G13" s="152"/>
    </row>
    <row r="14" spans="1:11">
      <c r="A14" s="151"/>
      <c r="B14" s="149"/>
      <c r="C14" s="150"/>
      <c r="D14" s="152"/>
      <c r="E14" s="152"/>
      <c r="F14" s="152"/>
      <c r="G14" s="152"/>
    </row>
    <row r="15" spans="1:11">
      <c r="A15" s="151"/>
      <c r="B15" s="149"/>
      <c r="C15" s="150"/>
      <c r="D15" s="152"/>
      <c r="E15" s="152"/>
      <c r="F15" s="152"/>
      <c r="G15" s="152"/>
    </row>
    <row r="16" spans="1:11">
      <c r="A16" s="151"/>
      <c r="B16" s="149"/>
      <c r="C16" s="150"/>
      <c r="D16" s="152"/>
      <c r="E16" s="152"/>
      <c r="F16" s="152"/>
      <c r="G16" s="152"/>
    </row>
    <row r="17" spans="1:7">
      <c r="A17" s="151"/>
      <c r="B17" s="149"/>
      <c r="C17" s="150"/>
      <c r="D17" s="152"/>
      <c r="E17" s="152"/>
      <c r="F17" s="152"/>
      <c r="G17" s="152"/>
    </row>
    <row r="18" spans="1:7">
      <c r="A18" s="151"/>
      <c r="B18" s="149"/>
      <c r="C18" s="150"/>
      <c r="D18" s="152"/>
      <c r="E18" s="152"/>
      <c r="F18" s="152"/>
      <c r="G18" s="152"/>
    </row>
    <row r="19" spans="1:7">
      <c r="A19" s="151"/>
      <c r="B19" s="149"/>
      <c r="C19" s="150"/>
      <c r="D19" s="152"/>
      <c r="E19" s="152"/>
      <c r="F19" s="152"/>
      <c r="G19" s="152"/>
    </row>
    <row r="20" spans="1:7">
      <c r="A20" s="151"/>
      <c r="B20" s="149"/>
      <c r="C20" s="150"/>
      <c r="D20" s="152"/>
      <c r="E20" s="152"/>
      <c r="F20" s="152"/>
      <c r="G20" s="152"/>
    </row>
    <row r="21" spans="1:7">
      <c r="A21" s="151"/>
      <c r="B21" s="149"/>
      <c r="C21" s="150"/>
      <c r="D21" s="152"/>
      <c r="E21" s="152"/>
      <c r="F21" s="152"/>
      <c r="G21" s="152"/>
    </row>
    <row r="22" spans="1:7">
      <c r="A22" s="151"/>
      <c r="B22" s="149"/>
      <c r="C22" s="150"/>
      <c r="D22" s="152"/>
      <c r="E22" s="152"/>
      <c r="F22" s="152"/>
      <c r="G22" s="152"/>
    </row>
    <row r="23" spans="1:7">
      <c r="A23" s="151"/>
      <c r="B23" s="149"/>
      <c r="C23" s="150"/>
      <c r="D23" s="152"/>
      <c r="E23" s="152"/>
      <c r="F23" s="152"/>
      <c r="G23" s="152"/>
    </row>
    <row r="24" spans="1:7">
      <c r="A24" s="151"/>
      <c r="B24" s="149"/>
      <c r="C24" s="150"/>
      <c r="D24" s="152"/>
      <c r="E24" s="152"/>
      <c r="F24" s="152"/>
      <c r="G24" s="152"/>
    </row>
    <row r="25" spans="1:7">
      <c r="A25" s="151"/>
      <c r="B25" s="149"/>
      <c r="C25" s="150"/>
      <c r="D25" s="152"/>
      <c r="E25" s="152"/>
      <c r="F25" s="152"/>
      <c r="G25" s="152"/>
    </row>
    <row r="26" spans="1:7">
      <c r="A26" s="151"/>
      <c r="B26" s="149"/>
      <c r="C26" s="150"/>
      <c r="D26" s="152"/>
      <c r="E26" s="152"/>
      <c r="F26" s="152"/>
      <c r="G26" s="152"/>
    </row>
    <row r="27" spans="1:7">
      <c r="A27" s="151"/>
      <c r="B27" s="149"/>
      <c r="C27" s="150"/>
      <c r="D27" s="152"/>
      <c r="E27" s="152"/>
      <c r="F27" s="152"/>
      <c r="G27" s="152"/>
    </row>
    <row r="28" spans="1:7">
      <c r="A28" s="151"/>
      <c r="B28" s="149"/>
      <c r="C28" s="150"/>
      <c r="D28" s="152"/>
      <c r="E28" s="152"/>
      <c r="F28" s="152"/>
      <c r="G28" s="152"/>
    </row>
    <row r="29" spans="1:7">
      <c r="A29" s="151"/>
      <c r="B29" s="149"/>
      <c r="C29" s="150"/>
      <c r="D29" s="152"/>
      <c r="E29" s="152"/>
      <c r="F29" s="152"/>
      <c r="G29" s="152"/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phoneticPr fontId="2" type="noConversion"/>
  <conditionalFormatting sqref="B2:B101">
    <cfRule type="expression" dxfId="251" priority="10">
      <formula>AND(XEB2=0,XEC2&lt;&gt;"")</formula>
    </cfRule>
  </conditionalFormatting>
  <conditionalFormatting sqref="A2:A101">
    <cfRule type="expression" dxfId="250" priority="9">
      <formula>AND(XEB2=0,XEC2&lt;&gt;"")</formula>
    </cfRule>
  </conditionalFormatting>
  <conditionalFormatting sqref="D2:D101">
    <cfRule type="cellIs" dxfId="249" priority="7" operator="lessThan">
      <formula>#REF!</formula>
    </cfRule>
    <cfRule type="cellIs" dxfId="248" priority="8" operator="equal">
      <formula>#REF!</formula>
    </cfRule>
  </conditionalFormatting>
  <conditionalFormatting sqref="E2:E101">
    <cfRule type="cellIs" dxfId="247" priority="5" operator="lessThan">
      <formula>#REF!</formula>
    </cfRule>
    <cfRule type="cellIs" dxfId="246" priority="6" operator="equal">
      <formula>#REF!</formula>
    </cfRule>
  </conditionalFormatting>
  <conditionalFormatting sqref="F2:F101">
    <cfRule type="cellIs" dxfId="245" priority="3" operator="lessThan">
      <formula>#REF!</formula>
    </cfRule>
    <cfRule type="cellIs" dxfId="244" priority="4" operator="equal">
      <formula>#REF!</formula>
    </cfRule>
  </conditionalFormatting>
  <conditionalFormatting sqref="G2:G101">
    <cfRule type="cellIs" dxfId="243" priority="1" operator="lessThan">
      <formula>#REF!</formula>
    </cfRule>
    <cfRule type="cellIs" dxfId="24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02"/>
  <sheetViews>
    <sheetView workbookViewId="0">
      <pane ySplit="2" topLeftCell="A52" activePane="bottomLeft" state="frozen"/>
      <selection activeCell="J16" sqref="J16"/>
      <selection pane="bottomLeft" activeCell="C3" sqref="C3:H61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271</v>
      </c>
      <c r="B1" s="134" t="s">
        <v>274</v>
      </c>
      <c r="C1" s="214" t="s">
        <v>289</v>
      </c>
      <c r="D1" s="214"/>
      <c r="E1" s="214"/>
      <c r="F1" s="214"/>
      <c r="G1" s="214"/>
      <c r="H1" s="214"/>
      <c r="I1" s="214"/>
    </row>
    <row r="2" spans="1:9" ht="16.2">
      <c r="A2" s="135">
        <f>SUM(A3:A102)</f>
        <v>0</v>
      </c>
      <c r="B2" s="136" t="e">
        <f>SUM(B3:B102)/A2</f>
        <v>#DIV/0!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8" t="s">
        <v>280</v>
      </c>
      <c r="I2" s="139" t="s">
        <v>270</v>
      </c>
    </row>
    <row r="3" spans="1:9" ht="16.2">
      <c r="A3" s="140">
        <f>COUNTA(D3)</f>
        <v>0</v>
      </c>
      <c r="B3" s="140">
        <f>H3</f>
        <v>0</v>
      </c>
      <c r="C3" s="149"/>
      <c r="D3" s="150"/>
      <c r="E3" s="133"/>
      <c r="F3" s="133"/>
      <c r="G3" s="133"/>
      <c r="H3" s="133"/>
      <c r="I3" s="141" t="e">
        <f t="shared" ref="I3:I34" si="0">IF($B$2-H3+10&gt;0,$B$2-H3+10,0)*A3</f>
        <v>#DIV/0!</v>
      </c>
    </row>
    <row r="4" spans="1:9" ht="16.2">
      <c r="A4" s="140">
        <f t="shared" ref="A4:A67" si="1">COUNTA(D4)</f>
        <v>0</v>
      </c>
      <c r="B4" s="140">
        <f t="shared" ref="B4:B67" si="2">H4</f>
        <v>0</v>
      </c>
      <c r="C4" s="149"/>
      <c r="D4" s="150"/>
      <c r="E4" s="152"/>
      <c r="F4" s="152"/>
      <c r="G4" s="152"/>
      <c r="H4" s="152"/>
      <c r="I4" s="141" t="e">
        <f t="shared" si="0"/>
        <v>#DIV/0!</v>
      </c>
    </row>
    <row r="5" spans="1:9" ht="16.2">
      <c r="A5" s="140">
        <f t="shared" si="1"/>
        <v>0</v>
      </c>
      <c r="B5" s="140">
        <f t="shared" si="2"/>
        <v>0</v>
      </c>
      <c r="C5" s="149"/>
      <c r="D5" s="150"/>
      <c r="E5" s="152"/>
      <c r="F5" s="152"/>
      <c r="G5" s="152"/>
      <c r="H5" s="152"/>
      <c r="I5" s="141" t="e">
        <f t="shared" si="0"/>
        <v>#DIV/0!</v>
      </c>
    </row>
    <row r="6" spans="1:9" ht="16.2">
      <c r="A6" s="140">
        <f t="shared" si="1"/>
        <v>0</v>
      </c>
      <c r="B6" s="140">
        <f t="shared" si="2"/>
        <v>0</v>
      </c>
      <c r="C6" s="149"/>
      <c r="D6" s="150"/>
      <c r="E6" s="152"/>
      <c r="F6" s="152"/>
      <c r="G6" s="152"/>
      <c r="H6" s="152"/>
      <c r="I6" s="141" t="e">
        <f t="shared" si="0"/>
        <v>#DIV/0!</v>
      </c>
    </row>
    <row r="7" spans="1:9" ht="16.2">
      <c r="A7" s="140">
        <f t="shared" si="1"/>
        <v>0</v>
      </c>
      <c r="B7" s="140">
        <f t="shared" si="2"/>
        <v>0</v>
      </c>
      <c r="C7" s="149"/>
      <c r="D7" s="150"/>
      <c r="E7" s="152"/>
      <c r="F7" s="152"/>
      <c r="G7" s="152"/>
      <c r="H7" s="152"/>
      <c r="I7" s="141" t="e">
        <f t="shared" si="0"/>
        <v>#DIV/0!</v>
      </c>
    </row>
    <row r="8" spans="1:9" ht="16.2">
      <c r="A8" s="140">
        <f t="shared" si="1"/>
        <v>0</v>
      </c>
      <c r="B8" s="140">
        <f t="shared" si="2"/>
        <v>0</v>
      </c>
      <c r="C8" s="149"/>
      <c r="D8" s="150"/>
      <c r="E8" s="152"/>
      <c r="F8" s="152"/>
      <c r="G8" s="152"/>
      <c r="H8" s="152"/>
      <c r="I8" s="141" t="e">
        <f t="shared" si="0"/>
        <v>#DIV/0!</v>
      </c>
    </row>
    <row r="9" spans="1:9" ht="16.2">
      <c r="A9" s="140">
        <f t="shared" si="1"/>
        <v>0</v>
      </c>
      <c r="B9" s="140">
        <f t="shared" si="2"/>
        <v>0</v>
      </c>
      <c r="C9" s="149"/>
      <c r="D9" s="150"/>
      <c r="E9" s="152"/>
      <c r="F9" s="152"/>
      <c r="G9" s="152"/>
      <c r="H9" s="152"/>
      <c r="I9" s="141" t="e">
        <f t="shared" si="0"/>
        <v>#DIV/0!</v>
      </c>
    </row>
    <row r="10" spans="1:9" ht="16.2">
      <c r="A10" s="140">
        <f t="shared" si="1"/>
        <v>0</v>
      </c>
      <c r="B10" s="140">
        <f t="shared" si="2"/>
        <v>0</v>
      </c>
      <c r="C10" s="149"/>
      <c r="D10" s="150"/>
      <c r="E10" s="152"/>
      <c r="F10" s="152"/>
      <c r="G10" s="152"/>
      <c r="H10" s="152"/>
      <c r="I10" s="141" t="e">
        <f t="shared" si="0"/>
        <v>#DIV/0!</v>
      </c>
    </row>
    <row r="11" spans="1:9" ht="16.2">
      <c r="A11" s="140">
        <f t="shared" si="1"/>
        <v>0</v>
      </c>
      <c r="B11" s="140">
        <f t="shared" si="2"/>
        <v>0</v>
      </c>
      <c r="C11" s="149"/>
      <c r="D11" s="150"/>
      <c r="E11" s="133"/>
      <c r="F11" s="133"/>
      <c r="G11" s="133"/>
      <c r="H11" s="133"/>
      <c r="I11" s="141" t="e">
        <f t="shared" si="0"/>
        <v>#DIV/0!</v>
      </c>
    </row>
    <row r="12" spans="1:9" ht="16.2">
      <c r="A12" s="140">
        <f t="shared" si="1"/>
        <v>0</v>
      </c>
      <c r="B12" s="140">
        <f t="shared" si="2"/>
        <v>0</v>
      </c>
      <c r="C12" s="149"/>
      <c r="D12" s="150"/>
      <c r="E12" s="152"/>
      <c r="F12" s="152"/>
      <c r="G12" s="152"/>
      <c r="H12" s="152"/>
      <c r="I12" s="141" t="e">
        <f t="shared" si="0"/>
        <v>#DIV/0!</v>
      </c>
    </row>
    <row r="13" spans="1:9" ht="16.2">
      <c r="A13" s="140">
        <f t="shared" si="1"/>
        <v>0</v>
      </c>
      <c r="B13" s="140">
        <f t="shared" si="2"/>
        <v>0</v>
      </c>
      <c r="C13" s="149"/>
      <c r="D13" s="150"/>
      <c r="E13" s="152"/>
      <c r="F13" s="152"/>
      <c r="G13" s="152"/>
      <c r="H13" s="152"/>
      <c r="I13" s="141" t="e">
        <f t="shared" si="0"/>
        <v>#DIV/0!</v>
      </c>
    </row>
    <row r="14" spans="1:9" ht="16.2">
      <c r="A14" s="140">
        <f t="shared" si="1"/>
        <v>0</v>
      </c>
      <c r="B14" s="140">
        <f t="shared" si="2"/>
        <v>0</v>
      </c>
      <c r="C14" s="149"/>
      <c r="D14" s="150"/>
      <c r="E14" s="152"/>
      <c r="F14" s="152"/>
      <c r="G14" s="152"/>
      <c r="H14" s="152"/>
      <c r="I14" s="141" t="e">
        <f t="shared" si="0"/>
        <v>#DIV/0!</v>
      </c>
    </row>
    <row r="15" spans="1:9" ht="16.2">
      <c r="A15" s="140">
        <f t="shared" si="1"/>
        <v>0</v>
      </c>
      <c r="B15" s="140">
        <f t="shared" si="2"/>
        <v>0</v>
      </c>
      <c r="C15" s="149"/>
      <c r="D15" s="150"/>
      <c r="E15" s="152"/>
      <c r="F15" s="152"/>
      <c r="G15" s="152"/>
      <c r="H15" s="152"/>
      <c r="I15" s="141" t="e">
        <f t="shared" si="0"/>
        <v>#DIV/0!</v>
      </c>
    </row>
    <row r="16" spans="1:9" ht="16.2">
      <c r="A16" s="140">
        <f t="shared" si="1"/>
        <v>0</v>
      </c>
      <c r="B16" s="140">
        <f t="shared" si="2"/>
        <v>0</v>
      </c>
      <c r="C16" s="149"/>
      <c r="D16" s="150"/>
      <c r="E16" s="152"/>
      <c r="F16" s="152"/>
      <c r="G16" s="152"/>
      <c r="H16" s="152"/>
      <c r="I16" s="141" t="e">
        <f t="shared" si="0"/>
        <v>#DIV/0!</v>
      </c>
    </row>
    <row r="17" spans="1:9" ht="16.2">
      <c r="A17" s="140">
        <f t="shared" si="1"/>
        <v>0</v>
      </c>
      <c r="B17" s="140">
        <f t="shared" si="2"/>
        <v>0</v>
      </c>
      <c r="C17" s="149"/>
      <c r="D17" s="150"/>
      <c r="E17" s="152"/>
      <c r="F17" s="152"/>
      <c r="G17" s="152"/>
      <c r="H17" s="152"/>
      <c r="I17" s="141" t="e">
        <f t="shared" si="0"/>
        <v>#DIV/0!</v>
      </c>
    </row>
    <row r="18" spans="1:9" ht="16.2">
      <c r="A18" s="140">
        <f t="shared" si="1"/>
        <v>0</v>
      </c>
      <c r="B18" s="140">
        <f t="shared" si="2"/>
        <v>0</v>
      </c>
      <c r="C18" s="149"/>
      <c r="D18" s="150"/>
      <c r="E18" s="152"/>
      <c r="F18" s="152"/>
      <c r="G18" s="152"/>
      <c r="H18" s="152"/>
      <c r="I18" s="141" t="e">
        <f t="shared" si="0"/>
        <v>#DIV/0!</v>
      </c>
    </row>
    <row r="19" spans="1:9" ht="16.2">
      <c r="A19" s="140">
        <f t="shared" si="1"/>
        <v>0</v>
      </c>
      <c r="B19" s="140">
        <f t="shared" si="2"/>
        <v>0</v>
      </c>
      <c r="C19" s="149"/>
      <c r="D19" s="150"/>
      <c r="E19" s="152"/>
      <c r="F19" s="152"/>
      <c r="G19" s="152"/>
      <c r="H19" s="152"/>
      <c r="I19" s="141" t="e">
        <f t="shared" si="0"/>
        <v>#DIV/0!</v>
      </c>
    </row>
    <row r="20" spans="1:9" ht="16.2">
      <c r="A20" s="140">
        <f t="shared" si="1"/>
        <v>0</v>
      </c>
      <c r="B20" s="140">
        <f t="shared" si="2"/>
        <v>0</v>
      </c>
      <c r="C20" s="149"/>
      <c r="D20" s="150"/>
      <c r="E20" s="152"/>
      <c r="F20" s="152"/>
      <c r="G20" s="152"/>
      <c r="H20" s="152"/>
      <c r="I20" s="141" t="e">
        <f t="shared" si="0"/>
        <v>#DIV/0!</v>
      </c>
    </row>
    <row r="21" spans="1:9" ht="16.2">
      <c r="A21" s="140">
        <f t="shared" si="1"/>
        <v>0</v>
      </c>
      <c r="B21" s="140">
        <f t="shared" si="2"/>
        <v>0</v>
      </c>
      <c r="C21" s="149"/>
      <c r="D21" s="150"/>
      <c r="E21" s="152"/>
      <c r="F21" s="152"/>
      <c r="G21" s="152"/>
      <c r="H21" s="152"/>
      <c r="I21" s="141" t="e">
        <f t="shared" si="0"/>
        <v>#DIV/0!</v>
      </c>
    </row>
    <row r="22" spans="1:9" ht="16.2">
      <c r="A22" s="140">
        <f t="shared" si="1"/>
        <v>0</v>
      </c>
      <c r="B22" s="140">
        <f t="shared" si="2"/>
        <v>0</v>
      </c>
      <c r="C22" s="149"/>
      <c r="D22" s="150"/>
      <c r="E22" s="152"/>
      <c r="F22" s="152"/>
      <c r="G22" s="152"/>
      <c r="H22" s="152"/>
      <c r="I22" s="141" t="e">
        <f t="shared" si="0"/>
        <v>#DIV/0!</v>
      </c>
    </row>
    <row r="23" spans="1:9" ht="16.2">
      <c r="A23" s="140">
        <f t="shared" si="1"/>
        <v>0</v>
      </c>
      <c r="B23" s="140">
        <f t="shared" si="2"/>
        <v>0</v>
      </c>
      <c r="C23" s="149"/>
      <c r="D23" s="150"/>
      <c r="E23" s="152"/>
      <c r="F23" s="152"/>
      <c r="G23" s="152"/>
      <c r="H23" s="152"/>
      <c r="I23" s="141" t="e">
        <f t="shared" si="0"/>
        <v>#DIV/0!</v>
      </c>
    </row>
    <row r="24" spans="1:9" ht="16.2">
      <c r="A24" s="140">
        <f t="shared" si="1"/>
        <v>0</v>
      </c>
      <c r="B24" s="140">
        <f t="shared" si="2"/>
        <v>0</v>
      </c>
      <c r="C24" s="149"/>
      <c r="D24" s="150"/>
      <c r="E24" s="152"/>
      <c r="F24" s="152"/>
      <c r="G24" s="152"/>
      <c r="H24" s="152"/>
      <c r="I24" s="141" t="e">
        <f t="shared" si="0"/>
        <v>#DIV/0!</v>
      </c>
    </row>
    <row r="25" spans="1:9" ht="16.2">
      <c r="A25" s="140">
        <f t="shared" si="1"/>
        <v>0</v>
      </c>
      <c r="B25" s="140">
        <f t="shared" si="2"/>
        <v>0</v>
      </c>
      <c r="C25" s="149"/>
      <c r="D25" s="150"/>
      <c r="E25" s="152"/>
      <c r="F25" s="152"/>
      <c r="G25" s="152"/>
      <c r="H25" s="152"/>
      <c r="I25" s="141" t="e">
        <f t="shared" si="0"/>
        <v>#DIV/0!</v>
      </c>
    </row>
    <row r="26" spans="1:9" ht="16.2">
      <c r="A26" s="140">
        <f t="shared" si="1"/>
        <v>0</v>
      </c>
      <c r="B26" s="140">
        <f t="shared" si="2"/>
        <v>0</v>
      </c>
      <c r="C26" s="149"/>
      <c r="D26" s="150"/>
      <c r="E26" s="152"/>
      <c r="F26" s="152"/>
      <c r="G26" s="152"/>
      <c r="H26" s="152"/>
      <c r="I26" s="141" t="e">
        <f t="shared" si="0"/>
        <v>#DIV/0!</v>
      </c>
    </row>
    <row r="27" spans="1:9" ht="16.2">
      <c r="A27" s="140">
        <f t="shared" si="1"/>
        <v>0</v>
      </c>
      <c r="B27" s="140">
        <f t="shared" si="2"/>
        <v>0</v>
      </c>
      <c r="C27" s="149"/>
      <c r="D27" s="150"/>
      <c r="E27" s="152"/>
      <c r="F27" s="152"/>
      <c r="G27" s="152"/>
      <c r="H27" s="152"/>
      <c r="I27" s="141" t="e">
        <f t="shared" si="0"/>
        <v>#DIV/0!</v>
      </c>
    </row>
    <row r="28" spans="1:9" ht="16.2">
      <c r="A28" s="140">
        <f t="shared" si="1"/>
        <v>0</v>
      </c>
      <c r="B28" s="140">
        <f t="shared" si="2"/>
        <v>0</v>
      </c>
      <c r="C28" s="149"/>
      <c r="D28" s="150"/>
      <c r="E28" s="152"/>
      <c r="F28" s="152"/>
      <c r="G28" s="152"/>
      <c r="H28" s="152"/>
      <c r="I28" s="141" t="e">
        <f t="shared" si="0"/>
        <v>#DIV/0!</v>
      </c>
    </row>
    <row r="29" spans="1:9" ht="16.2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52"/>
      <c r="I29" s="141" t="e">
        <f t="shared" si="0"/>
        <v>#DIV/0!</v>
      </c>
    </row>
    <row r="30" spans="1:9" ht="16.2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52"/>
      <c r="I30" s="141" t="e">
        <f t="shared" si="0"/>
        <v>#DIV/0!</v>
      </c>
    </row>
    <row r="31" spans="1:9" ht="16.2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52"/>
      <c r="I31" s="141" t="e">
        <f t="shared" si="0"/>
        <v>#DIV/0!</v>
      </c>
    </row>
    <row r="32" spans="1:9" ht="16.2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52"/>
      <c r="I32" s="141" t="e">
        <f t="shared" si="0"/>
        <v>#DIV/0!</v>
      </c>
    </row>
    <row r="33" spans="1:9" ht="16.2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52"/>
      <c r="I33" s="141" t="e">
        <f t="shared" si="0"/>
        <v>#DIV/0!</v>
      </c>
    </row>
    <row r="34" spans="1:9" ht="16.2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52"/>
      <c r="I34" s="141" t="e">
        <f t="shared" si="0"/>
        <v>#DIV/0!</v>
      </c>
    </row>
    <row r="35" spans="1:9" ht="16.2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52"/>
      <c r="I35" s="141" t="e">
        <f t="shared" ref="I35:I66" si="3">IF($B$2-H35+10&gt;0,$B$2-H35+10,0)*A35</f>
        <v>#DIV/0!</v>
      </c>
    </row>
    <row r="36" spans="1:9" ht="16.2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52"/>
      <c r="I36" s="141" t="e">
        <f t="shared" si="3"/>
        <v>#DIV/0!</v>
      </c>
    </row>
    <row r="37" spans="1:9" ht="16.2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52"/>
      <c r="I37" s="141" t="e">
        <f t="shared" si="3"/>
        <v>#DIV/0!</v>
      </c>
    </row>
    <row r="38" spans="1:9" ht="16.2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52"/>
      <c r="I38" s="141" t="e">
        <f t="shared" si="3"/>
        <v>#DIV/0!</v>
      </c>
    </row>
    <row r="39" spans="1:9" ht="16.2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52"/>
      <c r="I39" s="141" t="e">
        <f t="shared" si="3"/>
        <v>#DIV/0!</v>
      </c>
    </row>
    <row r="40" spans="1:9" ht="16.2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52"/>
      <c r="I40" s="141" t="e">
        <f t="shared" si="3"/>
        <v>#DIV/0!</v>
      </c>
    </row>
    <row r="41" spans="1:9" ht="16.2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52"/>
      <c r="I41" s="141" t="e">
        <f t="shared" si="3"/>
        <v>#DIV/0!</v>
      </c>
    </row>
    <row r="42" spans="1:9" ht="16.2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33"/>
      <c r="I42" s="141" t="e">
        <f t="shared" si="3"/>
        <v>#DIV/0!</v>
      </c>
    </row>
    <row r="43" spans="1:9" ht="16.2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 t="e">
        <f t="shared" si="3"/>
        <v>#DIV/0!</v>
      </c>
    </row>
    <row r="44" spans="1:9" ht="16.2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 t="e">
        <f t="shared" si="3"/>
        <v>#DIV/0!</v>
      </c>
    </row>
    <row r="45" spans="1:9" ht="16.2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 t="e">
        <f t="shared" si="3"/>
        <v>#DIV/0!</v>
      </c>
    </row>
    <row r="46" spans="1:9" ht="16.2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 t="e">
        <f t="shared" si="3"/>
        <v>#DIV/0!</v>
      </c>
    </row>
    <row r="47" spans="1:9" ht="16.2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 t="e">
        <f t="shared" si="3"/>
        <v>#DIV/0!</v>
      </c>
    </row>
    <row r="48" spans="1:9" ht="16.2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 t="e">
        <f t="shared" si="3"/>
        <v>#DIV/0!</v>
      </c>
    </row>
    <row r="49" spans="1:9" ht="16.2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 t="e">
        <f t="shared" si="3"/>
        <v>#DIV/0!</v>
      </c>
    </row>
    <row r="50" spans="1:9" ht="16.2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 t="e">
        <f t="shared" si="3"/>
        <v>#DIV/0!</v>
      </c>
    </row>
    <row r="51" spans="1:9" ht="16.2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 t="e">
        <f t="shared" si="3"/>
        <v>#DIV/0!</v>
      </c>
    </row>
    <row r="52" spans="1:9" ht="16.2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 t="e">
        <f t="shared" si="3"/>
        <v>#DIV/0!</v>
      </c>
    </row>
    <row r="53" spans="1:9" ht="16.2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 t="e">
        <f t="shared" si="3"/>
        <v>#DIV/0!</v>
      </c>
    </row>
    <row r="54" spans="1:9" ht="16.2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 t="e">
        <f t="shared" si="3"/>
        <v>#DIV/0!</v>
      </c>
    </row>
    <row r="55" spans="1:9" ht="16.2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 t="e">
        <f t="shared" si="3"/>
        <v>#DIV/0!</v>
      </c>
    </row>
    <row r="56" spans="1:9" ht="16.2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 t="e">
        <f t="shared" si="3"/>
        <v>#DIV/0!</v>
      </c>
    </row>
    <row r="57" spans="1:9" ht="16.2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 t="e">
        <f t="shared" si="3"/>
        <v>#DIV/0!</v>
      </c>
    </row>
    <row r="58" spans="1:9" ht="16.2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 t="e">
        <f t="shared" si="3"/>
        <v>#DIV/0!</v>
      </c>
    </row>
    <row r="59" spans="1:9" ht="16.2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 t="e">
        <f t="shared" si="3"/>
        <v>#DIV/0!</v>
      </c>
    </row>
    <row r="60" spans="1:9" ht="16.2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 t="e">
        <f t="shared" si="3"/>
        <v>#DIV/0!</v>
      </c>
    </row>
    <row r="61" spans="1:9" ht="16.2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 t="e">
        <f t="shared" si="3"/>
        <v>#DIV/0!</v>
      </c>
    </row>
    <row r="62" spans="1:9" ht="16.2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 t="e">
        <f t="shared" si="3"/>
        <v>#DIV/0!</v>
      </c>
    </row>
    <row r="63" spans="1:9" ht="16.2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 t="e">
        <f t="shared" si="3"/>
        <v>#DIV/0!</v>
      </c>
    </row>
    <row r="64" spans="1:9" ht="16.2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 t="e">
        <f t="shared" si="3"/>
        <v>#DIV/0!</v>
      </c>
    </row>
    <row r="65" spans="1:9" ht="16.2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 t="e">
        <f t="shared" si="3"/>
        <v>#DIV/0!</v>
      </c>
    </row>
    <row r="66" spans="1:9" ht="16.2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 t="e">
        <f t="shared" si="3"/>
        <v>#DIV/0!</v>
      </c>
    </row>
    <row r="67" spans="1:9" ht="16.2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 t="e">
        <f t="shared" ref="I67:I98" si="4">IF($B$2-H67+10&gt;0,$B$2-H67+10,0)*A67</f>
        <v>#DIV/0!</v>
      </c>
    </row>
    <row r="68" spans="1:9" ht="16.2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 t="e">
        <f t="shared" si="4"/>
        <v>#DIV/0!</v>
      </c>
    </row>
    <row r="69" spans="1:9" ht="16.2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 t="e">
        <f t="shared" si="4"/>
        <v>#DIV/0!</v>
      </c>
    </row>
    <row r="70" spans="1:9" ht="16.2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 t="e">
        <f t="shared" si="4"/>
        <v>#DIV/0!</v>
      </c>
    </row>
    <row r="71" spans="1:9" ht="16.2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 t="e">
        <f t="shared" si="4"/>
        <v>#DIV/0!</v>
      </c>
    </row>
    <row r="72" spans="1:9" ht="16.2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 t="e">
        <f t="shared" si="4"/>
        <v>#DIV/0!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 t="e">
        <f t="shared" si="4"/>
        <v>#DIV/0!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 t="e">
        <f t="shared" si="4"/>
        <v>#DIV/0!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 t="e">
        <f t="shared" si="4"/>
        <v>#DIV/0!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 t="e">
        <f t="shared" si="4"/>
        <v>#DIV/0!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 t="e">
        <f t="shared" si="4"/>
        <v>#DIV/0!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 t="e">
        <f t="shared" si="4"/>
        <v>#DIV/0!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 t="e">
        <f t="shared" si="4"/>
        <v>#DIV/0!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 t="e">
        <f t="shared" si="4"/>
        <v>#DIV/0!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 t="e">
        <f t="shared" si="4"/>
        <v>#DIV/0!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 t="e">
        <f t="shared" si="4"/>
        <v>#DIV/0!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 t="e">
        <f t="shared" si="4"/>
        <v>#DIV/0!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 t="e">
        <f t="shared" si="4"/>
        <v>#DIV/0!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 t="e">
        <f t="shared" si="4"/>
        <v>#DIV/0!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 t="e">
        <f t="shared" si="4"/>
        <v>#DIV/0!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 t="e">
        <f t="shared" si="4"/>
        <v>#DIV/0!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 t="e">
        <f t="shared" si="4"/>
        <v>#DIV/0!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 t="e">
        <f t="shared" si="4"/>
        <v>#DIV/0!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 t="e">
        <f t="shared" si="4"/>
        <v>#DIV/0!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 t="e">
        <f t="shared" si="4"/>
        <v>#DIV/0!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 t="e">
        <f t="shared" si="4"/>
        <v>#DIV/0!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 t="e">
        <f t="shared" si="4"/>
        <v>#DIV/0!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 t="e">
        <f t="shared" si="4"/>
        <v>#DIV/0!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 t="e">
        <f t="shared" si="4"/>
        <v>#DIV/0!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 t="e">
        <f t="shared" si="4"/>
        <v>#DIV/0!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 t="e">
        <f t="shared" si="4"/>
        <v>#DIV/0!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 t="e">
        <f t="shared" si="4"/>
        <v>#DIV/0!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 t="e">
        <f t="shared" ref="I99:I102" si="7">IF($B$2-H99+10&gt;0,$B$2-H99+10,0)*A99</f>
        <v>#DIV/0!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 t="e">
        <f t="shared" si="7"/>
        <v>#DIV/0!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 t="e">
        <f t="shared" si="7"/>
        <v>#DIV/0!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 t="e">
        <f t="shared" si="7"/>
        <v>#DIV/0!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241" priority="19">
      <formula>AND(XEG3=0,XEH3&lt;&gt;"")</formula>
    </cfRule>
  </conditionalFormatting>
  <conditionalFormatting sqref="B3:B102">
    <cfRule type="expression" dxfId="240" priority="18">
      <formula>AND(XEI3=0,XEJ3&lt;&gt;"")</formula>
    </cfRule>
  </conditionalFormatting>
  <conditionalFormatting sqref="E3:I94 I95:I102">
    <cfRule type="cellIs" dxfId="239" priority="16" operator="lessThan">
      <formula>#REF!</formula>
    </cfRule>
    <cfRule type="cellIs" dxfId="238" priority="17" operator="equal">
      <formula>#REF!</formula>
    </cfRule>
  </conditionalFormatting>
  <conditionalFormatting sqref="C3:C42">
    <cfRule type="expression" dxfId="237" priority="15">
      <formula>AND(XEG3=0,XEH3&lt;&gt;"")</formula>
    </cfRule>
  </conditionalFormatting>
  <conditionalFormatting sqref="A3:A102">
    <cfRule type="expression" dxfId="236" priority="14">
      <formula>AND(XEG3=0,XEH3&lt;&gt;"")</formula>
    </cfRule>
  </conditionalFormatting>
  <conditionalFormatting sqref="E3:H72">
    <cfRule type="cellIs" dxfId="235" priority="12" operator="lessThan">
      <formula>#REF!</formula>
    </cfRule>
    <cfRule type="cellIs" dxfId="234" priority="13" operator="equal">
      <formula>#REF!</formula>
    </cfRule>
  </conditionalFormatting>
  <conditionalFormatting sqref="C3:C72">
    <cfRule type="expression" dxfId="233" priority="11">
      <formula>AND(XEF3=0,XEG3&lt;&gt;"")</formula>
    </cfRule>
  </conditionalFormatting>
  <conditionalFormatting sqref="C3:C72">
    <cfRule type="expression" dxfId="232" priority="10">
      <formula>AND(XEF3=0,XEG3&lt;&gt;"")</formula>
    </cfRule>
  </conditionalFormatting>
  <conditionalFormatting sqref="C3:C41">
    <cfRule type="expression" dxfId="231" priority="9">
      <formula>AND(XEI3=0,XEJ3&lt;&gt;"")</formula>
    </cfRule>
  </conditionalFormatting>
  <conditionalFormatting sqref="E3:H41">
    <cfRule type="cellIs" dxfId="230" priority="7" operator="lessThan">
      <formula>#REF!</formula>
    </cfRule>
    <cfRule type="cellIs" dxfId="229" priority="8" operator="equal">
      <formula>#REF!</formula>
    </cfRule>
  </conditionalFormatting>
  <conditionalFormatting sqref="C3:C43">
    <cfRule type="expression" dxfId="228" priority="6">
      <formula>AND(XEH3=0,XEI3&lt;&gt;"")</formula>
    </cfRule>
  </conditionalFormatting>
  <conditionalFormatting sqref="E3:H43">
    <cfRule type="cellIs" dxfId="227" priority="4" operator="lessThan">
      <formula>#REF!</formula>
    </cfRule>
    <cfRule type="cellIs" dxfId="226" priority="5" operator="equal">
      <formula>#REF!</formula>
    </cfRule>
  </conditionalFormatting>
  <conditionalFormatting sqref="C3:C41">
    <cfRule type="expression" dxfId="225" priority="3">
      <formula>AND(XEH3=0,XEI3&lt;&gt;"")</formula>
    </cfRule>
  </conditionalFormatting>
  <conditionalFormatting sqref="E3:H41">
    <cfRule type="cellIs" dxfId="224" priority="1" operator="lessThan">
      <formula>#REF!</formula>
    </cfRule>
    <cfRule type="cellIs" dxfId="223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102"/>
  <sheetViews>
    <sheetView workbookViewId="0">
      <selection activeCell="A2" sqref="A2:I95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48"/>
      <c r="B2" s="149"/>
      <c r="C2" s="150"/>
      <c r="D2" s="133"/>
      <c r="E2" s="133"/>
      <c r="F2" s="133"/>
      <c r="G2" s="133"/>
      <c r="H2" s="152"/>
      <c r="I2" s="153"/>
      <c r="J2" s="155"/>
      <c r="K2" s="155"/>
      <c r="L2" s="155" t="str">
        <f>IF(ISNA(VLOOKUP($C2,男D_R3績分!$D$3:$H$102,5,FALSE))," ",VLOOKUP($C2,男D_R3績分!$D$3:$H$102,5,FALSE))</f>
        <v xml:space="preserve"> </v>
      </c>
      <c r="M2" s="155" t="str">
        <f>IF(ISNA(VLOOKUP($C2,男D_R4績分!$D$3:$I$102,6,FALSE))," ",VLOOKUP($C2,男D_R4績分!$D$3:$I$102,6,FALSE))</f>
        <v xml:space="preserve"> </v>
      </c>
      <c r="N2" s="155">
        <f>SUM(J2:M2)</f>
        <v>0</v>
      </c>
    </row>
    <row r="3" spans="1:14">
      <c r="A3" s="151"/>
      <c r="B3" s="149"/>
      <c r="C3" s="150"/>
      <c r="D3" s="133"/>
      <c r="E3" s="133"/>
      <c r="F3" s="133"/>
      <c r="G3" s="133"/>
      <c r="H3" s="152"/>
      <c r="I3" s="153"/>
      <c r="J3" s="155"/>
      <c r="K3" s="155"/>
      <c r="L3" s="155" t="str">
        <f>IF(ISNA(VLOOKUP($C3,男D_R3績分!$D$3:$H$102,5,FALSE))," ",VLOOKUP($C3,男D_R3績分!$D$3:$H$102,5,FALSE))</f>
        <v xml:space="preserve"> </v>
      </c>
      <c r="M3" s="155" t="str">
        <f>IF(ISNA(VLOOKUP($C3,男D_R4績分!$D$3:$I$102,6,FALSE))," ",VLOOKUP($C3,男D_R4績分!$D$3:$I$102,6,FALSE))</f>
        <v xml:space="preserve"> </v>
      </c>
      <c r="N3" s="155">
        <f t="shared" ref="N3:N66" si="0">SUM(J3:M3)</f>
        <v>0</v>
      </c>
    </row>
    <row r="4" spans="1:14">
      <c r="A4" s="151"/>
      <c r="B4" s="149"/>
      <c r="C4" s="150"/>
      <c r="D4" s="152"/>
      <c r="E4" s="152"/>
      <c r="F4" s="152"/>
      <c r="G4" s="152"/>
      <c r="H4" s="152"/>
      <c r="I4" s="153"/>
      <c r="J4" s="155"/>
      <c r="K4" s="155"/>
      <c r="L4" s="155" t="str">
        <f>IF(ISNA(VLOOKUP($C4,男D_R3績分!$D$3:$H$102,5,FALSE))," ",VLOOKUP($C4,男D_R3績分!$D$3:$H$102,5,FALSE))</f>
        <v xml:space="preserve"> </v>
      </c>
      <c r="M4" s="155" t="str">
        <f>IF(ISNA(VLOOKUP($C4,男D_R4績分!$D$3:$I$102,6,FALSE))," ",VLOOKUP($C4,男D_R4績分!$D$3:$I$102,6,FALSE))</f>
        <v xml:space="preserve"> </v>
      </c>
      <c r="N4" s="155">
        <f t="shared" si="0"/>
        <v>0</v>
      </c>
    </row>
    <row r="5" spans="1:14">
      <c r="A5" s="151"/>
      <c r="B5" s="149"/>
      <c r="C5" s="150"/>
      <c r="D5" s="152"/>
      <c r="E5" s="152"/>
      <c r="F5" s="152"/>
      <c r="G5" s="152"/>
      <c r="H5" s="152"/>
      <c r="I5" s="153"/>
      <c r="J5" s="155"/>
      <c r="K5" s="155"/>
      <c r="L5" s="155" t="str">
        <f>IF(ISNA(VLOOKUP($C5,男D_R3績分!$D$3:$H$102,5,FALSE))," ",VLOOKUP($C5,男D_R3績分!$D$3:$H$102,5,FALSE))</f>
        <v xml:space="preserve"> </v>
      </c>
      <c r="M5" s="155" t="str">
        <f>IF(ISNA(VLOOKUP($C5,男D_R4績分!$D$3:$I$102,6,FALSE))," ",VLOOKUP($C5,男D_R4績分!$D$3:$I$102,6,FALSE))</f>
        <v xml:space="preserve"> </v>
      </c>
      <c r="N5" s="155">
        <f t="shared" si="0"/>
        <v>0</v>
      </c>
    </row>
    <row r="6" spans="1:14">
      <c r="A6" s="151"/>
      <c r="B6" s="149"/>
      <c r="C6" s="150"/>
      <c r="D6" s="152"/>
      <c r="E6" s="152"/>
      <c r="F6" s="152"/>
      <c r="G6" s="152"/>
      <c r="H6" s="152"/>
      <c r="I6" s="153"/>
      <c r="J6" s="155"/>
      <c r="K6" s="155"/>
      <c r="L6" s="155" t="str">
        <f>IF(ISNA(VLOOKUP($C6,男D_R3績分!$D$3:$H$102,5,FALSE))," ",VLOOKUP($C6,男D_R3績分!$D$3:$H$102,5,FALSE))</f>
        <v xml:space="preserve"> </v>
      </c>
      <c r="M6" s="155" t="str">
        <f>IF(ISNA(VLOOKUP($C6,男D_R4績分!$D$3:$I$102,6,FALSE))," ",VLOOKUP($C6,男D_R4績分!$D$3:$I$102,6,FALSE))</f>
        <v xml:space="preserve"> </v>
      </c>
      <c r="N6" s="155">
        <f t="shared" si="0"/>
        <v>0</v>
      </c>
    </row>
    <row r="7" spans="1:14">
      <c r="A7" s="151"/>
      <c r="B7" s="149"/>
      <c r="C7" s="150"/>
      <c r="D7" s="152"/>
      <c r="E7" s="152"/>
      <c r="F7" s="152"/>
      <c r="G7" s="152"/>
      <c r="H7" s="152"/>
      <c r="I7" s="153"/>
      <c r="J7" s="155"/>
      <c r="K7" s="155"/>
      <c r="L7" s="155" t="str">
        <f>IF(ISNA(VLOOKUP($C7,男D_R3績分!$D$3:$H$102,5,FALSE))," ",VLOOKUP($C7,男D_R3績分!$D$3:$H$102,5,FALSE))</f>
        <v xml:space="preserve"> </v>
      </c>
      <c r="M7" s="155" t="str">
        <f>IF(ISNA(VLOOKUP($C7,男D_R4績分!$D$3:$I$102,6,FALSE))," ",VLOOKUP($C7,男D_R4績分!$D$3:$I$102,6,FALSE))</f>
        <v xml:space="preserve"> </v>
      </c>
      <c r="N7" s="155">
        <f t="shared" si="0"/>
        <v>0</v>
      </c>
    </row>
    <row r="8" spans="1:14">
      <c r="A8" s="151"/>
      <c r="B8" s="149"/>
      <c r="C8" s="150"/>
      <c r="D8" s="152"/>
      <c r="E8" s="152"/>
      <c r="F8" s="152"/>
      <c r="G8" s="152"/>
      <c r="H8" s="152"/>
      <c r="I8" s="153"/>
      <c r="J8" s="155"/>
      <c r="K8" s="155"/>
      <c r="L8" s="155" t="str">
        <f>IF(ISNA(VLOOKUP($C8,男D_R3績分!$D$3:$H$102,5,FALSE))," ",VLOOKUP($C8,男D_R3績分!$D$3:$H$102,5,FALSE))</f>
        <v xml:space="preserve"> </v>
      </c>
      <c r="M8" s="155" t="str">
        <f>IF(ISNA(VLOOKUP($C8,男D_R4績分!$D$3:$I$102,6,FALSE))," ",VLOOKUP($C8,男D_R4績分!$D$3:$I$102,6,FALSE))</f>
        <v xml:space="preserve"> </v>
      </c>
      <c r="N8" s="155">
        <f t="shared" si="0"/>
        <v>0</v>
      </c>
    </row>
    <row r="9" spans="1:14">
      <c r="A9" s="151"/>
      <c r="B9" s="149"/>
      <c r="C9" s="150"/>
      <c r="D9" s="152"/>
      <c r="E9" s="152"/>
      <c r="F9" s="152"/>
      <c r="G9" s="152"/>
      <c r="H9" s="152"/>
      <c r="I9" s="153"/>
      <c r="J9" s="155"/>
      <c r="K9" s="155"/>
      <c r="L9" s="155" t="str">
        <f>IF(ISNA(VLOOKUP($C9,男D_R3績分!$D$3:$H$102,5,FALSE))," ",VLOOKUP($C9,男D_R3績分!$D$3:$H$102,5,FALSE))</f>
        <v xml:space="preserve"> </v>
      </c>
      <c r="M9" s="155" t="str">
        <f>IF(ISNA(VLOOKUP($C9,男D_R4績分!$D$3:$I$102,6,FALSE))," ",VLOOKUP($C9,男D_R4績分!$D$3:$I$102,6,FALSE))</f>
        <v xml:space="preserve"> </v>
      </c>
      <c r="N9" s="155">
        <f t="shared" si="0"/>
        <v>0</v>
      </c>
    </row>
    <row r="10" spans="1:14">
      <c r="A10" s="151"/>
      <c r="B10" s="149"/>
      <c r="C10" s="150"/>
      <c r="D10" s="152"/>
      <c r="E10" s="152"/>
      <c r="F10" s="152"/>
      <c r="G10" s="152"/>
      <c r="H10" s="152"/>
      <c r="I10" s="153"/>
      <c r="J10" s="155"/>
      <c r="K10" s="155"/>
      <c r="L10" s="155" t="str">
        <f>IF(ISNA(VLOOKUP($C10,男D_R3績分!$D$3:$H$102,5,FALSE))," ",VLOOKUP($C10,男D_R3績分!$D$3:$H$102,5,FALSE))</f>
        <v xml:space="preserve"> </v>
      </c>
      <c r="M10" s="155" t="str">
        <f>IF(ISNA(VLOOKUP($C10,男D_R4績分!$D$3:$I$102,6,FALSE))," ",VLOOKUP($C10,男D_R4績分!$D$3:$I$102,6,FALSE))</f>
        <v xml:space="preserve"> </v>
      </c>
      <c r="N10" s="155">
        <f t="shared" si="0"/>
        <v>0</v>
      </c>
    </row>
    <row r="11" spans="1:14">
      <c r="A11" s="151"/>
      <c r="B11" s="149"/>
      <c r="C11" s="150"/>
      <c r="D11" s="152"/>
      <c r="E11" s="152"/>
      <c r="F11" s="152"/>
      <c r="G11" s="152"/>
      <c r="H11" s="152"/>
      <c r="I11" s="153"/>
      <c r="J11" s="155"/>
      <c r="K11" s="155"/>
      <c r="L11" s="155" t="str">
        <f>IF(ISNA(VLOOKUP($C11,男D_R3績分!$D$3:$H$102,5,FALSE))," ",VLOOKUP($C11,男D_R3績分!$D$3:$H$102,5,FALSE))</f>
        <v xml:space="preserve"> </v>
      </c>
      <c r="M11" s="155" t="str">
        <f>IF(ISNA(VLOOKUP($C11,男D_R4績分!$D$3:$I$102,6,FALSE))," ",VLOOKUP($C11,男D_R4績分!$D$3:$I$102,6,FALSE))</f>
        <v xml:space="preserve"> </v>
      </c>
      <c r="N11" s="155">
        <f t="shared" si="0"/>
        <v>0</v>
      </c>
    </row>
    <row r="12" spans="1:14">
      <c r="A12" s="151"/>
      <c r="B12" s="149"/>
      <c r="C12" s="150"/>
      <c r="D12" s="152"/>
      <c r="E12" s="152"/>
      <c r="F12" s="152"/>
      <c r="G12" s="152"/>
      <c r="H12" s="152"/>
      <c r="I12" s="153"/>
      <c r="J12" s="155"/>
      <c r="K12" s="155"/>
      <c r="L12" s="155" t="str">
        <f>IF(ISNA(VLOOKUP($C12,男D_R3績分!$D$3:$H$102,5,FALSE))," ",VLOOKUP($C12,男D_R3績分!$D$3:$H$102,5,FALSE))</f>
        <v xml:space="preserve"> </v>
      </c>
      <c r="M12" s="155" t="str">
        <f>IF(ISNA(VLOOKUP($C12,男D_R4績分!$D$3:$I$102,6,FALSE))," ",VLOOKUP($C12,男D_R4績分!$D$3:$I$102,6,FALSE))</f>
        <v xml:space="preserve"> </v>
      </c>
      <c r="N12" s="155">
        <f t="shared" si="0"/>
        <v>0</v>
      </c>
    </row>
    <row r="13" spans="1:14">
      <c r="A13" s="151"/>
      <c r="B13" s="149"/>
      <c r="C13" s="150"/>
      <c r="D13" s="152"/>
      <c r="E13" s="152"/>
      <c r="F13" s="152"/>
      <c r="G13" s="152"/>
      <c r="H13" s="152"/>
      <c r="I13" s="153"/>
      <c r="J13" s="155"/>
      <c r="K13" s="155"/>
      <c r="L13" s="155" t="str">
        <f>IF(ISNA(VLOOKUP($C13,男D_R3績分!$D$3:$H$102,5,FALSE))," ",VLOOKUP($C13,男D_R3績分!$D$3:$H$102,5,FALSE))</f>
        <v xml:space="preserve"> </v>
      </c>
      <c r="M13" s="155" t="str">
        <f>IF(ISNA(VLOOKUP($C13,男D_R4績分!$D$3:$I$102,6,FALSE))," ",VLOOKUP($C13,男D_R4績分!$D$3:$I$102,6,FALSE))</f>
        <v xml:space="preserve"> </v>
      </c>
      <c r="N13" s="155">
        <f t="shared" si="0"/>
        <v>0</v>
      </c>
    </row>
    <row r="14" spans="1:14">
      <c r="A14" s="151"/>
      <c r="B14" s="149"/>
      <c r="C14" s="150"/>
      <c r="D14" s="152"/>
      <c r="E14" s="152"/>
      <c r="F14" s="152"/>
      <c r="G14" s="152"/>
      <c r="H14" s="152"/>
      <c r="I14" s="153"/>
      <c r="J14" s="155"/>
      <c r="K14" s="155"/>
      <c r="L14" s="155" t="str">
        <f>IF(ISNA(VLOOKUP($C14,男D_R3績分!$D$3:$H$102,5,FALSE))," ",VLOOKUP($C14,男D_R3績分!$D$3:$H$102,5,FALSE))</f>
        <v xml:space="preserve"> </v>
      </c>
      <c r="M14" s="155" t="str">
        <f>IF(ISNA(VLOOKUP($C14,男D_R4績分!$D$3:$I$102,6,FALSE))," ",VLOOKUP($C14,男D_R4績分!$D$3:$I$102,6,FALSE))</f>
        <v xml:space="preserve"> </v>
      </c>
      <c r="N14" s="155">
        <f t="shared" si="0"/>
        <v>0</v>
      </c>
    </row>
    <row r="15" spans="1:14">
      <c r="A15" s="151"/>
      <c r="B15" s="149"/>
      <c r="C15" s="150"/>
      <c r="D15" s="152"/>
      <c r="E15" s="152"/>
      <c r="F15" s="152"/>
      <c r="G15" s="152"/>
      <c r="H15" s="152"/>
      <c r="I15" s="153"/>
      <c r="J15" s="155"/>
      <c r="K15" s="155"/>
      <c r="L15" s="155" t="str">
        <f>IF(ISNA(VLOOKUP($C15,男D_R3績分!$D$3:$H$102,5,FALSE))," ",VLOOKUP($C15,男D_R3績分!$D$3:$H$102,5,FALSE))</f>
        <v xml:space="preserve"> </v>
      </c>
      <c r="M15" s="155" t="str">
        <f>IF(ISNA(VLOOKUP($C15,男D_R4績分!$D$3:$I$102,6,FALSE))," ",VLOOKUP($C15,男D_R4績分!$D$3:$I$102,6,FALSE))</f>
        <v xml:space="preserve"> </v>
      </c>
      <c r="N15" s="155">
        <f t="shared" si="0"/>
        <v>0</v>
      </c>
    </row>
    <row r="16" spans="1:14">
      <c r="A16" s="151"/>
      <c r="B16" s="149"/>
      <c r="C16" s="150"/>
      <c r="D16" s="152"/>
      <c r="E16" s="152"/>
      <c r="F16" s="152"/>
      <c r="G16" s="152"/>
      <c r="H16" s="152"/>
      <c r="I16" s="153"/>
      <c r="J16" s="155"/>
      <c r="K16" s="155"/>
      <c r="L16" s="155" t="str">
        <f>IF(ISNA(VLOOKUP($C16,男D_R3績分!$D$3:$H$102,5,FALSE))," ",VLOOKUP($C16,男D_R3績分!$D$3:$H$102,5,FALSE))</f>
        <v xml:space="preserve"> </v>
      </c>
      <c r="M16" s="155" t="str">
        <f>IF(ISNA(VLOOKUP($C16,男D_R4績分!$D$3:$I$102,6,FALSE))," ",VLOOKUP($C16,男D_R4績分!$D$3:$I$102,6,FALSE))</f>
        <v xml:space="preserve"> </v>
      </c>
      <c r="N16" s="155">
        <f t="shared" si="0"/>
        <v>0</v>
      </c>
    </row>
    <row r="17" spans="1:14">
      <c r="A17" s="151"/>
      <c r="B17" s="149"/>
      <c r="C17" s="150"/>
      <c r="D17" s="152"/>
      <c r="E17" s="152"/>
      <c r="F17" s="152"/>
      <c r="G17" s="152"/>
      <c r="H17" s="152"/>
      <c r="I17" s="153"/>
      <c r="J17" s="155"/>
      <c r="K17" s="155"/>
      <c r="L17" s="155" t="str">
        <f>IF(ISNA(VLOOKUP($C17,男D_R3績分!$D$3:$H$102,5,FALSE))," ",VLOOKUP($C17,男D_R3績分!$D$3:$H$102,5,FALSE))</f>
        <v xml:space="preserve"> </v>
      </c>
      <c r="M17" s="155" t="str">
        <f>IF(ISNA(VLOOKUP($C17,男D_R4績分!$D$3:$I$102,6,FALSE))," ",VLOOKUP($C17,男D_R4績分!$D$3:$I$102,6,FALSE))</f>
        <v xml:space="preserve"> </v>
      </c>
      <c r="N17" s="155">
        <f t="shared" si="0"/>
        <v>0</v>
      </c>
    </row>
    <row r="18" spans="1:14">
      <c r="A18" s="151"/>
      <c r="B18" s="149"/>
      <c r="C18" s="150"/>
      <c r="D18" s="152"/>
      <c r="E18" s="152"/>
      <c r="F18" s="152"/>
      <c r="G18" s="152"/>
      <c r="H18" s="152"/>
      <c r="I18" s="153"/>
      <c r="J18" s="155"/>
      <c r="K18" s="155"/>
      <c r="L18" s="155" t="str">
        <f>IF(ISNA(VLOOKUP($C18,男D_R3績分!$D$3:$H$102,5,FALSE))," ",VLOOKUP($C18,男D_R3績分!$D$3:$H$102,5,FALSE))</f>
        <v xml:space="preserve"> </v>
      </c>
      <c r="M18" s="155" t="str">
        <f>IF(ISNA(VLOOKUP($C18,男D_R4績分!$D$3:$I$102,6,FALSE))," ",VLOOKUP($C18,男D_R4績分!$D$3:$I$102,6,FALSE))</f>
        <v xml:space="preserve"> </v>
      </c>
      <c r="N18" s="155">
        <f t="shared" si="0"/>
        <v>0</v>
      </c>
    </row>
    <row r="19" spans="1:14">
      <c r="A19" s="151"/>
      <c r="B19" s="149"/>
      <c r="C19" s="150"/>
      <c r="D19" s="152"/>
      <c r="E19" s="152"/>
      <c r="F19" s="152"/>
      <c r="G19" s="152"/>
      <c r="H19" s="152"/>
      <c r="I19" s="153"/>
      <c r="J19" s="155"/>
      <c r="K19" s="155"/>
      <c r="L19" s="155" t="str">
        <f>IF(ISNA(VLOOKUP($C19,男D_R3績分!$D$3:$H$102,5,FALSE))," ",VLOOKUP($C19,男D_R3績分!$D$3:$H$102,5,FALSE))</f>
        <v xml:space="preserve"> </v>
      </c>
      <c r="M19" s="155" t="str">
        <f>IF(ISNA(VLOOKUP($C19,男D_R4績分!$D$3:$I$102,6,FALSE))," ",VLOOKUP($C19,男D_R4績分!$D$3:$I$102,6,FALSE))</f>
        <v xml:space="preserve"> </v>
      </c>
      <c r="N19" s="155">
        <f t="shared" si="0"/>
        <v>0</v>
      </c>
    </row>
    <row r="20" spans="1:14">
      <c r="A20" s="151"/>
      <c r="B20" s="149"/>
      <c r="C20" s="150"/>
      <c r="D20" s="152"/>
      <c r="E20" s="152"/>
      <c r="F20" s="152"/>
      <c r="G20" s="152"/>
      <c r="H20" s="152"/>
      <c r="I20" s="153"/>
      <c r="J20" s="155"/>
      <c r="K20" s="155"/>
      <c r="L20" s="155" t="str">
        <f>IF(ISNA(VLOOKUP($C20,男D_R3績分!$D$3:$H$102,5,FALSE))," ",VLOOKUP($C20,男D_R3績分!$D$3:$H$102,5,FALSE))</f>
        <v xml:space="preserve"> </v>
      </c>
      <c r="M20" s="155" t="str">
        <f>IF(ISNA(VLOOKUP($C20,男D_R4績分!$D$3:$I$102,6,FALSE))," ",VLOOKUP($C20,男D_R4績分!$D$3:$I$102,6,FALSE))</f>
        <v xml:space="preserve"> </v>
      </c>
      <c r="N20" s="155">
        <f t="shared" si="0"/>
        <v>0</v>
      </c>
    </row>
    <row r="21" spans="1:14">
      <c r="A21" s="151"/>
      <c r="B21" s="149"/>
      <c r="C21" s="150"/>
      <c r="D21" s="152"/>
      <c r="E21" s="152"/>
      <c r="F21" s="152"/>
      <c r="G21" s="152"/>
      <c r="H21" s="152"/>
      <c r="I21" s="153"/>
      <c r="J21" s="155"/>
      <c r="K21" s="155"/>
      <c r="L21" s="155" t="str">
        <f>IF(ISNA(VLOOKUP($C21,男D_R3績分!$D$3:$H$102,5,FALSE))," ",VLOOKUP($C21,男D_R3績分!$D$3:$H$102,5,FALSE))</f>
        <v xml:space="preserve"> </v>
      </c>
      <c r="M21" s="155" t="str">
        <f>IF(ISNA(VLOOKUP($C21,男D_R4績分!$D$3:$I$102,6,FALSE))," ",VLOOKUP($C21,男D_R4績分!$D$3:$I$102,6,FALSE))</f>
        <v xml:space="preserve"> </v>
      </c>
      <c r="N21" s="155">
        <f t="shared" si="0"/>
        <v>0</v>
      </c>
    </row>
    <row r="22" spans="1:14">
      <c r="A22" s="151"/>
      <c r="B22" s="149"/>
      <c r="C22" s="150"/>
      <c r="D22" s="152"/>
      <c r="E22" s="152"/>
      <c r="F22" s="152"/>
      <c r="G22" s="152"/>
      <c r="H22" s="152"/>
      <c r="I22" s="153"/>
      <c r="J22" s="155"/>
      <c r="K22" s="155"/>
      <c r="L22" s="155" t="str">
        <f>IF(ISNA(VLOOKUP($C22,男D_R3績分!$D$3:$H$102,5,FALSE))," ",VLOOKUP($C22,男D_R3績分!$D$3:$H$102,5,FALSE))</f>
        <v xml:space="preserve"> </v>
      </c>
      <c r="M22" s="155" t="str">
        <f>IF(ISNA(VLOOKUP($C22,男D_R4績分!$D$3:$I$102,6,FALSE))," ",VLOOKUP($C22,男D_R4績分!$D$3:$I$102,6,FALSE))</f>
        <v xml:space="preserve"> </v>
      </c>
      <c r="N22" s="155">
        <f t="shared" si="0"/>
        <v>0</v>
      </c>
    </row>
    <row r="23" spans="1:14">
      <c r="A23" s="151"/>
      <c r="B23" s="149"/>
      <c r="C23" s="150"/>
      <c r="D23" s="152"/>
      <c r="E23" s="152"/>
      <c r="F23" s="152"/>
      <c r="G23" s="152"/>
      <c r="H23" s="152"/>
      <c r="I23" s="153"/>
      <c r="J23" s="155"/>
      <c r="K23" s="155"/>
      <c r="L23" s="155" t="str">
        <f>IF(ISNA(VLOOKUP($C23,男D_R3績分!$D$3:$H$102,5,FALSE))," ",VLOOKUP($C23,男D_R3績分!$D$3:$H$102,5,FALSE))</f>
        <v xml:space="preserve"> </v>
      </c>
      <c r="M23" s="155" t="str">
        <f>IF(ISNA(VLOOKUP($C23,男D_R4績分!$D$3:$I$102,6,FALSE))," ",VLOOKUP($C23,男D_R4績分!$D$3:$I$102,6,FALSE))</f>
        <v xml:space="preserve"> </v>
      </c>
      <c r="N23" s="155">
        <f t="shared" si="0"/>
        <v>0</v>
      </c>
    </row>
    <row r="24" spans="1:14">
      <c r="A24" s="151"/>
      <c r="B24" s="149"/>
      <c r="C24" s="150"/>
      <c r="D24" s="152"/>
      <c r="E24" s="152"/>
      <c r="F24" s="152"/>
      <c r="G24" s="152"/>
      <c r="H24" s="152"/>
      <c r="I24" s="153"/>
      <c r="J24" s="155"/>
      <c r="K24" s="155"/>
      <c r="L24" s="155" t="str">
        <f>IF(ISNA(VLOOKUP($C24,男D_R3績分!$D$3:$H$102,5,FALSE))," ",VLOOKUP($C24,男D_R3績分!$D$3:$H$102,5,FALSE))</f>
        <v xml:space="preserve"> </v>
      </c>
      <c r="M24" s="155" t="str">
        <f>IF(ISNA(VLOOKUP($C24,男D_R4績分!$D$3:$I$102,6,FALSE))," ",VLOOKUP($C24,男D_R4績分!$D$3:$I$102,6,FALSE))</f>
        <v xml:space="preserve"> </v>
      </c>
      <c r="N24" s="155">
        <f t="shared" si="0"/>
        <v>0</v>
      </c>
    </row>
    <row r="25" spans="1:14">
      <c r="A25" s="151"/>
      <c r="B25" s="149"/>
      <c r="C25" s="150"/>
      <c r="D25" s="152"/>
      <c r="E25" s="152"/>
      <c r="F25" s="152"/>
      <c r="G25" s="152"/>
      <c r="H25" s="152"/>
      <c r="I25" s="153"/>
      <c r="J25" s="155"/>
      <c r="K25" s="155"/>
      <c r="L25" s="155" t="str">
        <f>IF(ISNA(VLOOKUP($C25,男D_R3績分!$D$3:$H$102,5,FALSE))," ",VLOOKUP($C25,男D_R3績分!$D$3:$H$102,5,FALSE))</f>
        <v xml:space="preserve"> </v>
      </c>
      <c r="M25" s="155" t="str">
        <f>IF(ISNA(VLOOKUP($C25,男D_R4績分!$D$3:$I$102,6,FALSE))," ",VLOOKUP($C25,男D_R4績分!$D$3:$I$102,6,FALSE))</f>
        <v xml:space="preserve"> </v>
      </c>
      <c r="N25" s="155">
        <f t="shared" si="0"/>
        <v>0</v>
      </c>
    </row>
    <row r="26" spans="1:14">
      <c r="A26" s="151"/>
      <c r="B26" s="149"/>
      <c r="C26" s="150"/>
      <c r="D26" s="152"/>
      <c r="E26" s="152"/>
      <c r="F26" s="152"/>
      <c r="G26" s="152"/>
      <c r="H26" s="152"/>
      <c r="I26" s="153"/>
      <c r="J26" s="155"/>
      <c r="K26" s="155"/>
      <c r="L26" s="155" t="str">
        <f>IF(ISNA(VLOOKUP($C26,男D_R3績分!$D$3:$H$102,5,FALSE))," ",VLOOKUP($C26,男D_R3績分!$D$3:$H$102,5,FALSE))</f>
        <v xml:space="preserve"> </v>
      </c>
      <c r="M26" s="155" t="str">
        <f>IF(ISNA(VLOOKUP($C26,男D_R4績分!$D$3:$I$102,6,FALSE))," ",VLOOKUP($C26,男D_R4績分!$D$3:$I$102,6,FALSE))</f>
        <v xml:space="preserve"> </v>
      </c>
      <c r="N26" s="155">
        <f t="shared" si="0"/>
        <v>0</v>
      </c>
    </row>
    <row r="27" spans="1:14">
      <c r="A27" s="151"/>
      <c r="B27" s="149"/>
      <c r="C27" s="150"/>
      <c r="D27" s="152"/>
      <c r="E27" s="152"/>
      <c r="F27" s="152"/>
      <c r="G27" s="152"/>
      <c r="H27" s="152"/>
      <c r="I27" s="153"/>
      <c r="J27" s="155"/>
      <c r="K27" s="155"/>
      <c r="L27" s="155" t="str">
        <f>IF(ISNA(VLOOKUP($C27,男D_R3績分!$D$3:$H$102,5,FALSE))," ",VLOOKUP($C27,男D_R3績分!$D$3:$H$102,5,FALSE))</f>
        <v xml:space="preserve"> </v>
      </c>
      <c r="M27" s="155" t="str">
        <f>IF(ISNA(VLOOKUP($C27,男D_R4績分!$D$3:$I$102,6,FALSE))," ",VLOOKUP($C27,男D_R4績分!$D$3:$I$102,6,FALSE))</f>
        <v xml:space="preserve"> </v>
      </c>
      <c r="N27" s="155">
        <f t="shared" si="0"/>
        <v>0</v>
      </c>
    </row>
    <row r="28" spans="1:14">
      <c r="A28" s="151"/>
      <c r="B28" s="149"/>
      <c r="C28" s="150"/>
      <c r="D28" s="152"/>
      <c r="E28" s="152"/>
      <c r="F28" s="152"/>
      <c r="G28" s="152"/>
      <c r="H28" s="152"/>
      <c r="I28" s="153"/>
      <c r="J28" s="155"/>
      <c r="K28" s="155"/>
      <c r="L28" s="155" t="str">
        <f>IF(ISNA(VLOOKUP($C28,男D_R3績分!$D$3:$H$102,5,FALSE))," ",VLOOKUP($C28,男D_R3績分!$D$3:$H$102,5,FALSE))</f>
        <v xml:space="preserve"> </v>
      </c>
      <c r="M28" s="155" t="str">
        <f>IF(ISNA(VLOOKUP($C28,男D_R4績分!$D$3:$I$102,6,FALSE))," ",VLOOKUP($C28,男D_R4績分!$D$3:$I$102,6,FALSE))</f>
        <v xml:space="preserve"> </v>
      </c>
      <c r="N28" s="155">
        <f t="shared" si="0"/>
        <v>0</v>
      </c>
    </row>
    <row r="29" spans="1:14">
      <c r="A29" s="151"/>
      <c r="B29" s="149"/>
      <c r="C29" s="150"/>
      <c r="D29" s="152"/>
      <c r="E29" s="152"/>
      <c r="F29" s="152"/>
      <c r="G29" s="152"/>
      <c r="H29" s="152"/>
      <c r="I29" s="153"/>
      <c r="J29" s="155"/>
      <c r="K29" s="155"/>
      <c r="L29" s="155" t="str">
        <f>IF(ISNA(VLOOKUP($C29,男D_R3績分!$D$3:$H$102,5,FALSE))," ",VLOOKUP($C29,男D_R3績分!$D$3:$H$102,5,FALSE))</f>
        <v xml:space="preserve"> </v>
      </c>
      <c r="M29" s="155" t="str">
        <f>IF(ISNA(VLOOKUP($C29,男D_R4績分!$D$3:$I$102,6,FALSE))," ",VLOOKUP($C29,男D_R4績分!$D$3:$I$102,6,FALSE))</f>
        <v xml:space="preserve"> </v>
      </c>
      <c r="N29" s="155">
        <f t="shared" si="0"/>
        <v>0</v>
      </c>
    </row>
    <row r="30" spans="1:14">
      <c r="A30" s="151"/>
      <c r="B30" s="149"/>
      <c r="C30" s="150"/>
      <c r="D30" s="152"/>
      <c r="E30" s="152"/>
      <c r="F30" s="152"/>
      <c r="G30" s="152"/>
      <c r="H30" s="152"/>
      <c r="I30" s="153"/>
      <c r="J30" s="155"/>
      <c r="K30" s="155"/>
      <c r="L30" s="155" t="str">
        <f>IF(ISNA(VLOOKUP($C30,男D_R3績分!$D$3:$H$102,5,FALSE))," ",VLOOKUP($C30,男D_R3績分!$D$3:$H$102,5,FALSE))</f>
        <v xml:space="preserve"> </v>
      </c>
      <c r="M30" s="155" t="str">
        <f>IF(ISNA(VLOOKUP($C30,男D_R4績分!$D$3:$I$102,6,FALSE))," ",VLOOKUP($C30,男D_R4績分!$D$3:$I$102,6,FALSE))</f>
        <v xml:space="preserve"> </v>
      </c>
      <c r="N30" s="155">
        <f t="shared" si="0"/>
        <v>0</v>
      </c>
    </row>
    <row r="31" spans="1:14">
      <c r="A31" s="151"/>
      <c r="B31" s="149"/>
      <c r="C31" s="150"/>
      <c r="D31" s="152"/>
      <c r="E31" s="152"/>
      <c r="F31" s="152"/>
      <c r="G31" s="152"/>
      <c r="H31" s="152"/>
      <c r="I31" s="153"/>
      <c r="J31" s="155"/>
      <c r="K31" s="155"/>
      <c r="L31" s="155" t="str">
        <f>IF(ISNA(VLOOKUP($C31,男D_R3績分!$D$3:$H$102,5,FALSE))," ",VLOOKUP($C31,男D_R3績分!$D$3:$H$102,5,FALSE))</f>
        <v xml:space="preserve"> </v>
      </c>
      <c r="M31" s="155" t="str">
        <f>IF(ISNA(VLOOKUP($C31,男D_R4績分!$D$3:$I$102,6,FALSE))," ",VLOOKUP($C31,男D_R4績分!$D$3:$I$102,6,FALSE))</f>
        <v xml:space="preserve"> </v>
      </c>
      <c r="N31" s="155">
        <f t="shared" si="0"/>
        <v>0</v>
      </c>
    </row>
    <row r="32" spans="1:14">
      <c r="A32" s="151"/>
      <c r="B32" s="149"/>
      <c r="C32" s="150"/>
      <c r="D32" s="152"/>
      <c r="E32" s="152"/>
      <c r="F32" s="152"/>
      <c r="G32" s="152"/>
      <c r="H32" s="152"/>
      <c r="I32" s="153"/>
      <c r="J32" s="155"/>
      <c r="K32" s="155"/>
      <c r="L32" s="155" t="str">
        <f>IF(ISNA(VLOOKUP($C32,男D_R3績分!$D$3:$H$102,5,FALSE))," ",VLOOKUP($C32,男D_R3績分!$D$3:$H$102,5,FALSE))</f>
        <v xml:space="preserve"> </v>
      </c>
      <c r="M32" s="155" t="str">
        <f>IF(ISNA(VLOOKUP($C32,男D_R4績分!$D$3:$I$102,6,FALSE))," ",VLOOKUP($C32,男D_R4績分!$D$3:$I$102,6,FALSE))</f>
        <v xml:space="preserve"> </v>
      </c>
      <c r="N32" s="155">
        <f t="shared" si="0"/>
        <v>0</v>
      </c>
    </row>
    <row r="33" spans="1:14">
      <c r="A33" s="151"/>
      <c r="B33" s="149"/>
      <c r="C33" s="150"/>
      <c r="D33" s="152"/>
      <c r="E33" s="152"/>
      <c r="F33" s="152"/>
      <c r="G33" s="152"/>
      <c r="H33" s="152"/>
      <c r="I33" s="153"/>
      <c r="J33" s="155"/>
      <c r="K33" s="155"/>
      <c r="L33" s="155" t="str">
        <f>IF(ISNA(VLOOKUP($C33,男D_R3績分!$D$3:$H$102,5,FALSE))," ",VLOOKUP($C33,男D_R3績分!$D$3:$H$102,5,FALSE))</f>
        <v xml:space="preserve"> </v>
      </c>
      <c r="M33" s="155" t="str">
        <f>IF(ISNA(VLOOKUP($C33,男D_R4績分!$D$3:$I$102,6,FALSE))," ",VLOOKUP($C33,男D_R4績分!$D$3:$I$102,6,FALSE))</f>
        <v xml:space="preserve"> </v>
      </c>
      <c r="N33" s="155">
        <f t="shared" si="0"/>
        <v>0</v>
      </c>
    </row>
    <row r="34" spans="1:14">
      <c r="A34" s="151"/>
      <c r="B34" s="149"/>
      <c r="C34" s="150"/>
      <c r="D34" s="152"/>
      <c r="E34" s="152"/>
      <c r="F34" s="152"/>
      <c r="G34" s="152"/>
      <c r="H34" s="152"/>
      <c r="I34" s="153"/>
      <c r="J34" s="155"/>
      <c r="K34" s="155"/>
      <c r="L34" s="155" t="str">
        <f>IF(ISNA(VLOOKUP($C34,男D_R3績分!$D$3:$H$102,5,FALSE))," ",VLOOKUP($C34,男D_R3績分!$D$3:$H$102,5,FALSE))</f>
        <v xml:space="preserve"> </v>
      </c>
      <c r="M34" s="155" t="str">
        <f>IF(ISNA(VLOOKUP($C34,男D_R4績分!$D$3:$I$102,6,FALSE))," ",VLOOKUP($C34,男D_R4績分!$D$3:$I$102,6,FALSE))</f>
        <v xml:space="preserve"> </v>
      </c>
      <c r="N34" s="155">
        <f t="shared" si="0"/>
        <v>0</v>
      </c>
    </row>
    <row r="35" spans="1:14">
      <c r="A35" s="151"/>
      <c r="B35" s="149"/>
      <c r="C35" s="150"/>
      <c r="D35" s="152"/>
      <c r="E35" s="152"/>
      <c r="F35" s="152"/>
      <c r="G35" s="152"/>
      <c r="H35" s="152"/>
      <c r="I35" s="153"/>
      <c r="J35" s="155"/>
      <c r="K35" s="155"/>
      <c r="L35" s="155" t="str">
        <f>IF(ISNA(VLOOKUP($C35,男D_R3績分!$D$3:$H$102,5,FALSE))," ",VLOOKUP($C35,男D_R3績分!$D$3:$H$102,5,FALSE))</f>
        <v xml:space="preserve"> </v>
      </c>
      <c r="M35" s="155" t="str">
        <f>IF(ISNA(VLOOKUP($C35,男D_R4績分!$D$3:$I$102,6,FALSE))," ",VLOOKUP($C35,男D_R4績分!$D$3:$I$102,6,FALSE))</f>
        <v xml:space="preserve"> </v>
      </c>
      <c r="N35" s="155">
        <f t="shared" si="0"/>
        <v>0</v>
      </c>
    </row>
    <row r="36" spans="1:14">
      <c r="A36" s="151"/>
      <c r="B36" s="149"/>
      <c r="C36" s="150"/>
      <c r="D36" s="152"/>
      <c r="E36" s="152"/>
      <c r="F36" s="152"/>
      <c r="G36" s="152"/>
      <c r="H36" s="152"/>
      <c r="I36" s="153"/>
      <c r="J36" s="155"/>
      <c r="K36" s="155"/>
      <c r="L36" s="155" t="str">
        <f>IF(ISNA(VLOOKUP($C36,男D_R3績分!$D$3:$H$102,5,FALSE))," ",VLOOKUP($C36,男D_R3績分!$D$3:$H$102,5,FALSE))</f>
        <v xml:space="preserve"> </v>
      </c>
      <c r="M36" s="155" t="str">
        <f>IF(ISNA(VLOOKUP($C36,男D_R4績分!$D$3:$I$102,6,FALSE))," ",VLOOKUP($C36,男D_R4績分!$D$3:$I$102,6,FALSE))</f>
        <v xml:space="preserve"> </v>
      </c>
      <c r="N36" s="155">
        <f t="shared" si="0"/>
        <v>0</v>
      </c>
    </row>
    <row r="37" spans="1:14">
      <c r="A37" s="151"/>
      <c r="B37" s="149"/>
      <c r="C37" s="150"/>
      <c r="D37" s="152"/>
      <c r="E37" s="152"/>
      <c r="F37" s="152"/>
      <c r="G37" s="152"/>
      <c r="H37" s="152"/>
      <c r="I37" s="153"/>
      <c r="J37" s="155"/>
      <c r="K37" s="155"/>
      <c r="L37" s="155" t="str">
        <f>IF(ISNA(VLOOKUP($C37,男D_R3績分!$D$3:$H$102,5,FALSE))," ",VLOOKUP($C37,男D_R3績分!$D$3:$H$102,5,FALSE))</f>
        <v xml:space="preserve"> </v>
      </c>
      <c r="M37" s="155" t="str">
        <f>IF(ISNA(VLOOKUP($C37,男D_R4績分!$D$3:$I$102,6,FALSE))," ",VLOOKUP($C37,男D_R4績分!$D$3:$I$102,6,FALSE))</f>
        <v xml:space="preserve"> </v>
      </c>
      <c r="N37" s="155">
        <f t="shared" si="0"/>
        <v>0</v>
      </c>
    </row>
    <row r="38" spans="1:14">
      <c r="A38" s="151"/>
      <c r="B38" s="149"/>
      <c r="C38" s="150"/>
      <c r="D38" s="152"/>
      <c r="E38" s="152"/>
      <c r="F38" s="152"/>
      <c r="G38" s="152"/>
      <c r="H38" s="152"/>
      <c r="I38" s="153"/>
      <c r="J38" s="155"/>
      <c r="K38" s="155"/>
      <c r="L38" s="155" t="str">
        <f>IF(ISNA(VLOOKUP($C38,男D_R3績分!$D$3:$H$102,5,FALSE))," ",VLOOKUP($C38,男D_R3績分!$D$3:$H$102,5,FALSE))</f>
        <v xml:space="preserve"> </v>
      </c>
      <c r="M38" s="155" t="str">
        <f>IF(ISNA(VLOOKUP($C38,男D_R4績分!$D$3:$I$102,6,FALSE))," ",VLOOKUP($C38,男D_R4績分!$D$3:$I$102,6,FALSE))</f>
        <v xml:space="preserve"> </v>
      </c>
      <c r="N38" s="155">
        <f t="shared" si="0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/>
      <c r="K39" s="155"/>
      <c r="L39" s="155" t="str">
        <f>IF(ISNA(VLOOKUP($C39,男D_R3績分!$D$3:$H$102,5,FALSE))," ",VLOOKUP($C39,男D_R3績分!$D$3:$H$102,5,FALSE))</f>
        <v xml:space="preserve"> </v>
      </c>
      <c r="M39" s="155" t="str">
        <f>IF(ISNA(VLOOKUP($C39,男D_R4績分!$D$3:$I$102,6,FALSE))," ",VLOOKUP($C39,男D_R4績分!$D$3:$I$102,6,FALSE))</f>
        <v xml:space="preserve"> </v>
      </c>
      <c r="N39" s="155">
        <f t="shared" si="0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/>
      <c r="K40" s="155"/>
      <c r="L40" s="155" t="str">
        <f>IF(ISNA(VLOOKUP($C40,男D_R3績分!$D$3:$H$102,5,FALSE))," ",VLOOKUP($C40,男D_R3績分!$D$3:$H$102,5,FALSE))</f>
        <v xml:space="preserve"> </v>
      </c>
      <c r="M40" s="155" t="str">
        <f>IF(ISNA(VLOOKUP($C40,男D_R4績分!$D$3:$I$102,6,FALSE))," ",VLOOKUP($C40,男D_R4績分!$D$3:$I$102,6,FALSE))</f>
        <v xml:space="preserve"> </v>
      </c>
      <c r="N40" s="155">
        <f t="shared" si="0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/>
      <c r="K41" s="155"/>
      <c r="L41" s="155" t="str">
        <f>IF(ISNA(VLOOKUP($C41,男D_R3績分!$D$3:$H$102,5,FALSE))," ",VLOOKUP($C41,男D_R3績分!$D$3:$H$102,5,FALSE))</f>
        <v xml:space="preserve"> </v>
      </c>
      <c r="M41" s="155" t="str">
        <f>IF(ISNA(VLOOKUP($C41,男D_R4績分!$D$3:$I$102,6,FALSE))," ",VLOOKUP($C41,男D_R4績分!$D$3:$I$102,6,FALSE))</f>
        <v xml:space="preserve"> </v>
      </c>
      <c r="N41" s="155">
        <f t="shared" si="0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/>
      <c r="K42" s="155"/>
      <c r="L42" s="155" t="str">
        <f>IF(ISNA(VLOOKUP($C42,男D_R3績分!$D$3:$H$102,5,FALSE))," ",VLOOKUP($C42,男D_R3績分!$D$3:$H$102,5,FALSE))</f>
        <v xml:space="preserve"> </v>
      </c>
      <c r="M42" s="155" t="str">
        <f>IF(ISNA(VLOOKUP($C42,男D_R4績分!$D$3:$I$102,6,FALSE))," ",VLOOKUP($C42,男D_R4績分!$D$3:$I$102,6,FALSE))</f>
        <v xml:space="preserve"> </v>
      </c>
      <c r="N42" s="155">
        <f t="shared" si="0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/>
      <c r="K43" s="155"/>
      <c r="L43" s="155" t="str">
        <f>IF(ISNA(VLOOKUP($C43,男D_R3績分!$D$3:$H$102,5,FALSE))," ",VLOOKUP($C43,男D_R3績分!$D$3:$H$102,5,FALSE))</f>
        <v xml:space="preserve"> </v>
      </c>
      <c r="M43" s="155" t="str">
        <f>IF(ISNA(VLOOKUP($C43,男D_R4績分!$D$3:$I$102,6,FALSE))," ",VLOOKUP($C43,男D_R4績分!$D$3:$I$102,6,FALSE))</f>
        <v xml:space="preserve"> </v>
      </c>
      <c r="N43" s="155">
        <f t="shared" si="0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/>
      <c r="K44" s="155"/>
      <c r="L44" s="155" t="str">
        <f>IF(ISNA(VLOOKUP($C44,男D_R3績分!$D$3:$H$102,5,FALSE))," ",VLOOKUP($C44,男D_R3績分!$D$3:$H$102,5,FALSE))</f>
        <v xml:space="preserve"> </v>
      </c>
      <c r="M44" s="155" t="str">
        <f>IF(ISNA(VLOOKUP($C44,男D_R4績分!$D$3:$I$102,6,FALSE))," ",VLOOKUP($C44,男D_R4績分!$D$3:$I$102,6,FALSE))</f>
        <v xml:space="preserve"> </v>
      </c>
      <c r="N44" s="155">
        <f t="shared" si="0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/>
      <c r="K45" s="155"/>
      <c r="L45" s="155" t="str">
        <f>IF(ISNA(VLOOKUP($C45,男D_R3績分!$D$3:$H$102,5,FALSE))," ",VLOOKUP($C45,男D_R3績分!$D$3:$H$102,5,FALSE))</f>
        <v xml:space="preserve"> </v>
      </c>
      <c r="M45" s="155" t="str">
        <f>IF(ISNA(VLOOKUP($C45,男D_R4績分!$D$3:$I$102,6,FALSE))," ",VLOOKUP($C45,男D_R4績分!$D$3:$I$102,6,FALSE))</f>
        <v xml:space="preserve"> </v>
      </c>
      <c r="N45" s="155">
        <f t="shared" si="0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/>
      <c r="K46" s="155"/>
      <c r="L46" s="155" t="str">
        <f>IF(ISNA(VLOOKUP($C46,男D_R3績分!$D$3:$H$102,5,FALSE))," ",VLOOKUP($C46,男D_R3績分!$D$3:$H$102,5,FALSE))</f>
        <v xml:space="preserve"> </v>
      </c>
      <c r="M46" s="155" t="str">
        <f>IF(ISNA(VLOOKUP($C46,男D_R4績分!$D$3:$I$102,6,FALSE))," ",VLOOKUP($C46,男D_R4績分!$D$3:$I$102,6,FALSE))</f>
        <v xml:space="preserve"> </v>
      </c>
      <c r="N46" s="155">
        <f t="shared" si="0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/>
      <c r="K47" s="155"/>
      <c r="L47" s="155" t="str">
        <f>IF(ISNA(VLOOKUP($C47,男D_R3績分!$D$3:$H$102,5,FALSE))," ",VLOOKUP($C47,男D_R3績分!$D$3:$H$102,5,FALSE))</f>
        <v xml:space="preserve"> </v>
      </c>
      <c r="M47" s="155" t="str">
        <f>IF(ISNA(VLOOKUP($C47,男D_R4績分!$D$3:$I$102,6,FALSE))," ",VLOOKUP($C47,男D_R4績分!$D$3:$I$102,6,FALSE))</f>
        <v xml:space="preserve"> </v>
      </c>
      <c r="N47" s="155">
        <f t="shared" si="0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/>
      <c r="K48" s="155"/>
      <c r="L48" s="155" t="str">
        <f>IF(ISNA(VLOOKUP($C48,男D_R3績分!$D$3:$H$102,5,FALSE))," ",VLOOKUP($C48,男D_R3績分!$D$3:$H$102,5,FALSE))</f>
        <v xml:space="preserve"> </v>
      </c>
      <c r="M48" s="155" t="str">
        <f>IF(ISNA(VLOOKUP($C48,男D_R4績分!$D$3:$I$102,6,FALSE))," ",VLOOKUP($C48,男D_R4績分!$D$3:$I$102,6,FALSE))</f>
        <v xml:space="preserve"> </v>
      </c>
      <c r="N48" s="155">
        <f t="shared" si="0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/>
      <c r="K49" s="155"/>
      <c r="L49" s="155" t="str">
        <f>IF(ISNA(VLOOKUP($C49,男D_R3績分!$D$3:$H$102,5,FALSE))," ",VLOOKUP($C49,男D_R3績分!$D$3:$H$102,5,FALSE))</f>
        <v xml:space="preserve"> </v>
      </c>
      <c r="M49" s="155" t="str">
        <f>IF(ISNA(VLOOKUP($C49,男D_R4績分!$D$3:$I$102,6,FALSE))," ",VLOOKUP($C49,男D_R4績分!$D$3:$I$102,6,FALSE))</f>
        <v xml:space="preserve"> </v>
      </c>
      <c r="N49" s="155">
        <f t="shared" si="0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/>
      <c r="K50" s="155"/>
      <c r="L50" s="155" t="str">
        <f>IF(ISNA(VLOOKUP($C50,男D_R3績分!$D$3:$H$102,5,FALSE))," ",VLOOKUP($C50,男D_R3績分!$D$3:$H$102,5,FALSE))</f>
        <v xml:space="preserve"> </v>
      </c>
      <c r="M50" s="155" t="str">
        <f>IF(ISNA(VLOOKUP($C50,男D_R4績分!$D$3:$I$102,6,FALSE))," ",VLOOKUP($C50,男D_R4績分!$D$3:$I$102,6,FALSE))</f>
        <v xml:space="preserve"> </v>
      </c>
      <c r="N50" s="155">
        <f t="shared" si="0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/>
      <c r="K51" s="155"/>
      <c r="L51" s="155" t="str">
        <f>IF(ISNA(VLOOKUP($C51,男D_R3績分!$D$3:$H$102,5,FALSE))," ",VLOOKUP($C51,男D_R3績分!$D$3:$H$102,5,FALSE))</f>
        <v xml:space="preserve"> </v>
      </c>
      <c r="M51" s="155" t="str">
        <f>IF(ISNA(VLOOKUP($C51,男D_R4績分!$D$3:$I$102,6,FALSE))," ",VLOOKUP($C51,男D_R4績分!$D$3:$I$102,6,FALSE))</f>
        <v xml:space="preserve"> </v>
      </c>
      <c r="N51" s="155">
        <f t="shared" si="0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/>
      <c r="K52" s="155"/>
      <c r="L52" s="155" t="str">
        <f>IF(ISNA(VLOOKUP($C52,男D_R3績分!$D$3:$H$102,5,FALSE))," ",VLOOKUP($C52,男D_R3績分!$D$3:$H$102,5,FALSE))</f>
        <v xml:space="preserve"> </v>
      </c>
      <c r="M52" s="155" t="str">
        <f>IF(ISNA(VLOOKUP($C52,男D_R4績分!$D$3:$I$102,6,FALSE))," ",VLOOKUP($C52,男D_R4績分!$D$3:$I$102,6,FALSE))</f>
        <v xml:space="preserve"> </v>
      </c>
      <c r="N52" s="155">
        <f t="shared" si="0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/>
      <c r="K53" s="155"/>
      <c r="L53" s="155" t="str">
        <f>IF(ISNA(VLOOKUP($C53,男D_R3績分!$D$3:$H$102,5,FALSE))," ",VLOOKUP($C53,男D_R3績分!$D$3:$H$102,5,FALSE))</f>
        <v xml:space="preserve"> </v>
      </c>
      <c r="M53" s="155" t="str">
        <f>IF(ISNA(VLOOKUP($C53,男D_R4績分!$D$3:$I$102,6,FALSE))," ",VLOOKUP($C53,男D_R4績分!$D$3:$I$102,6,FALSE))</f>
        <v xml:space="preserve"> </v>
      </c>
      <c r="N53" s="155">
        <f t="shared" si="0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/>
      <c r="K54" s="155"/>
      <c r="L54" s="155" t="str">
        <f>IF(ISNA(VLOOKUP($C54,男D_R3績分!$D$3:$H$102,5,FALSE))," ",VLOOKUP($C54,男D_R3績分!$D$3:$H$102,5,FALSE))</f>
        <v xml:space="preserve"> </v>
      </c>
      <c r="M54" s="155" t="str">
        <f>IF(ISNA(VLOOKUP($C54,男D_R4績分!$D$3:$I$102,6,FALSE))," ",VLOOKUP($C54,男D_R4績分!$D$3:$I$102,6,FALSE))</f>
        <v xml:space="preserve"> </v>
      </c>
      <c r="N54" s="155">
        <f t="shared" si="0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/>
      <c r="K55" s="155"/>
      <c r="L55" s="155" t="str">
        <f>IF(ISNA(VLOOKUP($C55,男D_R3績分!$D$3:$H$102,5,FALSE))," ",VLOOKUP($C55,男D_R3績分!$D$3:$H$102,5,FALSE))</f>
        <v xml:space="preserve"> </v>
      </c>
      <c r="M55" s="155" t="str">
        <f>IF(ISNA(VLOOKUP($C55,男D_R4績分!$D$3:$I$102,6,FALSE))," ",VLOOKUP($C55,男D_R4績分!$D$3:$I$102,6,FALSE))</f>
        <v xml:space="preserve"> </v>
      </c>
      <c r="N55" s="155">
        <f t="shared" si="0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/>
      <c r="K56" s="155"/>
      <c r="L56" s="155" t="str">
        <f>IF(ISNA(VLOOKUP($C56,男D_R3績分!$D$3:$H$102,5,FALSE))," ",VLOOKUP($C56,男D_R3績分!$D$3:$H$102,5,FALSE))</f>
        <v xml:space="preserve"> </v>
      </c>
      <c r="M56" s="155" t="str">
        <f>IF(ISNA(VLOOKUP($C56,男D_R4績分!$D$3:$I$102,6,FALSE))," ",VLOOKUP($C56,男D_R4績分!$D$3:$I$102,6,FALSE))</f>
        <v xml:space="preserve"> </v>
      </c>
      <c r="N56" s="155">
        <f t="shared" si="0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/>
      <c r="K57" s="155"/>
      <c r="L57" s="155" t="str">
        <f>IF(ISNA(VLOOKUP($C57,男D_R3績分!$D$3:$H$102,5,FALSE))," ",VLOOKUP($C57,男D_R3績分!$D$3:$H$102,5,FALSE))</f>
        <v xml:space="preserve"> </v>
      </c>
      <c r="M57" s="155" t="str">
        <f>IF(ISNA(VLOOKUP($C57,男D_R4績分!$D$3:$I$102,6,FALSE))," ",VLOOKUP($C57,男D_R4績分!$D$3:$I$102,6,FALSE))</f>
        <v xml:space="preserve"> </v>
      </c>
      <c r="N57" s="155">
        <f t="shared" si="0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/>
      <c r="K58" s="155"/>
      <c r="L58" s="155" t="str">
        <f>IF(ISNA(VLOOKUP($C58,男D_R3績分!$D$3:$H$102,5,FALSE))," ",VLOOKUP($C58,男D_R3績分!$D$3:$H$102,5,FALSE))</f>
        <v xml:space="preserve"> </v>
      </c>
      <c r="M58" s="155" t="str">
        <f>IF(ISNA(VLOOKUP($C58,男D_R4績分!$D$3:$I$102,6,FALSE))," ",VLOOKUP($C58,男D_R4績分!$D$3:$I$102,6,FALSE))</f>
        <v xml:space="preserve"> </v>
      </c>
      <c r="N58" s="155">
        <f t="shared" si="0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/>
      <c r="K59" s="155"/>
      <c r="L59" s="155" t="str">
        <f>IF(ISNA(VLOOKUP($C59,男D_R3績分!$D$3:$H$102,5,FALSE))," ",VLOOKUP($C59,男D_R3績分!$D$3:$H$102,5,FALSE))</f>
        <v xml:space="preserve"> </v>
      </c>
      <c r="M59" s="155" t="str">
        <f>IF(ISNA(VLOOKUP($C59,男D_R4績分!$D$3:$I$102,6,FALSE))," ",VLOOKUP($C59,男D_R4績分!$D$3:$I$102,6,FALSE))</f>
        <v xml:space="preserve"> </v>
      </c>
      <c r="N59" s="155">
        <f t="shared" si="0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/>
      <c r="K60" s="155"/>
      <c r="L60" s="155" t="str">
        <f>IF(ISNA(VLOOKUP($C60,男D_R3績分!$D$3:$H$102,5,FALSE))," ",VLOOKUP($C60,男D_R3績分!$D$3:$H$102,5,FALSE))</f>
        <v xml:space="preserve"> </v>
      </c>
      <c r="M60" s="155" t="str">
        <f>IF(ISNA(VLOOKUP($C60,男D_R4績分!$D$3:$I$102,6,FALSE))," ",VLOOKUP($C60,男D_R4績分!$D$3:$I$102,6,FALSE))</f>
        <v xml:space="preserve"> </v>
      </c>
      <c r="N60" s="155">
        <f t="shared" si="0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/>
      <c r="K61" s="155"/>
      <c r="L61" s="155" t="str">
        <f>IF(ISNA(VLOOKUP($C61,男D_R3績分!$D$3:$H$102,5,FALSE))," ",VLOOKUP($C61,男D_R3績分!$D$3:$H$102,5,FALSE))</f>
        <v xml:space="preserve"> </v>
      </c>
      <c r="M61" s="155" t="str">
        <f>IF(ISNA(VLOOKUP($C61,男D_R4績分!$D$3:$I$102,6,FALSE))," ",VLOOKUP($C61,男D_R4績分!$D$3:$I$102,6,FALSE))</f>
        <v xml:space="preserve"> </v>
      </c>
      <c r="N61" s="155">
        <f t="shared" si="0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/>
      <c r="K62" s="155"/>
      <c r="L62" s="155" t="str">
        <f>IF(ISNA(VLOOKUP($C62,男D_R3績分!$D$3:$H$102,5,FALSE))," ",VLOOKUP($C62,男D_R3績分!$D$3:$H$102,5,FALSE))</f>
        <v xml:space="preserve"> </v>
      </c>
      <c r="M62" s="155" t="str">
        <f>IF(ISNA(VLOOKUP($C62,男D_R4績分!$D$3:$I$102,6,FALSE))," ",VLOOKUP($C62,男D_R4績分!$D$3:$I$102,6,FALSE))</f>
        <v xml:space="preserve"> </v>
      </c>
      <c r="N62" s="155">
        <f t="shared" si="0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/>
      <c r="K63" s="155"/>
      <c r="L63" s="155" t="str">
        <f>IF(ISNA(VLOOKUP($C63,男D_R3績分!$D$3:$H$102,5,FALSE))," ",VLOOKUP($C63,男D_R3績分!$D$3:$H$102,5,FALSE))</f>
        <v xml:space="preserve"> </v>
      </c>
      <c r="M63" s="155" t="str">
        <f>IF(ISNA(VLOOKUP($C63,男D_R4績分!$D$3:$I$102,6,FALSE))," ",VLOOKUP($C63,男D_R4績分!$D$3:$I$102,6,FALSE))</f>
        <v xml:space="preserve"> </v>
      </c>
      <c r="N63" s="155">
        <f t="shared" si="0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/>
      <c r="K64" s="155"/>
      <c r="L64" s="155" t="str">
        <f>IF(ISNA(VLOOKUP($C64,男D_R3績分!$D$3:$H$102,5,FALSE))," ",VLOOKUP($C64,男D_R3績分!$D$3:$H$102,5,FALSE))</f>
        <v xml:space="preserve"> </v>
      </c>
      <c r="M64" s="155" t="str">
        <f>IF(ISNA(VLOOKUP($C64,男D_R4績分!$D$3:$I$102,6,FALSE))," ",VLOOKUP($C64,男D_R4績分!$D$3:$I$102,6,FALSE))</f>
        <v xml:space="preserve"> </v>
      </c>
      <c r="N64" s="155">
        <f t="shared" si="0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/>
      <c r="K65" s="155"/>
      <c r="L65" s="155" t="str">
        <f>IF(ISNA(VLOOKUP($C65,男D_R3績分!$D$3:$H$102,5,FALSE))," ",VLOOKUP($C65,男D_R3績分!$D$3:$H$102,5,FALSE))</f>
        <v xml:space="preserve"> </v>
      </c>
      <c r="M65" s="155" t="str">
        <f>IF(ISNA(VLOOKUP($C65,男D_R4績分!$D$3:$I$102,6,FALSE))," ",VLOOKUP($C65,男D_R4績分!$D$3:$I$102,6,FALSE))</f>
        <v xml:space="preserve"> </v>
      </c>
      <c r="N65" s="155">
        <f t="shared" si="0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/>
      <c r="K66" s="155"/>
      <c r="L66" s="155" t="str">
        <f>IF(ISNA(VLOOKUP($C66,男D_R3績分!$D$3:$H$102,5,FALSE))," ",VLOOKUP($C66,男D_R3績分!$D$3:$H$102,5,FALSE))</f>
        <v xml:space="preserve"> </v>
      </c>
      <c r="M66" s="155" t="str">
        <f>IF(ISNA(VLOOKUP($C66,男D_R4績分!$D$3:$I$102,6,FALSE))," ",VLOOKUP($C66,男D_R4績分!$D$3:$I$102,6,FALSE))</f>
        <v xml:space="preserve"> </v>
      </c>
      <c r="N66" s="155">
        <f t="shared" si="0"/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/>
      <c r="K67" s="155"/>
      <c r="L67" s="155" t="str">
        <f>IF(ISNA(VLOOKUP($C67,男D_R3績分!$D$3:$H$102,5,FALSE))," ",VLOOKUP($C67,男D_R3績分!$D$3:$H$102,5,FALSE))</f>
        <v xml:space="preserve"> </v>
      </c>
      <c r="M67" s="155" t="str">
        <f>IF(ISNA(VLOOKUP($C67,男D_R4績分!$D$3:$I$102,6,FALSE))," ",VLOOKUP($C67,男D_R4績分!$D$3:$I$102,6,FALSE))</f>
        <v xml:space="preserve"> </v>
      </c>
      <c r="N67" s="155">
        <f t="shared" ref="N67:N102" si="1">SUM(J67:M67)</f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/>
      <c r="K68" s="155"/>
      <c r="L68" s="155" t="str">
        <f>IF(ISNA(VLOOKUP($C68,男D_R3績分!$D$3:$H$102,5,FALSE))," ",VLOOKUP($C68,男D_R3績分!$D$3:$H$102,5,FALSE))</f>
        <v xml:space="preserve"> </v>
      </c>
      <c r="M68" s="155" t="str">
        <f>IF(ISNA(VLOOKUP($C68,男D_R4績分!$D$3:$I$102,6,FALSE))," ",VLOOKUP($C68,男D_R4績分!$D$3:$I$102,6,FALSE))</f>
        <v xml:space="preserve"> </v>
      </c>
      <c r="N68" s="155">
        <f t="shared" si="1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/>
      <c r="K69" s="155"/>
      <c r="L69" s="155" t="str">
        <f>IF(ISNA(VLOOKUP($C69,男D_R3績分!$D$3:$H$102,5,FALSE))," ",VLOOKUP($C69,男D_R3績分!$D$3:$H$102,5,FALSE))</f>
        <v xml:space="preserve"> </v>
      </c>
      <c r="M69" s="155" t="str">
        <f>IF(ISNA(VLOOKUP($C69,男D_R4績分!$D$3:$I$102,6,FALSE))," ",VLOOKUP($C69,男D_R4績分!$D$3:$I$102,6,FALSE))</f>
        <v xml:space="preserve"> </v>
      </c>
      <c r="N69" s="155">
        <f t="shared" si="1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/>
      <c r="K70" s="155"/>
      <c r="L70" s="155" t="str">
        <f>IF(ISNA(VLOOKUP($C70,男D_R3績分!$D$3:$H$102,5,FALSE))," ",VLOOKUP($C70,男D_R3績分!$D$3:$H$102,5,FALSE))</f>
        <v xml:space="preserve"> </v>
      </c>
      <c r="M70" s="155" t="str">
        <f>IF(ISNA(VLOOKUP($C70,男D_R4績分!$D$3:$I$102,6,FALSE))," ",VLOOKUP($C70,男D_R4績分!$D$3:$I$102,6,FALSE))</f>
        <v xml:space="preserve"> </v>
      </c>
      <c r="N70" s="155">
        <f t="shared" si="1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/>
      <c r="K71" s="155"/>
      <c r="L71" s="155" t="str">
        <f>IF(ISNA(VLOOKUP($C71,男D_R3績分!$D$3:$H$102,5,FALSE))," ",VLOOKUP($C71,男D_R3績分!$D$3:$H$102,5,FALSE))</f>
        <v xml:space="preserve"> </v>
      </c>
      <c r="M71" s="155" t="str">
        <f>IF(ISNA(VLOOKUP($C71,男D_R4績分!$D$3:$I$102,6,FALSE))," ",VLOOKUP($C71,男D_R4績分!$D$3:$I$102,6,FALSE))</f>
        <v xml:space="preserve"> </v>
      </c>
      <c r="N71" s="155">
        <f t="shared" si="1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/>
      <c r="K72" s="155"/>
      <c r="L72" s="155" t="str">
        <f>IF(ISNA(VLOOKUP($C72,男D_R3績分!$D$3:$H$102,5,FALSE))," ",VLOOKUP($C72,男D_R3績分!$D$3:$H$102,5,FALSE))</f>
        <v xml:space="preserve"> </v>
      </c>
      <c r="M72" s="155" t="str">
        <f>IF(ISNA(VLOOKUP($C72,男D_R4績分!$D$3:$I$102,6,FALSE))," ",VLOOKUP($C72,男D_R4績分!$D$3:$I$102,6,FALSE))</f>
        <v xml:space="preserve"> </v>
      </c>
      <c r="N72" s="155">
        <f t="shared" si="1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/>
      <c r="K73" s="155"/>
      <c r="L73" s="155" t="str">
        <f>IF(ISNA(VLOOKUP($C73,男D_R3績分!$D$3:$H$102,5,FALSE))," ",VLOOKUP($C73,男D_R3績分!$D$3:$H$102,5,FALSE))</f>
        <v xml:space="preserve"> </v>
      </c>
      <c r="M73" s="155" t="str">
        <f>IF(ISNA(VLOOKUP($C73,男D_R4績分!$D$3:$I$102,6,FALSE))," ",VLOOKUP($C73,男D_R4績分!$D$3:$I$102,6,FALSE))</f>
        <v xml:space="preserve"> </v>
      </c>
      <c r="N73" s="155">
        <f t="shared" si="1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/>
      <c r="K74" s="155"/>
      <c r="L74" s="155" t="str">
        <f>IF(ISNA(VLOOKUP($C74,男D_R3績分!$D$3:$H$102,5,FALSE))," ",VLOOKUP($C74,男D_R3績分!$D$3:$H$102,5,FALSE))</f>
        <v xml:space="preserve"> </v>
      </c>
      <c r="M74" s="155" t="str">
        <f>IF(ISNA(VLOOKUP($C74,男D_R4績分!$D$3:$I$102,6,FALSE))," ",VLOOKUP($C74,男D_R4績分!$D$3:$I$102,6,FALSE))</f>
        <v xml:space="preserve"> </v>
      </c>
      <c r="N74" s="155">
        <f t="shared" si="1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/>
      <c r="K75" s="155"/>
      <c r="L75" s="155" t="str">
        <f>IF(ISNA(VLOOKUP($C75,男D_R3績分!$D$3:$H$102,5,FALSE))," ",VLOOKUP($C75,男D_R3績分!$D$3:$H$102,5,FALSE))</f>
        <v xml:space="preserve"> </v>
      </c>
      <c r="M75" s="155" t="str">
        <f>IF(ISNA(VLOOKUP($C75,男D_R4績分!$D$3:$I$102,6,FALSE))," ",VLOOKUP($C75,男D_R4績分!$D$3:$I$102,6,FALSE))</f>
        <v xml:space="preserve"> </v>
      </c>
      <c r="N75" s="155">
        <f t="shared" si="1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/>
      <c r="K76" s="155"/>
      <c r="L76" s="155" t="str">
        <f>IF(ISNA(VLOOKUP($C76,男D_R3績分!$D$3:$H$102,5,FALSE))," ",VLOOKUP($C76,男D_R3績分!$D$3:$H$102,5,FALSE))</f>
        <v xml:space="preserve"> </v>
      </c>
      <c r="M76" s="155" t="str">
        <f>IF(ISNA(VLOOKUP($C76,男D_R4績分!$D$3:$I$102,6,FALSE))," ",VLOOKUP($C76,男D_R4績分!$D$3:$I$102,6,FALSE))</f>
        <v xml:space="preserve"> </v>
      </c>
      <c r="N76" s="155">
        <f t="shared" si="1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/>
      <c r="K77" s="155"/>
      <c r="L77" s="155" t="str">
        <f>IF(ISNA(VLOOKUP($C77,男D_R3績分!$D$3:$H$102,5,FALSE))," ",VLOOKUP($C77,男D_R3績分!$D$3:$H$102,5,FALSE))</f>
        <v xml:space="preserve"> </v>
      </c>
      <c r="M77" s="155" t="str">
        <f>IF(ISNA(VLOOKUP($C77,男D_R4績分!$D$3:$I$102,6,FALSE))," ",VLOOKUP($C77,男D_R4績分!$D$3:$I$102,6,FALSE))</f>
        <v xml:space="preserve"> </v>
      </c>
      <c r="N77" s="155">
        <f t="shared" si="1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/>
      <c r="K78" s="155"/>
      <c r="L78" s="155" t="str">
        <f>IF(ISNA(VLOOKUP($C78,男D_R3績分!$D$3:$H$102,5,FALSE))," ",VLOOKUP($C78,男D_R3績分!$D$3:$H$102,5,FALSE))</f>
        <v xml:space="preserve"> </v>
      </c>
      <c r="M78" s="155" t="str">
        <f>IF(ISNA(VLOOKUP($C78,男D_R4績分!$D$3:$I$102,6,FALSE))," ",VLOOKUP($C78,男D_R4績分!$D$3:$I$102,6,FALSE))</f>
        <v xml:space="preserve"> </v>
      </c>
      <c r="N78" s="155">
        <f t="shared" si="1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/>
      <c r="K79" s="155"/>
      <c r="L79" s="155" t="str">
        <f>IF(ISNA(VLOOKUP($C79,男D_R3績分!$D$3:$H$102,5,FALSE))," ",VLOOKUP($C79,男D_R3績分!$D$3:$H$102,5,FALSE))</f>
        <v xml:space="preserve"> </v>
      </c>
      <c r="M79" s="155" t="str">
        <f>IF(ISNA(VLOOKUP($C79,男D_R4績分!$D$3:$I$102,6,FALSE))," ",VLOOKUP($C79,男D_R4績分!$D$3:$I$102,6,FALSE))</f>
        <v xml:space="preserve"> </v>
      </c>
      <c r="N79" s="155">
        <f t="shared" si="1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/>
      <c r="K80" s="155"/>
      <c r="L80" s="155" t="str">
        <f>IF(ISNA(VLOOKUP($C80,男D_R3績分!$D$3:$H$102,5,FALSE))," ",VLOOKUP($C80,男D_R3績分!$D$3:$H$102,5,FALSE))</f>
        <v xml:space="preserve"> </v>
      </c>
      <c r="M80" s="155" t="str">
        <f>IF(ISNA(VLOOKUP($C80,男D_R4績分!$D$3:$I$102,6,FALSE))," ",VLOOKUP($C80,男D_R4績分!$D$3:$I$102,6,FALSE))</f>
        <v xml:space="preserve"> </v>
      </c>
      <c r="N80" s="155">
        <f t="shared" si="1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 t="str">
        <f>IF(ISNA(VLOOKUP($C81,男D_R3績分!$D$3:$H$102,5,FALSE))," ",VLOOKUP($C81,男D_R3績分!$D$3:$H$102,5,FALSE))</f>
        <v xml:space="preserve"> </v>
      </c>
      <c r="M81" s="155" t="str">
        <f>IF(ISNA(VLOOKUP($C81,男D_R4績分!$D$3:$I$102,6,FALSE))," ",VLOOKUP($C81,男D_R4績分!$D$3:$I$102,6,FALSE))</f>
        <v xml:space="preserve"> </v>
      </c>
      <c r="N81" s="155">
        <f t="shared" si="1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/>
      <c r="K82" s="155"/>
      <c r="L82" s="155" t="str">
        <f>IF(ISNA(VLOOKUP($C82,男D_R3績分!$D$3:$H$102,5,FALSE))," ",VLOOKUP($C82,男D_R3績分!$D$3:$H$102,5,FALSE))</f>
        <v xml:space="preserve"> </v>
      </c>
      <c r="M82" s="155" t="str">
        <f>IF(ISNA(VLOOKUP($C82,男D_R4績分!$D$3:$I$102,6,FALSE))," ",VLOOKUP($C82,男D_R4績分!$D$3:$I$102,6,FALSE))</f>
        <v xml:space="preserve"> </v>
      </c>
      <c r="N82" s="155">
        <f t="shared" si="1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/>
      <c r="K83" s="155"/>
      <c r="L83" s="155" t="str">
        <f>IF(ISNA(VLOOKUP($C83,男D_R3績分!$D$3:$H$102,5,FALSE))," ",VLOOKUP($C83,男D_R3績分!$D$3:$H$102,5,FALSE))</f>
        <v xml:space="preserve"> </v>
      </c>
      <c r="M83" s="155" t="str">
        <f>IF(ISNA(VLOOKUP($C83,男D_R4績分!$D$3:$I$102,6,FALSE))," ",VLOOKUP($C83,男D_R4績分!$D$3:$I$102,6,FALSE))</f>
        <v xml:space="preserve"> </v>
      </c>
      <c r="N83" s="155">
        <f t="shared" si="1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/>
      <c r="K84" s="155"/>
      <c r="L84" s="155" t="str">
        <f>IF(ISNA(VLOOKUP($C84,男D_R3績分!$D$3:$H$102,5,FALSE))," ",VLOOKUP($C84,男D_R3績分!$D$3:$H$102,5,FALSE))</f>
        <v xml:space="preserve"> </v>
      </c>
      <c r="M84" s="155" t="str">
        <f>IF(ISNA(VLOOKUP($C84,男D_R4績分!$D$3:$I$102,6,FALSE))," ",VLOOKUP($C84,男D_R4績分!$D$3:$I$102,6,FALSE))</f>
        <v xml:space="preserve"> </v>
      </c>
      <c r="N84" s="155">
        <f t="shared" si="1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/>
      <c r="K85" s="155"/>
      <c r="L85" s="155" t="str">
        <f>IF(ISNA(VLOOKUP($C85,男D_R3績分!$D$3:$H$102,5,FALSE))," ",VLOOKUP($C85,男D_R3績分!$D$3:$H$102,5,FALSE))</f>
        <v xml:space="preserve"> </v>
      </c>
      <c r="M85" s="155" t="str">
        <f>IF(ISNA(VLOOKUP($C85,男D_R4績分!$D$3:$I$102,6,FALSE))," ",VLOOKUP($C85,男D_R4績分!$D$3:$I$102,6,FALSE))</f>
        <v xml:space="preserve"> </v>
      </c>
      <c r="N85" s="155">
        <f t="shared" si="1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/>
      <c r="K86" s="155"/>
      <c r="L86" s="155" t="str">
        <f>IF(ISNA(VLOOKUP($C86,男D_R3績分!$D$3:$H$102,5,FALSE))," ",VLOOKUP($C86,男D_R3績分!$D$3:$H$102,5,FALSE))</f>
        <v xml:space="preserve"> </v>
      </c>
      <c r="M86" s="155" t="str">
        <f>IF(ISNA(VLOOKUP($C86,男D_R4績分!$D$3:$I$102,6,FALSE))," ",VLOOKUP($C86,男D_R4績分!$D$3:$I$102,6,FALSE))</f>
        <v xml:space="preserve"> </v>
      </c>
      <c r="N86" s="155">
        <f t="shared" si="1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/>
      <c r="K87" s="155"/>
      <c r="L87" s="155" t="str">
        <f>IF(ISNA(VLOOKUP($C87,男D_R3績分!$D$3:$H$102,5,FALSE))," ",VLOOKUP($C87,男D_R3績分!$D$3:$H$102,5,FALSE))</f>
        <v xml:space="preserve"> </v>
      </c>
      <c r="M87" s="155" t="str">
        <f>IF(ISNA(VLOOKUP($C87,男D_R4績分!$D$3:$I$102,6,FALSE))," ",VLOOKUP($C87,男D_R4績分!$D$3:$I$102,6,FALSE))</f>
        <v xml:space="preserve"> </v>
      </c>
      <c r="N87" s="155">
        <f t="shared" si="1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/>
      <c r="K88" s="155"/>
      <c r="L88" s="155" t="str">
        <f>IF(ISNA(VLOOKUP($C88,男D_R3績分!$D$3:$H$102,5,FALSE))," ",VLOOKUP($C88,男D_R3績分!$D$3:$H$102,5,FALSE))</f>
        <v xml:space="preserve"> </v>
      </c>
      <c r="M88" s="155" t="str">
        <f>IF(ISNA(VLOOKUP($C88,男D_R4績分!$D$3:$I$102,6,FALSE))," ",VLOOKUP($C88,男D_R4績分!$D$3:$I$102,6,FALSE))</f>
        <v xml:space="preserve"> </v>
      </c>
      <c r="N88" s="155">
        <f t="shared" si="1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/>
      <c r="K89" s="155"/>
      <c r="L89" s="155" t="str">
        <f>IF(ISNA(VLOOKUP($C89,男D_R3績分!$D$3:$H$102,5,FALSE))," ",VLOOKUP($C89,男D_R3績分!$D$3:$H$102,5,FALSE))</f>
        <v xml:space="preserve"> </v>
      </c>
      <c r="M89" s="155" t="str">
        <f>IF(ISNA(VLOOKUP($C89,男D_R4績分!$D$3:$I$102,6,FALSE))," ",VLOOKUP($C89,男D_R4績分!$D$3:$I$102,6,FALSE))</f>
        <v xml:space="preserve"> </v>
      </c>
      <c r="N89" s="155">
        <f t="shared" si="1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/>
      <c r="K90" s="155"/>
      <c r="L90" s="155" t="str">
        <f>IF(ISNA(VLOOKUP($C90,男D_R3績分!$D$3:$H$102,5,FALSE))," ",VLOOKUP($C90,男D_R3績分!$D$3:$H$102,5,FALSE))</f>
        <v xml:space="preserve"> </v>
      </c>
      <c r="M90" s="155" t="str">
        <f>IF(ISNA(VLOOKUP($C90,男D_R4績分!$D$3:$I$102,6,FALSE))," ",VLOOKUP($C90,男D_R4績分!$D$3:$I$102,6,FALSE))</f>
        <v xml:space="preserve"> </v>
      </c>
      <c r="N90" s="155">
        <f t="shared" si="1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/>
      <c r="K91" s="155"/>
      <c r="L91" s="155" t="str">
        <f>IF(ISNA(VLOOKUP($C91,男D_R3績分!$D$3:$H$102,5,FALSE))," ",VLOOKUP($C91,男D_R3績分!$D$3:$H$102,5,FALSE))</f>
        <v xml:space="preserve"> </v>
      </c>
      <c r="M91" s="155" t="str">
        <f>IF(ISNA(VLOOKUP($C91,男D_R4績分!$D$3:$I$102,6,FALSE))," ",VLOOKUP($C91,男D_R4績分!$D$3:$I$102,6,FALSE))</f>
        <v xml:space="preserve"> </v>
      </c>
      <c r="N91" s="155">
        <f t="shared" si="1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/>
      <c r="K92" s="155"/>
      <c r="L92" s="155" t="str">
        <f>IF(ISNA(VLOOKUP($C92,男D_R3績分!$D$3:$H$102,5,FALSE))," ",VLOOKUP($C92,男D_R3績分!$D$3:$H$102,5,FALSE))</f>
        <v xml:space="preserve"> </v>
      </c>
      <c r="M92" s="155" t="str">
        <f>IF(ISNA(VLOOKUP($C92,男D_R4績分!$D$3:$I$102,6,FALSE))," ",VLOOKUP($C92,男D_R4績分!$D$3:$I$102,6,FALSE))</f>
        <v xml:space="preserve"> </v>
      </c>
      <c r="N92" s="155">
        <f t="shared" si="1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/>
      <c r="K93" s="155"/>
      <c r="L93" s="155" t="str">
        <f>IF(ISNA(VLOOKUP($C93,男D_R3績分!$D$3:$H$102,5,FALSE))," ",VLOOKUP($C93,男D_R3績分!$D$3:$H$102,5,FALSE))</f>
        <v xml:space="preserve"> </v>
      </c>
      <c r="M93" s="155" t="str">
        <f>IF(ISNA(VLOOKUP($C93,男D_R4績分!$D$3:$I$102,6,FALSE))," ",VLOOKUP($C93,男D_R4績分!$D$3:$I$102,6,FALSE))</f>
        <v xml:space="preserve"> </v>
      </c>
      <c r="N93" s="155">
        <f t="shared" si="1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/>
      <c r="K94" s="155"/>
      <c r="L94" s="155" t="str">
        <f>IF(ISNA(VLOOKUP($C94,男D_R3績分!$D$3:$H$102,5,FALSE))," ",VLOOKUP($C94,男D_R3績分!$D$3:$H$102,5,FALSE))</f>
        <v xml:space="preserve"> </v>
      </c>
      <c r="M94" s="155" t="str">
        <f>IF(ISNA(VLOOKUP($C94,男D_R4績分!$D$3:$I$102,6,FALSE))," ",VLOOKUP($C94,男D_R4績分!$D$3:$I$102,6,FALSE))</f>
        <v xml:space="preserve"> </v>
      </c>
      <c r="N94" s="155">
        <f t="shared" si="1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/>
      <c r="K95" s="155"/>
      <c r="L95" s="155" t="str">
        <f>IF(ISNA(VLOOKUP($C95,男D_R3績分!$D$3:$H$102,5,FALSE))," ",VLOOKUP($C95,男D_R3績分!$D$3:$H$102,5,FALSE))</f>
        <v xml:space="preserve"> </v>
      </c>
      <c r="M95" s="155" t="str">
        <f>IF(ISNA(VLOOKUP($C95,男D_R4績分!$D$3:$I$102,6,FALSE))," ",VLOOKUP($C95,男D_R4績分!$D$3:$I$102,6,FALSE))</f>
        <v xml:space="preserve"> </v>
      </c>
      <c r="N95" s="155">
        <f t="shared" si="1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/>
      <c r="K96" s="155"/>
      <c r="L96" s="155" t="str">
        <f>IF(ISNA(VLOOKUP($C96,男D_R3績分!$D$3:$H$102,5,FALSE))," ",VLOOKUP($C96,男D_R3績分!$D$3:$H$102,5,FALSE))</f>
        <v xml:space="preserve"> </v>
      </c>
      <c r="M96" s="155" t="str">
        <f>IF(ISNA(VLOOKUP($C96,男D_R4績分!$D$3:$I$102,6,FALSE))," ",VLOOKUP($C96,男D_R4績分!$D$3:$I$102,6,FALSE))</f>
        <v xml:space="preserve"> </v>
      </c>
      <c r="N96" s="155">
        <f t="shared" si="1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/>
      <c r="K97" s="155"/>
      <c r="L97" s="155" t="str">
        <f>IF(ISNA(VLOOKUP($C97,男D_R3績分!$D$3:$H$102,5,FALSE))," ",VLOOKUP($C97,男D_R3績分!$D$3:$H$102,5,FALSE))</f>
        <v xml:space="preserve"> </v>
      </c>
      <c r="M97" s="155" t="str">
        <f>IF(ISNA(VLOOKUP($C97,男D_R4績分!$D$3:$I$102,6,FALSE))," ",VLOOKUP($C97,男D_R4績分!$D$3:$I$102,6,FALSE))</f>
        <v xml:space="preserve"> </v>
      </c>
      <c r="N97" s="155">
        <f t="shared" si="1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/>
      <c r="K98" s="155"/>
      <c r="L98" s="155" t="str">
        <f>IF(ISNA(VLOOKUP($C98,男D_R3績分!$D$3:$H$102,5,FALSE))," ",VLOOKUP($C98,男D_R3績分!$D$3:$H$102,5,FALSE))</f>
        <v xml:space="preserve"> </v>
      </c>
      <c r="M98" s="155" t="str">
        <f>IF(ISNA(VLOOKUP($C98,男D_R4績分!$D$3:$I$102,6,FALSE))," ",VLOOKUP($C98,男D_R4績分!$D$3:$I$102,6,FALSE))</f>
        <v xml:space="preserve"> </v>
      </c>
      <c r="N98" s="155">
        <f t="shared" si="1"/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/>
      <c r="K99" s="155"/>
      <c r="L99" s="155" t="str">
        <f>IF(ISNA(VLOOKUP($C99,男D_R3績分!$D$3:$H$102,5,FALSE))," ",VLOOKUP($C99,男D_R3績分!$D$3:$H$102,5,FALSE))</f>
        <v xml:space="preserve"> </v>
      </c>
      <c r="M99" s="155" t="str">
        <f>IF(ISNA(VLOOKUP($C99,男D_R4績分!$D$3:$I$102,6,FALSE))," ",VLOOKUP($C99,男D_R4績分!$D$3:$I$102,6,FALSE))</f>
        <v xml:space="preserve"> </v>
      </c>
      <c r="N99" s="155">
        <f t="shared" si="1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/>
      <c r="K100" s="155"/>
      <c r="L100" s="155" t="str">
        <f>IF(ISNA(VLOOKUP($C100,男D_R3績分!$D$3:$H$102,5,FALSE))," ",VLOOKUP($C100,男D_R3績分!$D$3:$H$102,5,FALSE))</f>
        <v xml:space="preserve"> </v>
      </c>
      <c r="M100" s="155" t="str">
        <f>IF(ISNA(VLOOKUP($C100,男D_R4績分!$D$3:$I$102,6,FALSE))," ",VLOOKUP($C100,男D_R4績分!$D$3:$I$102,6,FALSE))</f>
        <v xml:space="preserve"> </v>
      </c>
      <c r="N100" s="155">
        <f t="shared" si="1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/>
      <c r="K101" s="155"/>
      <c r="L101" s="155" t="str">
        <f>IF(ISNA(VLOOKUP($C101,男D_R3績分!$D$3:$H$102,5,FALSE))," ",VLOOKUP($C101,男D_R3績分!$D$3:$H$102,5,FALSE))</f>
        <v xml:space="preserve"> </v>
      </c>
      <c r="M101" s="155" t="str">
        <f>IF(ISNA(VLOOKUP($C101,男D_R4績分!$D$3:$I$102,6,FALSE))," ",VLOOKUP($C101,男D_R4績分!$D$3:$I$102,6,FALSE))</f>
        <v xml:space="preserve"> </v>
      </c>
      <c r="N101" s="155">
        <f t="shared" si="1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/>
      <c r="K102" s="155"/>
      <c r="L102" s="155" t="str">
        <f>IF(ISNA(VLOOKUP($C102,男D_R3績分!$D$3:$H$102,5,FALSE))," ",VLOOKUP($C102,男D_R3績分!$D$3:$H$102,5,FALSE))</f>
        <v xml:space="preserve"> </v>
      </c>
      <c r="M102" s="155" t="str">
        <f>IF(ISNA(VLOOKUP($C102,男D_R4績分!$D$3:$I$102,6,FALSE))," ",VLOOKUP($C102,男D_R4績分!$D$3:$I$102,6,FALSE))</f>
        <v xml:space="preserve"> </v>
      </c>
      <c r="N102" s="155">
        <f t="shared" si="1"/>
        <v>0</v>
      </c>
    </row>
  </sheetData>
  <sheetProtection sheet="1" objects="1" scenarios="1"/>
  <phoneticPr fontId="2" type="noConversion"/>
  <conditionalFormatting sqref="B2:B71">
    <cfRule type="expression" dxfId="222" priority="6">
      <formula>AND(XEG2=0,XEH2&lt;&gt;"")</formula>
    </cfRule>
  </conditionalFormatting>
  <conditionalFormatting sqref="A2:A71">
    <cfRule type="expression" dxfId="221" priority="5">
      <formula>AND(XEG2=0,XEH2&lt;&gt;"")</formula>
    </cfRule>
  </conditionalFormatting>
  <conditionalFormatting sqref="D2:G71">
    <cfRule type="cellIs" dxfId="220" priority="3" operator="lessThan">
      <formula>#REF!</formula>
    </cfRule>
    <cfRule type="cellIs" dxfId="219" priority="4" operator="equal">
      <formula>#REF!</formula>
    </cfRule>
  </conditionalFormatting>
  <conditionalFormatting sqref="H2:H71">
    <cfRule type="cellIs" dxfId="218" priority="1" operator="lessThan">
      <formula>#REF!*COUNTIF(D2:G2,"&gt;0")</formula>
    </cfRule>
    <cfRule type="cellIs" dxfId="217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102"/>
  <sheetViews>
    <sheetView workbookViewId="0">
      <selection activeCell="D8" sqref="D8"/>
    </sheetView>
  </sheetViews>
  <sheetFormatPr defaultColWidth="9" defaultRowHeight="15"/>
  <cols>
    <col min="1" max="1" width="6" style="128" bestFit="1" customWidth="1"/>
    <col min="2" max="2" width="7.44140625" style="128" bestFit="1" customWidth="1"/>
    <col min="3" max="3" width="12.44140625" style="128" customWidth="1"/>
    <col min="4" max="4" width="5.33203125" style="128" customWidth="1"/>
    <col min="5" max="5" width="4.6640625" style="128" customWidth="1"/>
    <col min="6" max="6" width="5" style="128" customWidth="1"/>
    <col min="7" max="7" width="4.6640625" style="128" customWidth="1"/>
    <col min="8" max="8" width="7.77734375" style="128" customWidth="1"/>
    <col min="9" max="9" width="6" style="128" customWidth="1"/>
    <col min="10" max="16384" width="9" style="128"/>
  </cols>
  <sheetData>
    <row r="1" spans="1:14" ht="16.2">
      <c r="A1" s="156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1"/>
      <c r="B2" s="151"/>
      <c r="C2" s="151"/>
      <c r="D2" s="151"/>
      <c r="E2" s="151"/>
      <c r="F2" s="151"/>
      <c r="G2" s="151"/>
      <c r="H2" s="151"/>
      <c r="I2" s="151"/>
      <c r="J2" s="157"/>
      <c r="K2" s="157"/>
      <c r="L2" s="157"/>
      <c r="M2" s="157"/>
      <c r="N2" s="157"/>
    </row>
    <row r="3" spans="1:14">
      <c r="A3" s="151"/>
      <c r="B3" s="151"/>
      <c r="C3" s="151"/>
      <c r="D3" s="151"/>
      <c r="E3" s="151"/>
      <c r="F3" s="151"/>
      <c r="G3" s="151"/>
      <c r="H3" s="151"/>
      <c r="I3" s="151"/>
      <c r="J3" s="157"/>
      <c r="K3" s="157"/>
      <c r="L3" s="157"/>
      <c r="M3" s="157"/>
      <c r="N3" s="157"/>
    </row>
    <row r="4" spans="1:14">
      <c r="A4" s="151"/>
      <c r="B4" s="151"/>
      <c r="C4" s="151"/>
      <c r="D4" s="151"/>
      <c r="E4" s="151"/>
      <c r="F4" s="151"/>
      <c r="G4" s="151"/>
      <c r="H4" s="151"/>
      <c r="I4" s="151"/>
      <c r="J4" s="157"/>
      <c r="K4" s="157"/>
      <c r="L4" s="157"/>
      <c r="M4" s="157"/>
      <c r="N4" s="157"/>
    </row>
    <row r="5" spans="1:14">
      <c r="A5" s="151"/>
      <c r="B5" s="151"/>
      <c r="C5" s="151"/>
      <c r="D5" s="151"/>
      <c r="E5" s="151"/>
      <c r="F5" s="151"/>
      <c r="G5" s="151"/>
      <c r="H5" s="151"/>
      <c r="I5" s="151"/>
      <c r="J5" s="157"/>
      <c r="K5" s="157"/>
      <c r="L5" s="157"/>
      <c r="M5" s="157"/>
      <c r="N5" s="157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7"/>
      <c r="K6" s="157"/>
      <c r="L6" s="157"/>
      <c r="M6" s="157"/>
      <c r="N6" s="157"/>
    </row>
    <row r="7" spans="1:14">
      <c r="A7" s="151"/>
      <c r="B7" s="151"/>
      <c r="C7" s="151"/>
      <c r="D7" s="151"/>
      <c r="E7" s="151"/>
      <c r="F7" s="151"/>
      <c r="G7" s="151"/>
      <c r="H7" s="151"/>
      <c r="I7" s="151"/>
      <c r="J7" s="157"/>
      <c r="K7" s="157"/>
      <c r="L7" s="157"/>
      <c r="M7" s="157"/>
      <c r="N7" s="157"/>
    </row>
    <row r="8" spans="1:14">
      <c r="A8" s="151"/>
      <c r="B8" s="151"/>
      <c r="C8" s="151"/>
      <c r="D8" s="151"/>
      <c r="E8" s="151"/>
      <c r="F8" s="151"/>
      <c r="G8" s="151"/>
      <c r="H8" s="151"/>
      <c r="I8" s="151"/>
      <c r="J8" s="157"/>
      <c r="K8" s="157"/>
      <c r="L8" s="157"/>
      <c r="M8" s="157"/>
      <c r="N8" s="157"/>
    </row>
    <row r="9" spans="1:14">
      <c r="A9" s="151"/>
      <c r="B9" s="151"/>
      <c r="C9" s="151"/>
      <c r="D9" s="151"/>
      <c r="E9" s="151"/>
      <c r="F9" s="151"/>
      <c r="G9" s="151"/>
      <c r="H9" s="151"/>
      <c r="I9" s="151"/>
      <c r="J9" s="157"/>
      <c r="K9" s="157"/>
      <c r="L9" s="157"/>
      <c r="M9" s="157"/>
      <c r="N9" s="157"/>
    </row>
    <row r="10" spans="1:14">
      <c r="A10" s="151"/>
      <c r="B10" s="151"/>
      <c r="C10" s="151"/>
      <c r="D10" s="151"/>
      <c r="E10" s="151"/>
      <c r="F10" s="151"/>
      <c r="G10" s="151"/>
      <c r="H10" s="151"/>
      <c r="I10" s="151"/>
      <c r="J10" s="157"/>
      <c r="K10" s="157"/>
      <c r="L10" s="157"/>
      <c r="M10" s="157"/>
      <c r="N10" s="157"/>
    </row>
    <row r="11" spans="1:14">
      <c r="A11" s="151"/>
      <c r="B11" s="151"/>
      <c r="C11" s="151"/>
      <c r="D11" s="151"/>
      <c r="E11" s="151"/>
      <c r="F11" s="151"/>
      <c r="G11" s="151"/>
      <c r="H11" s="151"/>
      <c r="I11" s="151"/>
      <c r="J11" s="157"/>
      <c r="K11" s="157"/>
      <c r="L11" s="157"/>
      <c r="M11" s="157"/>
      <c r="N11" s="157"/>
    </row>
    <row r="12" spans="1:14">
      <c r="A12" s="151"/>
      <c r="B12" s="151"/>
      <c r="C12" s="151"/>
      <c r="D12" s="151"/>
      <c r="E12" s="151"/>
      <c r="F12" s="151"/>
      <c r="G12" s="151"/>
      <c r="H12" s="151"/>
      <c r="I12" s="151"/>
      <c r="J12" s="157"/>
      <c r="K12" s="157"/>
      <c r="L12" s="157"/>
      <c r="M12" s="157"/>
      <c r="N12" s="157"/>
    </row>
    <row r="13" spans="1:14">
      <c r="A13" s="151"/>
      <c r="B13" s="151"/>
      <c r="C13" s="151"/>
      <c r="D13" s="151"/>
      <c r="E13" s="151"/>
      <c r="F13" s="151"/>
      <c r="G13" s="151"/>
      <c r="H13" s="151"/>
      <c r="I13" s="151"/>
      <c r="J13" s="157"/>
      <c r="K13" s="157"/>
      <c r="L13" s="157"/>
      <c r="M13" s="157"/>
      <c r="N13" s="157"/>
    </row>
    <row r="14" spans="1:14">
      <c r="A14" s="151"/>
      <c r="B14" s="151"/>
      <c r="C14" s="151"/>
      <c r="D14" s="151"/>
      <c r="E14" s="151"/>
      <c r="F14" s="151"/>
      <c r="G14" s="151"/>
      <c r="H14" s="151"/>
      <c r="I14" s="151"/>
      <c r="J14" s="157"/>
      <c r="K14" s="157"/>
      <c r="L14" s="157"/>
      <c r="M14" s="157"/>
      <c r="N14" s="157"/>
    </row>
    <row r="15" spans="1:14">
      <c r="A15" s="151"/>
      <c r="B15" s="151"/>
      <c r="C15" s="151"/>
      <c r="D15" s="151"/>
      <c r="E15" s="151"/>
      <c r="F15" s="151"/>
      <c r="G15" s="151"/>
      <c r="H15" s="151"/>
      <c r="I15" s="151"/>
      <c r="J15" s="157"/>
      <c r="K15" s="157"/>
      <c r="L15" s="157"/>
      <c r="M15" s="157"/>
      <c r="N15" s="157"/>
    </row>
    <row r="16" spans="1:14">
      <c r="A16" s="151"/>
      <c r="B16" s="151"/>
      <c r="C16" s="151"/>
      <c r="D16" s="151"/>
      <c r="E16" s="151"/>
      <c r="F16" s="151"/>
      <c r="G16" s="151"/>
      <c r="H16" s="151"/>
      <c r="I16" s="151"/>
      <c r="J16" s="157"/>
      <c r="K16" s="157"/>
      <c r="L16" s="157"/>
      <c r="M16" s="157"/>
      <c r="N16" s="157"/>
    </row>
    <row r="17" spans="1:14">
      <c r="A17" s="151"/>
      <c r="B17" s="151"/>
      <c r="C17" s="151"/>
      <c r="D17" s="151"/>
      <c r="E17" s="151"/>
      <c r="F17" s="151"/>
      <c r="G17" s="151"/>
      <c r="H17" s="151"/>
      <c r="I17" s="151"/>
      <c r="J17" s="157"/>
      <c r="K17" s="157"/>
      <c r="L17" s="157"/>
      <c r="M17" s="157"/>
      <c r="N17" s="157"/>
    </row>
    <row r="18" spans="1:14">
      <c r="A18" s="151"/>
      <c r="B18" s="151"/>
      <c r="C18" s="151"/>
      <c r="D18" s="151"/>
      <c r="E18" s="151"/>
      <c r="F18" s="151"/>
      <c r="G18" s="151"/>
      <c r="H18" s="151"/>
      <c r="I18" s="151"/>
      <c r="J18" s="157"/>
      <c r="K18" s="157"/>
      <c r="L18" s="157"/>
      <c r="M18" s="157"/>
      <c r="N18" s="157"/>
    </row>
    <row r="19" spans="1:14">
      <c r="A19" s="151"/>
      <c r="B19" s="151"/>
      <c r="C19" s="151"/>
      <c r="D19" s="151"/>
      <c r="E19" s="151"/>
      <c r="F19" s="151"/>
      <c r="G19" s="151"/>
      <c r="H19" s="151"/>
      <c r="I19" s="151"/>
      <c r="J19" s="157"/>
      <c r="K19" s="157"/>
      <c r="L19" s="157"/>
      <c r="M19" s="157"/>
      <c r="N19" s="157"/>
    </row>
    <row r="20" spans="1:14">
      <c r="A20" s="151"/>
      <c r="B20" s="151"/>
      <c r="C20" s="151"/>
      <c r="D20" s="151"/>
      <c r="E20" s="151"/>
      <c r="F20" s="151"/>
      <c r="G20" s="151"/>
      <c r="H20" s="151"/>
      <c r="I20" s="151"/>
      <c r="J20" s="157"/>
      <c r="K20" s="157"/>
      <c r="L20" s="157"/>
      <c r="M20" s="157"/>
      <c r="N20" s="157"/>
    </row>
    <row r="21" spans="1:14">
      <c r="A21" s="151"/>
      <c r="B21" s="151"/>
      <c r="C21" s="151"/>
      <c r="D21" s="151"/>
      <c r="E21" s="151"/>
      <c r="F21" s="151"/>
      <c r="G21" s="151"/>
      <c r="H21" s="151"/>
      <c r="I21" s="151"/>
      <c r="J21" s="157"/>
      <c r="K21" s="157"/>
      <c r="L21" s="157"/>
      <c r="M21" s="157"/>
      <c r="N21" s="157"/>
    </row>
    <row r="22" spans="1:14">
      <c r="A22" s="151"/>
      <c r="B22" s="151"/>
      <c r="C22" s="151"/>
      <c r="D22" s="151"/>
      <c r="E22" s="151"/>
      <c r="F22" s="151"/>
      <c r="G22" s="151"/>
      <c r="H22" s="151"/>
      <c r="I22" s="151"/>
      <c r="J22" s="157"/>
      <c r="K22" s="157"/>
      <c r="L22" s="157"/>
      <c r="M22" s="157"/>
      <c r="N22" s="157"/>
    </row>
    <row r="23" spans="1:14">
      <c r="A23" s="151"/>
      <c r="B23" s="151"/>
      <c r="C23" s="151"/>
      <c r="D23" s="151"/>
      <c r="E23" s="151"/>
      <c r="F23" s="151"/>
      <c r="G23" s="151"/>
      <c r="H23" s="151"/>
      <c r="I23" s="151"/>
      <c r="J23" s="157"/>
      <c r="K23" s="157"/>
      <c r="L23" s="157"/>
      <c r="M23" s="157"/>
      <c r="N23" s="157"/>
    </row>
    <row r="24" spans="1:14">
      <c r="A24" s="151"/>
      <c r="B24" s="151"/>
      <c r="C24" s="151"/>
      <c r="D24" s="151"/>
      <c r="E24" s="151"/>
      <c r="F24" s="151"/>
      <c r="G24" s="151"/>
      <c r="H24" s="151"/>
      <c r="I24" s="151"/>
      <c r="J24" s="157"/>
      <c r="K24" s="157"/>
      <c r="L24" s="157"/>
      <c r="M24" s="157"/>
      <c r="N24" s="157"/>
    </row>
    <row r="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7"/>
      <c r="K25" s="157"/>
      <c r="L25" s="157"/>
      <c r="M25" s="157"/>
      <c r="N25" s="157"/>
    </row>
    <row r="26" spans="1:14">
      <c r="A26" s="151"/>
      <c r="B26" s="151"/>
      <c r="C26" s="151"/>
      <c r="D26" s="151"/>
      <c r="E26" s="151"/>
      <c r="F26" s="151"/>
      <c r="G26" s="151"/>
      <c r="H26" s="151"/>
      <c r="I26" s="151"/>
      <c r="J26" s="157"/>
      <c r="K26" s="157"/>
      <c r="L26" s="157"/>
      <c r="M26" s="157"/>
      <c r="N26" s="157"/>
    </row>
    <row r="27" spans="1:14">
      <c r="A27" s="151"/>
      <c r="B27" s="151"/>
      <c r="C27" s="151"/>
      <c r="D27" s="151"/>
      <c r="E27" s="151"/>
      <c r="F27" s="151"/>
      <c r="G27" s="151"/>
      <c r="H27" s="151"/>
      <c r="I27" s="151"/>
      <c r="J27" s="157"/>
      <c r="K27" s="157"/>
      <c r="L27" s="157"/>
      <c r="M27" s="157"/>
      <c r="N27" s="157"/>
    </row>
    <row r="28" spans="1:14">
      <c r="A28" s="151"/>
      <c r="B28" s="151"/>
      <c r="C28" s="151"/>
      <c r="D28" s="151"/>
      <c r="E28" s="151"/>
      <c r="F28" s="151"/>
      <c r="G28" s="151"/>
      <c r="H28" s="151"/>
      <c r="I28" s="151"/>
      <c r="J28" s="157"/>
      <c r="K28" s="157"/>
      <c r="L28" s="157"/>
      <c r="M28" s="157"/>
      <c r="N28" s="157"/>
    </row>
    <row r="29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7"/>
      <c r="K29" s="157"/>
      <c r="L29" s="157"/>
      <c r="M29" s="157"/>
      <c r="N29" s="157"/>
    </row>
    <row r="30" spans="1:14">
      <c r="A30" s="151"/>
      <c r="B30" s="151"/>
      <c r="C30" s="151"/>
      <c r="D30" s="151"/>
      <c r="E30" s="151"/>
      <c r="F30" s="151"/>
      <c r="G30" s="151"/>
      <c r="H30" s="151"/>
      <c r="I30" s="151"/>
      <c r="J30" s="157"/>
      <c r="K30" s="157"/>
      <c r="L30" s="157"/>
      <c r="M30" s="157"/>
      <c r="N30" s="157"/>
    </row>
    <row r="31" spans="1:14">
      <c r="A31" s="151"/>
      <c r="B31" s="151"/>
      <c r="C31" s="151"/>
      <c r="D31" s="151"/>
      <c r="E31" s="151"/>
      <c r="F31" s="151"/>
      <c r="G31" s="151"/>
      <c r="H31" s="151"/>
      <c r="I31" s="151"/>
      <c r="J31" s="157"/>
      <c r="K31" s="157"/>
      <c r="L31" s="157"/>
      <c r="M31" s="157"/>
      <c r="N31" s="157"/>
    </row>
    <row r="32" spans="1:14">
      <c r="A32" s="151"/>
      <c r="B32" s="151"/>
      <c r="C32" s="151"/>
      <c r="D32" s="151"/>
      <c r="E32" s="151"/>
      <c r="F32" s="151"/>
      <c r="G32" s="151"/>
      <c r="H32" s="151"/>
      <c r="I32" s="151"/>
      <c r="J32" s="157"/>
      <c r="K32" s="157"/>
      <c r="L32" s="157"/>
      <c r="M32" s="157"/>
      <c r="N32" s="157"/>
    </row>
    <row r="33" spans="1:14">
      <c r="A33" s="151"/>
      <c r="B33" s="151"/>
      <c r="C33" s="151"/>
      <c r="D33" s="151"/>
      <c r="E33" s="151"/>
      <c r="F33" s="151"/>
      <c r="G33" s="151"/>
      <c r="H33" s="151"/>
      <c r="I33" s="151"/>
      <c r="J33" s="157"/>
      <c r="K33" s="157"/>
      <c r="L33" s="157"/>
      <c r="M33" s="157"/>
      <c r="N33" s="157"/>
    </row>
    <row r="34" spans="1:14">
      <c r="A34" s="151"/>
      <c r="B34" s="151"/>
      <c r="C34" s="151"/>
      <c r="D34" s="151"/>
      <c r="E34" s="151"/>
      <c r="F34" s="151"/>
      <c r="G34" s="151"/>
      <c r="H34" s="151"/>
      <c r="I34" s="151"/>
      <c r="J34" s="157"/>
      <c r="K34" s="157"/>
      <c r="L34" s="157"/>
      <c r="M34" s="157"/>
      <c r="N34" s="157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7"/>
      <c r="K35" s="157"/>
      <c r="L35" s="157"/>
      <c r="M35" s="157"/>
      <c r="N35" s="157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7"/>
      <c r="K36" s="157"/>
      <c r="L36" s="157"/>
      <c r="M36" s="157"/>
      <c r="N36" s="157"/>
    </row>
    <row r="37" spans="1:14">
      <c r="A37" s="151"/>
      <c r="B37" s="151"/>
      <c r="C37" s="151"/>
      <c r="D37" s="151"/>
      <c r="E37" s="151"/>
      <c r="F37" s="151"/>
      <c r="G37" s="151"/>
      <c r="H37" s="151"/>
      <c r="I37" s="151"/>
      <c r="J37" s="157"/>
      <c r="K37" s="157"/>
      <c r="L37" s="157"/>
      <c r="M37" s="157"/>
      <c r="N37" s="157"/>
    </row>
    <row r="38" spans="1:14">
      <c r="A38" s="151"/>
      <c r="B38" s="151"/>
      <c r="C38" s="151"/>
      <c r="D38" s="151"/>
      <c r="E38" s="151"/>
      <c r="F38" s="151"/>
      <c r="G38" s="151"/>
      <c r="H38" s="151"/>
      <c r="I38" s="151"/>
      <c r="J38" s="157"/>
      <c r="K38" s="157"/>
      <c r="L38" s="157"/>
      <c r="M38" s="157"/>
      <c r="N38" s="157"/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216" priority="6">
      <formula>AND(XEG2=0,XEH2&lt;&gt;"")</formula>
    </cfRule>
  </conditionalFormatting>
  <conditionalFormatting sqref="A2:N102">
    <cfRule type="expression" dxfId="215" priority="5">
      <formula>AND(XEG2=0,XEH2&lt;&gt;"")</formula>
    </cfRule>
  </conditionalFormatting>
  <conditionalFormatting sqref="D2:G102">
    <cfRule type="cellIs" dxfId="214" priority="3" operator="lessThan">
      <formula>#REF!</formula>
    </cfRule>
    <cfRule type="cellIs" dxfId="213" priority="4" operator="equal">
      <formula>#REF!</formula>
    </cfRule>
  </conditionalFormatting>
  <conditionalFormatting sqref="H2:H102">
    <cfRule type="cellIs" dxfId="212" priority="1" operator="lessThan">
      <formula>#REF!*COUNTIF(D2:G2,"&gt;0")</formula>
    </cfRule>
    <cfRule type="cellIs" dxfId="211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101"/>
  <sheetViews>
    <sheetView workbookViewId="0">
      <pane ySplit="1" topLeftCell="A2" activePane="bottomLeft" state="frozen"/>
      <selection activeCell="A2" sqref="A2:D101"/>
      <selection pane="bottomLeft" activeCell="J1" sqref="J1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6" width="5.33203125" customWidth="1"/>
  </cols>
  <sheetData>
    <row r="1" spans="1:10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47" t="s">
        <v>299</v>
      </c>
      <c r="G1" s="146" t="s">
        <v>297</v>
      </c>
      <c r="J1" t="s">
        <v>344</v>
      </c>
    </row>
    <row r="2" spans="1:10">
      <c r="A2" s="148"/>
      <c r="B2" s="149"/>
      <c r="C2" s="150"/>
      <c r="D2" s="133"/>
      <c r="E2" s="133"/>
      <c r="F2" s="133"/>
    </row>
    <row r="3" spans="1:10">
      <c r="A3" s="148"/>
      <c r="B3" s="149"/>
      <c r="C3" s="150"/>
      <c r="D3" s="133"/>
      <c r="E3" s="133"/>
      <c r="F3" s="133"/>
    </row>
    <row r="4" spans="1:10">
      <c r="A4" s="151"/>
      <c r="B4" s="149"/>
      <c r="C4" s="150"/>
      <c r="D4" s="133"/>
      <c r="E4" s="133"/>
      <c r="F4" s="133"/>
    </row>
    <row r="5" spans="1:10">
      <c r="A5" s="151"/>
      <c r="B5" s="149"/>
      <c r="C5" s="150"/>
      <c r="D5" s="152"/>
      <c r="E5" s="152"/>
      <c r="F5" s="152"/>
    </row>
    <row r="6" spans="1:10">
      <c r="A6" s="151"/>
      <c r="B6" s="149"/>
      <c r="C6" s="150"/>
      <c r="D6" s="152"/>
      <c r="E6" s="152"/>
      <c r="F6" s="152"/>
    </row>
    <row r="7" spans="1:10">
      <c r="A7" s="151"/>
      <c r="B7" s="149"/>
      <c r="C7" s="150"/>
      <c r="D7" s="152"/>
      <c r="E7" s="152"/>
      <c r="F7" s="152"/>
    </row>
    <row r="8" spans="1:10">
      <c r="A8" s="151"/>
      <c r="B8" s="149"/>
      <c r="C8" s="150"/>
      <c r="D8" s="152"/>
      <c r="E8" s="152"/>
      <c r="F8" s="152"/>
    </row>
    <row r="9" spans="1:10">
      <c r="A9" s="151"/>
      <c r="B9" s="149"/>
      <c r="C9" s="150"/>
      <c r="D9" s="152"/>
      <c r="E9" s="152"/>
      <c r="F9" s="152"/>
    </row>
    <row r="10" spans="1:10">
      <c r="A10" s="151"/>
      <c r="B10" s="149"/>
      <c r="C10" s="150"/>
      <c r="D10" s="152"/>
      <c r="E10" s="152"/>
      <c r="F10" s="152"/>
    </row>
    <row r="11" spans="1:10">
      <c r="A11" s="151"/>
      <c r="B11" s="149"/>
      <c r="C11" s="150"/>
      <c r="D11" s="152"/>
      <c r="E11" s="152"/>
      <c r="F11" s="152"/>
    </row>
    <row r="12" spans="1:10">
      <c r="A12" s="151"/>
      <c r="B12" s="149"/>
      <c r="C12" s="150"/>
      <c r="D12" s="152"/>
      <c r="E12" s="152"/>
      <c r="F12" s="152"/>
    </row>
    <row r="13" spans="1:10">
      <c r="A13" s="151"/>
      <c r="B13" s="149"/>
      <c r="C13" s="150"/>
      <c r="D13" s="152"/>
      <c r="E13" s="152"/>
      <c r="F13" s="152"/>
    </row>
    <row r="14" spans="1:10">
      <c r="A14" s="151"/>
      <c r="B14" s="149"/>
      <c r="C14" s="150"/>
      <c r="D14" s="152"/>
      <c r="E14" s="152"/>
      <c r="F14" s="152"/>
    </row>
    <row r="15" spans="1:10">
      <c r="A15" s="151"/>
      <c r="B15" s="149"/>
      <c r="C15" s="150"/>
      <c r="D15" s="152"/>
      <c r="E15" s="152"/>
      <c r="F15" s="152"/>
    </row>
    <row r="16" spans="1:10">
      <c r="A16" s="151"/>
      <c r="B16" s="149"/>
      <c r="C16" s="150"/>
      <c r="D16" s="152"/>
      <c r="E16" s="152"/>
      <c r="F16" s="152"/>
    </row>
    <row r="17" spans="1:6">
      <c r="A17" s="151"/>
      <c r="B17" s="149"/>
      <c r="C17" s="150"/>
      <c r="D17" s="152"/>
      <c r="E17" s="152"/>
      <c r="F17" s="152"/>
    </row>
    <row r="18" spans="1:6">
      <c r="A18" s="151"/>
      <c r="B18" s="149"/>
      <c r="C18" s="150"/>
      <c r="D18" s="152"/>
      <c r="E18" s="152"/>
      <c r="F18" s="152"/>
    </row>
    <row r="19" spans="1:6">
      <c r="A19" s="151"/>
      <c r="B19" s="149"/>
      <c r="C19" s="150"/>
      <c r="D19" s="152"/>
      <c r="E19" s="152"/>
      <c r="F19" s="152"/>
    </row>
    <row r="20" spans="1:6">
      <c r="A20" s="151"/>
      <c r="B20" s="149"/>
      <c r="C20" s="150"/>
      <c r="D20" s="152"/>
      <c r="E20" s="152"/>
      <c r="F20" s="152"/>
    </row>
    <row r="21" spans="1:6">
      <c r="A21" s="151"/>
      <c r="B21" s="149"/>
      <c r="C21" s="150"/>
      <c r="D21" s="152"/>
      <c r="E21" s="152"/>
      <c r="F21" s="152"/>
    </row>
    <row r="22" spans="1:6">
      <c r="A22" s="151"/>
      <c r="B22" s="149"/>
      <c r="C22" s="150"/>
      <c r="D22" s="152"/>
      <c r="E22" s="152"/>
      <c r="F22" s="152"/>
    </row>
    <row r="23" spans="1:6">
      <c r="A23" s="151"/>
      <c r="B23" s="149"/>
      <c r="C23" s="150"/>
      <c r="D23" s="152"/>
      <c r="E23" s="152"/>
      <c r="F23" s="152"/>
    </row>
    <row r="24" spans="1:6">
      <c r="A24" s="151"/>
      <c r="B24" s="149"/>
      <c r="C24" s="150"/>
      <c r="D24" s="152"/>
      <c r="E24" s="152"/>
      <c r="F24" s="152"/>
    </row>
    <row r="25" spans="1:6">
      <c r="A25" s="151"/>
      <c r="B25" s="149"/>
      <c r="C25" s="150"/>
      <c r="D25" s="152"/>
      <c r="E25" s="152"/>
      <c r="F25" s="152"/>
    </row>
    <row r="26" spans="1:6">
      <c r="A26" s="151"/>
      <c r="B26" s="149"/>
      <c r="C26" s="150"/>
      <c r="D26" s="152"/>
      <c r="E26" s="152"/>
      <c r="F26" s="152"/>
    </row>
    <row r="27" spans="1:6">
      <c r="A27" s="151"/>
      <c r="B27" s="149"/>
      <c r="C27" s="150"/>
      <c r="D27" s="152"/>
      <c r="E27" s="152"/>
      <c r="F27" s="152"/>
    </row>
    <row r="28" spans="1:6">
      <c r="A28" s="151"/>
      <c r="B28" s="149"/>
      <c r="C28" s="150"/>
      <c r="D28" s="152"/>
      <c r="E28" s="152"/>
      <c r="F28" s="152"/>
    </row>
    <row r="29" spans="1:6">
      <c r="A29" s="151"/>
      <c r="B29" s="149"/>
      <c r="C29" s="150"/>
      <c r="D29" s="152"/>
      <c r="E29" s="152"/>
      <c r="F29" s="152"/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phoneticPr fontId="2" type="noConversion"/>
  <conditionalFormatting sqref="B2:B101">
    <cfRule type="expression" dxfId="210" priority="4">
      <formula>AND(XEA2=0,XEB2&lt;&gt;"")</formula>
    </cfRule>
  </conditionalFormatting>
  <conditionalFormatting sqref="A2:A101">
    <cfRule type="expression" dxfId="209" priority="3">
      <formula>AND(XEA2=0,XEB2&lt;&gt;"")</formula>
    </cfRule>
  </conditionalFormatting>
  <conditionalFormatting sqref="D2:F101">
    <cfRule type="cellIs" dxfId="208" priority="1" operator="lessThan">
      <formula>#REF!</formula>
    </cfRule>
    <cfRule type="cellIs" dxfId="207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102"/>
  <sheetViews>
    <sheetView workbookViewId="0">
      <pane ySplit="2" topLeftCell="A83" activePane="bottomLeft" state="frozen"/>
      <selection activeCell="A2" sqref="A2:D101"/>
      <selection pane="bottomLeft" activeCell="C3" sqref="C3:G102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7" width="5.33203125" style="128" customWidth="1"/>
    <col min="8" max="8" width="7.33203125" style="131" customWidth="1"/>
    <col min="9" max="16384" width="9" style="128"/>
  </cols>
  <sheetData>
    <row r="1" spans="1:8" ht="16.2">
      <c r="A1" s="134" t="s">
        <v>301</v>
      </c>
      <c r="B1" s="134" t="s">
        <v>304</v>
      </c>
      <c r="C1" s="214" t="s">
        <v>330</v>
      </c>
      <c r="D1" s="214"/>
      <c r="E1" s="214"/>
      <c r="F1" s="214"/>
      <c r="G1" s="214"/>
      <c r="H1" s="214"/>
    </row>
    <row r="2" spans="1:8" ht="16.2">
      <c r="A2" s="135">
        <f>SUM(A3:A102)</f>
        <v>0</v>
      </c>
      <c r="B2" s="136" t="e">
        <f>SUM(B3:B102)/A2</f>
        <v>#DIV/0!</v>
      </c>
      <c r="C2" s="137" t="s">
        <v>306</v>
      </c>
      <c r="D2" s="137" t="s">
        <v>269</v>
      </c>
      <c r="E2" s="138" t="s">
        <v>296</v>
      </c>
      <c r="F2" s="138" t="s">
        <v>298</v>
      </c>
      <c r="G2" s="138" t="s">
        <v>299</v>
      </c>
      <c r="H2" s="139" t="s">
        <v>307</v>
      </c>
    </row>
    <row r="3" spans="1:8" ht="16.2">
      <c r="A3" s="140">
        <f>COUNTA(D3)</f>
        <v>0</v>
      </c>
      <c r="B3" s="140">
        <f>G3</f>
        <v>0</v>
      </c>
      <c r="C3" s="149"/>
      <c r="D3" s="150"/>
      <c r="E3" s="133"/>
      <c r="F3" s="133"/>
      <c r="G3" s="133"/>
      <c r="H3" s="141" t="e">
        <f>IF($B$2-G3+10&gt;0,$B$2-G3+10,0)*A3</f>
        <v>#DIV/0!</v>
      </c>
    </row>
    <row r="4" spans="1:8" ht="16.2">
      <c r="A4" s="140">
        <f t="shared" ref="A4:A67" si="0">COUNTA(D4)</f>
        <v>0</v>
      </c>
      <c r="B4" s="140">
        <f t="shared" ref="B4:B67" si="1">G4</f>
        <v>0</v>
      </c>
      <c r="C4" s="149"/>
      <c r="D4" s="150"/>
      <c r="E4" s="152"/>
      <c r="F4" s="152"/>
      <c r="G4" s="152"/>
      <c r="H4" s="141" t="e">
        <f t="shared" ref="H4:H67" si="2">IF($B$2-G4+10&gt;0,$B$2-G4+10,0)*A4</f>
        <v>#DIV/0!</v>
      </c>
    </row>
    <row r="5" spans="1:8" ht="16.2">
      <c r="A5" s="140">
        <f t="shared" si="0"/>
        <v>0</v>
      </c>
      <c r="B5" s="140">
        <f t="shared" si="1"/>
        <v>0</v>
      </c>
      <c r="C5" s="149"/>
      <c r="D5" s="150"/>
      <c r="E5" s="152"/>
      <c r="F5" s="152"/>
      <c r="G5" s="152"/>
      <c r="H5" s="141" t="e">
        <f t="shared" si="2"/>
        <v>#DIV/0!</v>
      </c>
    </row>
    <row r="6" spans="1:8" ht="16.2">
      <c r="A6" s="140">
        <f t="shared" si="0"/>
        <v>0</v>
      </c>
      <c r="B6" s="140">
        <f t="shared" si="1"/>
        <v>0</v>
      </c>
      <c r="C6" s="149"/>
      <c r="D6" s="150"/>
      <c r="E6" s="152"/>
      <c r="F6" s="152"/>
      <c r="G6" s="152"/>
      <c r="H6" s="141" t="e">
        <f t="shared" si="2"/>
        <v>#DIV/0!</v>
      </c>
    </row>
    <row r="7" spans="1:8" ht="16.2">
      <c r="A7" s="140">
        <f t="shared" si="0"/>
        <v>0</v>
      </c>
      <c r="B7" s="140">
        <f t="shared" si="1"/>
        <v>0</v>
      </c>
      <c r="C7" s="149"/>
      <c r="D7" s="150"/>
      <c r="E7" s="152"/>
      <c r="F7" s="152"/>
      <c r="G7" s="152"/>
      <c r="H7" s="141" t="e">
        <f t="shared" si="2"/>
        <v>#DIV/0!</v>
      </c>
    </row>
    <row r="8" spans="1:8" ht="16.2">
      <c r="A8" s="140">
        <f t="shared" si="0"/>
        <v>0</v>
      </c>
      <c r="B8" s="140">
        <f t="shared" si="1"/>
        <v>0</v>
      </c>
      <c r="C8" s="149"/>
      <c r="D8" s="150"/>
      <c r="E8" s="152"/>
      <c r="F8" s="152"/>
      <c r="G8" s="152"/>
      <c r="H8" s="141" t="e">
        <f t="shared" si="2"/>
        <v>#DIV/0!</v>
      </c>
    </row>
    <row r="9" spans="1:8" ht="16.2">
      <c r="A9" s="140">
        <f t="shared" si="0"/>
        <v>0</v>
      </c>
      <c r="B9" s="140">
        <f t="shared" si="1"/>
        <v>0</v>
      </c>
      <c r="C9" s="149"/>
      <c r="D9" s="150"/>
      <c r="E9" s="152"/>
      <c r="F9" s="152"/>
      <c r="G9" s="152"/>
      <c r="H9" s="141" t="e">
        <f t="shared" si="2"/>
        <v>#DIV/0!</v>
      </c>
    </row>
    <row r="10" spans="1:8" ht="16.2">
      <c r="A10" s="140">
        <f t="shared" si="0"/>
        <v>0</v>
      </c>
      <c r="B10" s="140">
        <f t="shared" si="1"/>
        <v>0</v>
      </c>
      <c r="C10" s="149"/>
      <c r="D10" s="150"/>
      <c r="E10" s="152"/>
      <c r="F10" s="152"/>
      <c r="G10" s="152"/>
      <c r="H10" s="141" t="e">
        <f t="shared" si="2"/>
        <v>#DIV/0!</v>
      </c>
    </row>
    <row r="11" spans="1:8" ht="16.2">
      <c r="A11" s="140">
        <f t="shared" si="0"/>
        <v>0</v>
      </c>
      <c r="B11" s="140">
        <f t="shared" si="1"/>
        <v>0</v>
      </c>
      <c r="C11" s="149"/>
      <c r="D11" s="150"/>
      <c r="E11" s="152"/>
      <c r="F11" s="152"/>
      <c r="G11" s="152"/>
      <c r="H11" s="141" t="e">
        <f t="shared" si="2"/>
        <v>#DIV/0!</v>
      </c>
    </row>
    <row r="12" spans="1:8" ht="16.2">
      <c r="A12" s="140">
        <f t="shared" si="0"/>
        <v>0</v>
      </c>
      <c r="B12" s="140">
        <f t="shared" si="1"/>
        <v>0</v>
      </c>
      <c r="C12" s="149"/>
      <c r="D12" s="150"/>
      <c r="E12" s="152"/>
      <c r="F12" s="152"/>
      <c r="G12" s="152"/>
      <c r="H12" s="141" t="e">
        <f t="shared" si="2"/>
        <v>#DIV/0!</v>
      </c>
    </row>
    <row r="13" spans="1:8" ht="16.2">
      <c r="A13" s="140">
        <f t="shared" si="0"/>
        <v>0</v>
      </c>
      <c r="B13" s="140">
        <f t="shared" si="1"/>
        <v>0</v>
      </c>
      <c r="C13" s="149"/>
      <c r="D13" s="150"/>
      <c r="E13" s="152"/>
      <c r="F13" s="152"/>
      <c r="G13" s="152"/>
      <c r="H13" s="141" t="e">
        <f t="shared" si="2"/>
        <v>#DIV/0!</v>
      </c>
    </row>
    <row r="14" spans="1:8" ht="16.2">
      <c r="A14" s="140">
        <f t="shared" si="0"/>
        <v>0</v>
      </c>
      <c r="B14" s="140">
        <f t="shared" si="1"/>
        <v>0</v>
      </c>
      <c r="C14" s="149"/>
      <c r="D14" s="150"/>
      <c r="E14" s="152"/>
      <c r="F14" s="152"/>
      <c r="G14" s="152"/>
      <c r="H14" s="141" t="e">
        <f t="shared" si="2"/>
        <v>#DIV/0!</v>
      </c>
    </row>
    <row r="15" spans="1:8" ht="16.2">
      <c r="A15" s="140">
        <f t="shared" si="0"/>
        <v>0</v>
      </c>
      <c r="B15" s="140">
        <f t="shared" si="1"/>
        <v>0</v>
      </c>
      <c r="C15" s="149"/>
      <c r="D15" s="150"/>
      <c r="E15" s="152"/>
      <c r="F15" s="152"/>
      <c r="G15" s="152"/>
      <c r="H15" s="141" t="e">
        <f t="shared" si="2"/>
        <v>#DIV/0!</v>
      </c>
    </row>
    <row r="16" spans="1:8" ht="16.2">
      <c r="A16" s="140">
        <f t="shared" si="0"/>
        <v>0</v>
      </c>
      <c r="B16" s="140">
        <f t="shared" si="1"/>
        <v>0</v>
      </c>
      <c r="C16" s="149"/>
      <c r="D16" s="150"/>
      <c r="E16" s="152"/>
      <c r="F16" s="152"/>
      <c r="G16" s="152"/>
      <c r="H16" s="141" t="e">
        <f t="shared" si="2"/>
        <v>#DIV/0!</v>
      </c>
    </row>
    <row r="17" spans="1:8" ht="16.2">
      <c r="A17" s="140">
        <f t="shared" si="0"/>
        <v>0</v>
      </c>
      <c r="B17" s="140">
        <f t="shared" si="1"/>
        <v>0</v>
      </c>
      <c r="C17" s="149"/>
      <c r="D17" s="150"/>
      <c r="E17" s="152"/>
      <c r="F17" s="152"/>
      <c r="G17" s="152"/>
      <c r="H17" s="141" t="e">
        <f t="shared" si="2"/>
        <v>#DIV/0!</v>
      </c>
    </row>
    <row r="18" spans="1:8" ht="16.2">
      <c r="A18" s="140">
        <f t="shared" si="0"/>
        <v>0</v>
      </c>
      <c r="B18" s="140">
        <f t="shared" si="1"/>
        <v>0</v>
      </c>
      <c r="C18" s="149"/>
      <c r="D18" s="150"/>
      <c r="E18" s="152"/>
      <c r="F18" s="152"/>
      <c r="G18" s="152"/>
      <c r="H18" s="141" t="e">
        <f t="shared" si="2"/>
        <v>#DIV/0!</v>
      </c>
    </row>
    <row r="19" spans="1:8" ht="16.2">
      <c r="A19" s="140">
        <f t="shared" si="0"/>
        <v>0</v>
      </c>
      <c r="B19" s="140">
        <f t="shared" si="1"/>
        <v>0</v>
      </c>
      <c r="C19" s="149"/>
      <c r="D19" s="150"/>
      <c r="E19" s="152"/>
      <c r="F19" s="152"/>
      <c r="G19" s="152"/>
      <c r="H19" s="141" t="e">
        <f t="shared" si="2"/>
        <v>#DIV/0!</v>
      </c>
    </row>
    <row r="20" spans="1:8" ht="16.2">
      <c r="A20" s="140">
        <f t="shared" si="0"/>
        <v>0</v>
      </c>
      <c r="B20" s="140">
        <f t="shared" si="1"/>
        <v>0</v>
      </c>
      <c r="C20" s="149"/>
      <c r="D20" s="150"/>
      <c r="E20" s="152"/>
      <c r="F20" s="152"/>
      <c r="G20" s="152"/>
      <c r="H20" s="141" t="e">
        <f t="shared" si="2"/>
        <v>#DIV/0!</v>
      </c>
    </row>
    <row r="21" spans="1:8" ht="16.2">
      <c r="A21" s="140">
        <f t="shared" si="0"/>
        <v>0</v>
      </c>
      <c r="B21" s="140">
        <f t="shared" si="1"/>
        <v>0</v>
      </c>
      <c r="C21" s="149"/>
      <c r="D21" s="150"/>
      <c r="E21" s="152"/>
      <c r="F21" s="152"/>
      <c r="G21" s="152"/>
      <c r="H21" s="141" t="e">
        <f t="shared" si="2"/>
        <v>#DIV/0!</v>
      </c>
    </row>
    <row r="22" spans="1:8" ht="16.2">
      <c r="A22" s="140">
        <f t="shared" si="0"/>
        <v>0</v>
      </c>
      <c r="B22" s="140">
        <f t="shared" si="1"/>
        <v>0</v>
      </c>
      <c r="C22" s="149"/>
      <c r="D22" s="150"/>
      <c r="E22" s="152"/>
      <c r="F22" s="152"/>
      <c r="G22" s="152"/>
      <c r="H22" s="141" t="e">
        <f t="shared" si="2"/>
        <v>#DIV/0!</v>
      </c>
    </row>
    <row r="23" spans="1:8" ht="16.2">
      <c r="A23" s="140">
        <f t="shared" si="0"/>
        <v>0</v>
      </c>
      <c r="B23" s="140">
        <f t="shared" si="1"/>
        <v>0</v>
      </c>
      <c r="C23" s="149"/>
      <c r="D23" s="150"/>
      <c r="E23" s="152"/>
      <c r="F23" s="152"/>
      <c r="G23" s="152"/>
      <c r="H23" s="141" t="e">
        <f t="shared" si="2"/>
        <v>#DIV/0!</v>
      </c>
    </row>
    <row r="24" spans="1:8" ht="16.2">
      <c r="A24" s="140">
        <f t="shared" si="0"/>
        <v>0</v>
      </c>
      <c r="B24" s="140">
        <f t="shared" si="1"/>
        <v>0</v>
      </c>
      <c r="C24" s="149"/>
      <c r="D24" s="150"/>
      <c r="E24" s="152"/>
      <c r="F24" s="152"/>
      <c r="G24" s="152"/>
      <c r="H24" s="141" t="e">
        <f t="shared" si="2"/>
        <v>#DIV/0!</v>
      </c>
    </row>
    <row r="25" spans="1:8" ht="16.2">
      <c r="A25" s="140">
        <f t="shared" si="0"/>
        <v>0</v>
      </c>
      <c r="B25" s="140">
        <f t="shared" si="1"/>
        <v>0</v>
      </c>
      <c r="C25" s="149"/>
      <c r="D25" s="150"/>
      <c r="E25" s="152"/>
      <c r="F25" s="152"/>
      <c r="G25" s="152"/>
      <c r="H25" s="141" t="e">
        <f t="shared" si="2"/>
        <v>#DIV/0!</v>
      </c>
    </row>
    <row r="26" spans="1:8" ht="16.2">
      <c r="A26" s="140">
        <f t="shared" si="0"/>
        <v>0</v>
      </c>
      <c r="B26" s="140">
        <f t="shared" si="1"/>
        <v>0</v>
      </c>
      <c r="C26" s="149"/>
      <c r="D26" s="150"/>
      <c r="E26" s="152"/>
      <c r="F26" s="152"/>
      <c r="G26" s="152"/>
      <c r="H26" s="141" t="e">
        <f t="shared" si="2"/>
        <v>#DIV/0!</v>
      </c>
    </row>
    <row r="27" spans="1:8" ht="16.2">
      <c r="A27" s="140">
        <f t="shared" si="0"/>
        <v>0</v>
      </c>
      <c r="B27" s="140">
        <f t="shared" si="1"/>
        <v>0</v>
      </c>
      <c r="C27" s="149"/>
      <c r="D27" s="150"/>
      <c r="E27" s="133"/>
      <c r="F27" s="133"/>
      <c r="G27" s="133"/>
      <c r="H27" s="141" t="e">
        <f t="shared" si="2"/>
        <v>#DIV/0!</v>
      </c>
    </row>
    <row r="28" spans="1:8" ht="16.2">
      <c r="A28" s="140">
        <f t="shared" si="0"/>
        <v>0</v>
      </c>
      <c r="B28" s="140">
        <f t="shared" si="1"/>
        <v>0</v>
      </c>
      <c r="C28" s="149"/>
      <c r="D28" s="150"/>
      <c r="E28" s="152"/>
      <c r="F28" s="152"/>
      <c r="G28" s="152"/>
      <c r="H28" s="141" t="e">
        <f t="shared" si="2"/>
        <v>#DIV/0!</v>
      </c>
    </row>
    <row r="29" spans="1:8" ht="16.2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52"/>
      <c r="H29" s="141" t="e">
        <f t="shared" si="2"/>
        <v>#DIV/0!</v>
      </c>
    </row>
    <row r="30" spans="1:8" ht="16.2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52"/>
      <c r="H30" s="141" t="e">
        <f t="shared" si="2"/>
        <v>#DIV/0!</v>
      </c>
    </row>
    <row r="31" spans="1:8" ht="16.2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52"/>
      <c r="H31" s="141" t="e">
        <f t="shared" si="2"/>
        <v>#DIV/0!</v>
      </c>
    </row>
    <row r="32" spans="1:8" ht="16.2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52"/>
      <c r="H32" s="141" t="e">
        <f t="shared" si="2"/>
        <v>#DIV/0!</v>
      </c>
    </row>
    <row r="33" spans="1:8" ht="16.2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52"/>
      <c r="H33" s="141" t="e">
        <f t="shared" si="2"/>
        <v>#DIV/0!</v>
      </c>
    </row>
    <row r="34" spans="1:8" ht="16.2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52"/>
      <c r="H34" s="141" t="e">
        <f t="shared" si="2"/>
        <v>#DIV/0!</v>
      </c>
    </row>
    <row r="35" spans="1:8" ht="16.2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52"/>
      <c r="H35" s="141" t="e">
        <f t="shared" si="2"/>
        <v>#DIV/0!</v>
      </c>
    </row>
    <row r="36" spans="1:8" ht="16.2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52"/>
      <c r="H36" s="141" t="e">
        <f t="shared" si="2"/>
        <v>#DIV/0!</v>
      </c>
    </row>
    <row r="37" spans="1:8" ht="16.2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52"/>
      <c r="H37" s="141" t="e">
        <f t="shared" si="2"/>
        <v>#DIV/0!</v>
      </c>
    </row>
    <row r="38" spans="1:8" ht="16.2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52"/>
      <c r="H38" s="141" t="e">
        <f t="shared" si="2"/>
        <v>#DIV/0!</v>
      </c>
    </row>
    <row r="39" spans="1:8" ht="16.2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52"/>
      <c r="H39" s="141" t="e">
        <f t="shared" si="2"/>
        <v>#DIV/0!</v>
      </c>
    </row>
    <row r="40" spans="1:8" ht="16.2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52"/>
      <c r="H40" s="141" t="e">
        <f t="shared" si="2"/>
        <v>#DIV/0!</v>
      </c>
    </row>
    <row r="41" spans="1:8" ht="16.2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52"/>
      <c r="H41" s="141" t="e">
        <f t="shared" si="2"/>
        <v>#DIV/0!</v>
      </c>
    </row>
    <row r="42" spans="1:8" ht="16.2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33"/>
      <c r="H42" s="141" t="e">
        <f t="shared" si="2"/>
        <v>#DIV/0!</v>
      </c>
    </row>
    <row r="43" spans="1:8" ht="16.2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33"/>
      <c r="H43" s="141" t="e">
        <f t="shared" si="2"/>
        <v>#DIV/0!</v>
      </c>
    </row>
    <row r="44" spans="1:8" ht="16.2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33"/>
      <c r="H44" s="141" t="e">
        <f t="shared" si="2"/>
        <v>#DIV/0!</v>
      </c>
    </row>
    <row r="45" spans="1:8" ht="16.2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33"/>
      <c r="H45" s="141" t="e">
        <f t="shared" si="2"/>
        <v>#DIV/0!</v>
      </c>
    </row>
    <row r="46" spans="1:8" ht="16.2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33"/>
      <c r="H46" s="141" t="e">
        <f t="shared" si="2"/>
        <v>#DIV/0!</v>
      </c>
    </row>
    <row r="47" spans="1:8" ht="16.2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33"/>
      <c r="H47" s="141" t="e">
        <f t="shared" si="2"/>
        <v>#DIV/0!</v>
      </c>
    </row>
    <row r="48" spans="1:8" ht="16.2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33"/>
      <c r="H48" s="141" t="e">
        <f t="shared" si="2"/>
        <v>#DIV/0!</v>
      </c>
    </row>
    <row r="49" spans="1:8" ht="16.2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33"/>
      <c r="H49" s="141" t="e">
        <f t="shared" si="2"/>
        <v>#DIV/0!</v>
      </c>
    </row>
    <row r="50" spans="1:8" ht="16.2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33"/>
      <c r="H50" s="141" t="e">
        <f t="shared" si="2"/>
        <v>#DIV/0!</v>
      </c>
    </row>
    <row r="51" spans="1:8" ht="16.2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33"/>
      <c r="H51" s="141" t="e">
        <f t="shared" si="2"/>
        <v>#DIV/0!</v>
      </c>
    </row>
    <row r="52" spans="1:8" ht="16.2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33"/>
      <c r="H52" s="141" t="e">
        <f t="shared" si="2"/>
        <v>#DIV/0!</v>
      </c>
    </row>
    <row r="53" spans="1:8" ht="16.2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33"/>
      <c r="H53" s="141" t="e">
        <f t="shared" si="2"/>
        <v>#DIV/0!</v>
      </c>
    </row>
    <row r="54" spans="1:8" ht="16.2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33"/>
      <c r="H54" s="141" t="e">
        <f t="shared" si="2"/>
        <v>#DIV/0!</v>
      </c>
    </row>
    <row r="55" spans="1:8" ht="16.2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33"/>
      <c r="H55" s="141" t="e">
        <f t="shared" si="2"/>
        <v>#DIV/0!</v>
      </c>
    </row>
    <row r="56" spans="1:8" ht="16.2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33"/>
      <c r="H56" s="141" t="e">
        <f t="shared" si="2"/>
        <v>#DIV/0!</v>
      </c>
    </row>
    <row r="57" spans="1:8" ht="16.2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33"/>
      <c r="H57" s="141" t="e">
        <f t="shared" si="2"/>
        <v>#DIV/0!</v>
      </c>
    </row>
    <row r="58" spans="1:8" ht="16.2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33"/>
      <c r="H58" s="141" t="e">
        <f t="shared" si="2"/>
        <v>#DIV/0!</v>
      </c>
    </row>
    <row r="59" spans="1:8" ht="16.2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33"/>
      <c r="H59" s="141" t="e">
        <f t="shared" si="2"/>
        <v>#DIV/0!</v>
      </c>
    </row>
    <row r="60" spans="1:8" ht="16.2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33"/>
      <c r="H60" s="141" t="e">
        <f t="shared" si="2"/>
        <v>#DIV/0!</v>
      </c>
    </row>
    <row r="61" spans="1:8" ht="16.2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33"/>
      <c r="H61" s="141" t="e">
        <f t="shared" si="2"/>
        <v>#DIV/0!</v>
      </c>
    </row>
    <row r="62" spans="1:8" ht="16.2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33"/>
      <c r="H62" s="141" t="e">
        <f t="shared" si="2"/>
        <v>#DIV/0!</v>
      </c>
    </row>
    <row r="63" spans="1:8" ht="16.2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33"/>
      <c r="H63" s="141" t="e">
        <f t="shared" si="2"/>
        <v>#DIV/0!</v>
      </c>
    </row>
    <row r="64" spans="1:8" ht="16.2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 t="e">
        <f t="shared" si="2"/>
        <v>#DIV/0!</v>
      </c>
    </row>
    <row r="65" spans="1:8" ht="16.2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 t="e">
        <f t="shared" si="2"/>
        <v>#DIV/0!</v>
      </c>
    </row>
    <row r="66" spans="1:8" ht="16.2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 t="e">
        <f t="shared" si="2"/>
        <v>#DIV/0!</v>
      </c>
    </row>
    <row r="67" spans="1:8" ht="16.2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 t="e">
        <f t="shared" si="2"/>
        <v>#DIV/0!</v>
      </c>
    </row>
    <row r="68" spans="1:8" ht="16.2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 t="e">
        <f t="shared" ref="H68:H102" si="5">IF($B$2-G68+10&gt;0,$B$2-G68+10,0)*A68</f>
        <v>#DIV/0!</v>
      </c>
    </row>
    <row r="69" spans="1:8" ht="16.2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 t="e">
        <f t="shared" si="5"/>
        <v>#DIV/0!</v>
      </c>
    </row>
    <row r="70" spans="1:8" ht="16.2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 t="e">
        <f t="shared" si="5"/>
        <v>#DIV/0!</v>
      </c>
    </row>
    <row r="71" spans="1:8" ht="16.2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 t="e">
        <f t="shared" si="5"/>
        <v>#DIV/0!</v>
      </c>
    </row>
    <row r="72" spans="1:8" ht="16.2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 t="e">
        <f t="shared" si="5"/>
        <v>#DIV/0!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 t="e">
        <f t="shared" si="5"/>
        <v>#DIV/0!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 t="e">
        <f t="shared" si="5"/>
        <v>#DIV/0!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 t="e">
        <f t="shared" si="5"/>
        <v>#DIV/0!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 t="e">
        <f t="shared" si="5"/>
        <v>#DIV/0!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 t="e">
        <f t="shared" si="5"/>
        <v>#DIV/0!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 t="e">
        <f t="shared" si="5"/>
        <v>#DIV/0!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 t="e">
        <f t="shared" si="5"/>
        <v>#DIV/0!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 t="e">
        <f t="shared" si="5"/>
        <v>#DIV/0!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 t="e">
        <f t="shared" si="5"/>
        <v>#DIV/0!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 t="e">
        <f t="shared" si="5"/>
        <v>#DIV/0!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 t="e">
        <f t="shared" si="5"/>
        <v>#DIV/0!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 t="e">
        <f t="shared" si="5"/>
        <v>#DIV/0!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 t="e">
        <f t="shared" si="5"/>
        <v>#DIV/0!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 t="e">
        <f t="shared" si="5"/>
        <v>#DIV/0!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 t="e">
        <f t="shared" si="5"/>
        <v>#DIV/0!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 t="e">
        <f t="shared" si="5"/>
        <v>#DIV/0!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 t="e">
        <f t="shared" si="5"/>
        <v>#DIV/0!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 t="e">
        <f t="shared" si="5"/>
        <v>#DIV/0!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 t="e">
        <f t="shared" si="5"/>
        <v>#DIV/0!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 t="e">
        <f t="shared" si="5"/>
        <v>#DIV/0!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 t="e">
        <f t="shared" si="5"/>
        <v>#DIV/0!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 t="e">
        <f t="shared" si="5"/>
        <v>#DIV/0!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 t="e">
        <f t="shared" si="5"/>
        <v>#DIV/0!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 t="e">
        <f t="shared" si="5"/>
        <v>#DIV/0!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 t="e">
        <f t="shared" si="5"/>
        <v>#DIV/0!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 t="e">
        <f t="shared" si="5"/>
        <v>#DIV/0!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 t="e">
        <f t="shared" si="5"/>
        <v>#DIV/0!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 t="e">
        <f t="shared" si="5"/>
        <v>#DIV/0!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 t="e">
        <f t="shared" si="5"/>
        <v>#DIV/0!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 t="e">
        <f t="shared" si="5"/>
        <v>#DIV/0!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206" priority="16">
      <formula>AND(XEF3=0,XEG3&lt;&gt;"")</formula>
    </cfRule>
  </conditionalFormatting>
  <conditionalFormatting sqref="B3:B102">
    <cfRule type="expression" dxfId="205" priority="15">
      <formula>AND(XEH3=0,XEI3&lt;&gt;"")</formula>
    </cfRule>
  </conditionalFormatting>
  <conditionalFormatting sqref="E3:H94 H95:H102">
    <cfRule type="cellIs" dxfId="204" priority="13" operator="lessThan">
      <formula>#REF!</formula>
    </cfRule>
    <cfRule type="cellIs" dxfId="203" priority="14" operator="equal">
      <formula>#REF!</formula>
    </cfRule>
  </conditionalFormatting>
  <conditionalFormatting sqref="C3:C42">
    <cfRule type="expression" dxfId="202" priority="12">
      <formula>AND(XEF3=0,XEG3&lt;&gt;"")</formula>
    </cfRule>
  </conditionalFormatting>
  <conditionalFormatting sqref="A3:A102">
    <cfRule type="expression" dxfId="201" priority="11">
      <formula>AND(XEF3=0,XEG3&lt;&gt;"")</formula>
    </cfRule>
  </conditionalFormatting>
  <conditionalFormatting sqref="E3:G72">
    <cfRule type="cellIs" dxfId="200" priority="9" operator="lessThan">
      <formula>#REF!</formula>
    </cfRule>
    <cfRule type="cellIs" dxfId="199" priority="10" operator="equal">
      <formula>#REF!</formula>
    </cfRule>
  </conditionalFormatting>
  <conditionalFormatting sqref="C3:C72">
    <cfRule type="expression" dxfId="198" priority="8">
      <formula>AND(XEE3=0,XEF3&lt;&gt;"")</formula>
    </cfRule>
  </conditionalFormatting>
  <conditionalFormatting sqref="C3:C72">
    <cfRule type="expression" dxfId="197" priority="7">
      <formula>AND(XEE3=0,XEF3&lt;&gt;"")</formula>
    </cfRule>
  </conditionalFormatting>
  <conditionalFormatting sqref="C3:C41">
    <cfRule type="expression" dxfId="196" priority="6">
      <formula>AND(XEH3=0,XEI3&lt;&gt;"")</formula>
    </cfRule>
  </conditionalFormatting>
  <conditionalFormatting sqref="E3:G41">
    <cfRule type="cellIs" dxfId="195" priority="4" operator="lessThan">
      <formula>#REF!</formula>
    </cfRule>
    <cfRule type="cellIs" dxfId="194" priority="5" operator="equal">
      <formula>#REF!</formula>
    </cfRule>
  </conditionalFormatting>
  <conditionalFormatting sqref="C3:C41">
    <cfRule type="expression" dxfId="193" priority="3">
      <formula>AND(XEH3=0,XEI3&lt;&gt;"")</formula>
    </cfRule>
  </conditionalFormatting>
  <conditionalFormatting sqref="E3:G41">
    <cfRule type="cellIs" dxfId="192" priority="1" operator="lessThan">
      <formula>#REF!</formula>
    </cfRule>
    <cfRule type="cellIs" dxfId="191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101"/>
  <sheetViews>
    <sheetView workbookViewId="0">
      <pane ySplit="1" topLeftCell="A2" activePane="bottomLeft" state="frozen"/>
      <selection activeCell="A2" sqref="A2:D101"/>
      <selection pane="bottomLeft" activeCell="N9" sqref="N9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7" width="5.33203125" customWidth="1"/>
  </cols>
  <sheetData>
    <row r="1" spans="1:11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299</v>
      </c>
      <c r="G1" s="147" t="s">
        <v>300</v>
      </c>
      <c r="H1" s="146" t="s">
        <v>297</v>
      </c>
      <c r="K1" t="s">
        <v>339</v>
      </c>
    </row>
    <row r="2" spans="1:11">
      <c r="A2" s="148"/>
      <c r="B2" s="149"/>
      <c r="C2" s="150"/>
      <c r="D2" s="133"/>
      <c r="E2" s="133"/>
      <c r="F2" s="133"/>
      <c r="G2" s="133"/>
    </row>
    <row r="3" spans="1:11">
      <c r="A3" s="148"/>
      <c r="B3" s="149"/>
      <c r="C3" s="150"/>
      <c r="D3" s="133"/>
      <c r="E3" s="133"/>
      <c r="F3" s="133"/>
      <c r="G3" s="133"/>
    </row>
    <row r="4" spans="1:11">
      <c r="A4" s="151"/>
      <c r="B4" s="149"/>
      <c r="C4" s="150"/>
      <c r="D4" s="133"/>
      <c r="E4" s="133"/>
      <c r="F4" s="133"/>
      <c r="G4" s="133"/>
    </row>
    <row r="5" spans="1:11">
      <c r="A5" s="151"/>
      <c r="B5" s="149"/>
      <c r="C5" s="150"/>
      <c r="D5" s="152"/>
      <c r="E5" s="152"/>
      <c r="F5" s="152"/>
      <c r="G5" s="152"/>
    </row>
    <row r="6" spans="1:11">
      <c r="A6" s="151"/>
      <c r="B6" s="149"/>
      <c r="C6" s="150"/>
      <c r="D6" s="152"/>
      <c r="E6" s="152"/>
      <c r="F6" s="152"/>
      <c r="G6" s="152"/>
    </row>
    <row r="7" spans="1:11">
      <c r="A7" s="151"/>
      <c r="B7" s="149"/>
      <c r="C7" s="150"/>
      <c r="D7" s="152"/>
      <c r="E7" s="152"/>
      <c r="F7" s="152"/>
      <c r="G7" s="152"/>
    </row>
    <row r="8" spans="1:11">
      <c r="A8" s="151"/>
      <c r="B8" s="149"/>
      <c r="C8" s="150"/>
      <c r="D8" s="152"/>
      <c r="E8" s="152"/>
      <c r="F8" s="152"/>
      <c r="G8" s="152"/>
    </row>
    <row r="9" spans="1:11">
      <c r="A9" s="151"/>
      <c r="B9" s="149"/>
      <c r="C9" s="150"/>
      <c r="D9" s="152"/>
      <c r="E9" s="152"/>
      <c r="F9" s="152"/>
      <c r="G9" s="152"/>
    </row>
    <row r="10" spans="1:11">
      <c r="A10" s="151"/>
      <c r="B10" s="149"/>
      <c r="C10" s="150"/>
      <c r="D10" s="152"/>
      <c r="E10" s="152"/>
      <c r="F10" s="152"/>
      <c r="G10" s="152"/>
    </row>
    <row r="11" spans="1:11">
      <c r="A11" s="151"/>
      <c r="B11" s="149"/>
      <c r="C11" s="150"/>
      <c r="D11" s="152"/>
      <c r="E11" s="152"/>
      <c r="F11" s="152"/>
      <c r="G11" s="152"/>
    </row>
    <row r="12" spans="1:11">
      <c r="A12" s="151"/>
      <c r="B12" s="149"/>
      <c r="C12" s="150"/>
      <c r="D12" s="152"/>
      <c r="E12" s="152"/>
      <c r="F12" s="152"/>
      <c r="G12" s="152"/>
    </row>
    <row r="13" spans="1:11">
      <c r="A13" s="151"/>
      <c r="B13" s="149"/>
      <c r="C13" s="150"/>
      <c r="D13" s="152"/>
      <c r="E13" s="152"/>
      <c r="F13" s="152"/>
      <c r="G13" s="152"/>
    </row>
    <row r="14" spans="1:11">
      <c r="A14" s="151"/>
      <c r="B14" s="149"/>
      <c r="C14" s="150"/>
      <c r="D14" s="152"/>
      <c r="E14" s="152"/>
      <c r="F14" s="152"/>
      <c r="G14" s="152"/>
    </row>
    <row r="15" spans="1:11">
      <c r="A15" s="151"/>
      <c r="B15" s="149"/>
      <c r="C15" s="150"/>
      <c r="D15" s="152"/>
      <c r="E15" s="152"/>
      <c r="F15" s="152"/>
      <c r="G15" s="152"/>
    </row>
    <row r="16" spans="1:11">
      <c r="A16" s="151"/>
      <c r="B16" s="149"/>
      <c r="C16" s="150"/>
      <c r="D16" s="152"/>
      <c r="E16" s="152"/>
      <c r="F16" s="152"/>
      <c r="G16" s="152"/>
    </row>
    <row r="17" spans="1:7">
      <c r="A17" s="151"/>
      <c r="B17" s="149"/>
      <c r="C17" s="150"/>
      <c r="D17" s="152"/>
      <c r="E17" s="152"/>
      <c r="F17" s="152"/>
      <c r="G17" s="152"/>
    </row>
    <row r="18" spans="1:7">
      <c r="A18" s="151"/>
      <c r="B18" s="149"/>
      <c r="C18" s="150"/>
      <c r="D18" s="152"/>
      <c r="E18" s="152"/>
      <c r="F18" s="152"/>
      <c r="G18" s="152"/>
    </row>
    <row r="19" spans="1:7">
      <c r="A19" s="151"/>
      <c r="B19" s="149"/>
      <c r="C19" s="150"/>
      <c r="D19" s="152"/>
      <c r="E19" s="152"/>
      <c r="F19" s="152"/>
      <c r="G19" s="152"/>
    </row>
    <row r="20" spans="1:7">
      <c r="A20" s="151"/>
      <c r="B20" s="149"/>
      <c r="C20" s="150"/>
      <c r="D20" s="152"/>
      <c r="E20" s="152"/>
      <c r="F20" s="152"/>
      <c r="G20" s="152"/>
    </row>
    <row r="21" spans="1:7">
      <c r="A21" s="151"/>
      <c r="B21" s="149"/>
      <c r="C21" s="150"/>
      <c r="D21" s="152"/>
      <c r="E21" s="152"/>
      <c r="F21" s="152"/>
      <c r="G21" s="152"/>
    </row>
    <row r="22" spans="1:7">
      <c r="A22" s="151"/>
      <c r="B22" s="149"/>
      <c r="C22" s="150"/>
      <c r="D22" s="152"/>
      <c r="E22" s="152"/>
      <c r="F22" s="152"/>
      <c r="G22" s="152"/>
    </row>
    <row r="23" spans="1:7">
      <c r="A23" s="151"/>
      <c r="B23" s="149"/>
      <c r="C23" s="150"/>
      <c r="D23" s="152"/>
      <c r="E23" s="152"/>
      <c r="F23" s="152"/>
      <c r="G23" s="152"/>
    </row>
    <row r="24" spans="1:7">
      <c r="A24" s="151"/>
      <c r="B24" s="149"/>
      <c r="C24" s="150"/>
      <c r="D24" s="152"/>
      <c r="E24" s="152"/>
      <c r="F24" s="152"/>
      <c r="G24" s="152"/>
    </row>
    <row r="25" spans="1:7">
      <c r="A25" s="151"/>
      <c r="B25" s="149"/>
      <c r="C25" s="150"/>
      <c r="D25" s="152"/>
      <c r="E25" s="152"/>
      <c r="F25" s="152"/>
      <c r="G25" s="152"/>
    </row>
    <row r="26" spans="1:7">
      <c r="A26" s="151"/>
      <c r="B26" s="149"/>
      <c r="C26" s="150"/>
      <c r="D26" s="152"/>
      <c r="E26" s="152"/>
      <c r="F26" s="152"/>
      <c r="G26" s="152"/>
    </row>
    <row r="27" spans="1:7">
      <c r="A27" s="151"/>
      <c r="B27" s="149"/>
      <c r="C27" s="150"/>
      <c r="D27" s="152"/>
      <c r="E27" s="152"/>
      <c r="F27" s="152"/>
      <c r="G27" s="152"/>
    </row>
    <row r="28" spans="1:7">
      <c r="A28" s="151"/>
      <c r="B28" s="149"/>
      <c r="C28" s="150"/>
      <c r="D28" s="152"/>
      <c r="E28" s="152"/>
      <c r="F28" s="152"/>
      <c r="G28" s="152"/>
    </row>
    <row r="29" spans="1:7">
      <c r="A29" s="151"/>
      <c r="B29" s="149"/>
      <c r="C29" s="150"/>
      <c r="D29" s="152"/>
      <c r="E29" s="152"/>
      <c r="F29" s="152"/>
      <c r="G29" s="152"/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phoneticPr fontId="2" type="noConversion"/>
  <conditionalFormatting sqref="B2:B101">
    <cfRule type="expression" dxfId="190" priority="10">
      <formula>AND(XEB2=0,XEC2&lt;&gt;"")</formula>
    </cfRule>
  </conditionalFormatting>
  <conditionalFormatting sqref="A2:A101">
    <cfRule type="expression" dxfId="189" priority="9">
      <formula>AND(XEB2=0,XEC2&lt;&gt;"")</formula>
    </cfRule>
  </conditionalFormatting>
  <conditionalFormatting sqref="D2:G101">
    <cfRule type="cellIs" dxfId="188" priority="7" operator="lessThan">
      <formula>#REF!</formula>
    </cfRule>
    <cfRule type="cellIs" dxfId="187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3"/>
  <sheetViews>
    <sheetView topLeftCell="A76" workbookViewId="0">
      <selection activeCell="F12" sqref="F12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193" t="str">
        <f>LEFT(資格賽成績!A1,22)</f>
        <v>中華民國106年渣打全國業餘高爾夫春季排名賽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</row>
    <row r="2" spans="1:31" ht="20.399999999999999" thickBot="1">
      <c r="A2" s="194" t="str">
        <f>資格賽成績!A2</f>
        <v>地點：揚昇高爾夫鄉村俱樂部</v>
      </c>
      <c r="B2" s="194"/>
      <c r="C2" s="194"/>
      <c r="D2" s="194"/>
      <c r="E2" s="194"/>
      <c r="F2" s="194"/>
      <c r="G2" s="194"/>
      <c r="H2" s="21"/>
      <c r="I2" s="21"/>
      <c r="J2" s="195">
        <v>3</v>
      </c>
      <c r="K2" s="195"/>
      <c r="L2" s="195"/>
      <c r="M2" s="195"/>
      <c r="N2" s="195"/>
      <c r="O2" s="195"/>
      <c r="P2" s="195"/>
      <c r="Q2" s="195"/>
      <c r="R2" s="195"/>
      <c r="S2" s="22"/>
      <c r="T2" s="23"/>
      <c r="U2" s="23"/>
      <c r="V2" s="23"/>
      <c r="W2" s="23"/>
      <c r="X2" s="23"/>
      <c r="Y2" s="23"/>
      <c r="Z2" s="196">
        <f>資格賽成績!X2+J2</f>
        <v>42824</v>
      </c>
      <c r="AA2" s="196"/>
      <c r="AB2" s="196"/>
      <c r="AC2" s="196"/>
      <c r="AD2" s="196"/>
      <c r="AE2" s="196"/>
    </row>
    <row r="3" spans="1:31" ht="16.8" thickTop="1">
      <c r="A3" s="207" t="s">
        <v>14</v>
      </c>
      <c r="B3" s="209" t="s">
        <v>21</v>
      </c>
      <c r="C3" s="209" t="s">
        <v>0</v>
      </c>
      <c r="D3" s="201" t="s">
        <v>16</v>
      </c>
      <c r="E3" s="201" t="s">
        <v>17</v>
      </c>
      <c r="F3" s="201" t="s">
        <v>1</v>
      </c>
      <c r="G3" s="201" t="s">
        <v>2</v>
      </c>
      <c r="H3" s="203" t="s">
        <v>3</v>
      </c>
      <c r="I3" s="2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4" t="s">
        <v>4</v>
      </c>
      <c r="AC3" s="25" t="s">
        <v>5</v>
      </c>
      <c r="AD3" s="25" t="s">
        <v>6</v>
      </c>
      <c r="AE3" s="205" t="s">
        <v>19</v>
      </c>
    </row>
    <row r="4" spans="1:31" ht="16.8" thickBot="1">
      <c r="A4" s="208"/>
      <c r="B4" s="210"/>
      <c r="C4" s="210"/>
      <c r="D4" s="202"/>
      <c r="E4" s="202"/>
      <c r="F4" s="202"/>
      <c r="G4" s="202"/>
      <c r="H4" s="204"/>
      <c r="I4" s="26" t="s">
        <v>22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06"/>
    </row>
    <row r="5" spans="1:31" ht="16.8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13">
        <v>66</v>
      </c>
      <c r="G5" s="45">
        <v>0</v>
      </c>
      <c r="H5" s="9">
        <v>206</v>
      </c>
      <c r="I5" s="10">
        <v>-10</v>
      </c>
      <c r="J5" s="9">
        <v>4</v>
      </c>
      <c r="K5" s="9">
        <v>3</v>
      </c>
      <c r="L5" s="9">
        <v>3</v>
      </c>
      <c r="M5" s="9">
        <v>3</v>
      </c>
      <c r="N5" s="9">
        <v>3</v>
      </c>
      <c r="O5" s="9">
        <v>3</v>
      </c>
      <c r="P5" s="9">
        <v>4</v>
      </c>
      <c r="Q5" s="9">
        <v>4</v>
      </c>
      <c r="R5" s="9">
        <v>5</v>
      </c>
      <c r="S5" s="9">
        <v>4</v>
      </c>
      <c r="T5" s="9">
        <v>4</v>
      </c>
      <c r="U5" s="9">
        <v>4</v>
      </c>
      <c r="V5" s="9">
        <v>4</v>
      </c>
      <c r="W5" s="9">
        <v>4</v>
      </c>
      <c r="X5" s="9">
        <v>4</v>
      </c>
      <c r="Y5" s="9">
        <v>2</v>
      </c>
      <c r="Z5" s="9">
        <v>4</v>
      </c>
      <c r="AA5" s="9">
        <v>4</v>
      </c>
      <c r="AB5" s="9">
        <v>32</v>
      </c>
      <c r="AC5" s="9">
        <v>34</v>
      </c>
      <c r="AD5" s="9">
        <v>66</v>
      </c>
      <c r="AE5" s="11">
        <v>0</v>
      </c>
    </row>
    <row r="6" spans="1:31">
      <c r="A6" s="28">
        <v>2</v>
      </c>
      <c r="B6" s="29" t="s">
        <v>41</v>
      </c>
      <c r="C6" s="12" t="s">
        <v>53</v>
      </c>
      <c r="D6" s="46">
        <v>73</v>
      </c>
      <c r="E6" s="13">
        <v>71</v>
      </c>
      <c r="F6" s="46">
        <v>73</v>
      </c>
      <c r="G6" s="46">
        <v>0</v>
      </c>
      <c r="H6" s="13">
        <v>217</v>
      </c>
      <c r="I6" s="14">
        <v>1</v>
      </c>
      <c r="J6" s="13">
        <v>4</v>
      </c>
      <c r="K6" s="13">
        <v>3</v>
      </c>
      <c r="L6" s="13">
        <v>4</v>
      </c>
      <c r="M6" s="13">
        <v>3</v>
      </c>
      <c r="N6" s="13">
        <v>4</v>
      </c>
      <c r="O6" s="13">
        <v>4</v>
      </c>
      <c r="P6" s="13">
        <v>5</v>
      </c>
      <c r="Q6" s="13">
        <v>5</v>
      </c>
      <c r="R6" s="13">
        <v>6</v>
      </c>
      <c r="S6" s="13">
        <v>4</v>
      </c>
      <c r="T6" s="13">
        <v>4</v>
      </c>
      <c r="U6" s="13">
        <v>3</v>
      </c>
      <c r="V6" s="13">
        <v>4</v>
      </c>
      <c r="W6" s="13">
        <v>3</v>
      </c>
      <c r="X6" s="13">
        <v>5</v>
      </c>
      <c r="Y6" s="13">
        <v>4</v>
      </c>
      <c r="Z6" s="13">
        <v>4</v>
      </c>
      <c r="AA6" s="13">
        <v>4</v>
      </c>
      <c r="AB6" s="13">
        <v>38</v>
      </c>
      <c r="AC6" s="13">
        <v>35</v>
      </c>
      <c r="AD6" s="13">
        <v>73</v>
      </c>
      <c r="AE6" s="15">
        <v>0</v>
      </c>
    </row>
    <row r="7" spans="1:31">
      <c r="A7" s="28">
        <v>3</v>
      </c>
      <c r="B7" s="29" t="s">
        <v>41</v>
      </c>
      <c r="C7" s="12" t="s">
        <v>43</v>
      </c>
      <c r="D7" s="13">
        <v>71</v>
      </c>
      <c r="E7" s="13">
        <v>76</v>
      </c>
      <c r="F7" s="13">
        <v>72</v>
      </c>
      <c r="G7" s="13">
        <v>0</v>
      </c>
      <c r="H7" s="13">
        <v>219</v>
      </c>
      <c r="I7" s="14">
        <v>3</v>
      </c>
      <c r="J7" s="13">
        <v>5</v>
      </c>
      <c r="K7" s="13">
        <v>3</v>
      </c>
      <c r="L7" s="13">
        <v>3</v>
      </c>
      <c r="M7" s="13">
        <v>4</v>
      </c>
      <c r="N7" s="13">
        <v>4</v>
      </c>
      <c r="O7" s="13">
        <v>5</v>
      </c>
      <c r="P7" s="13">
        <v>5</v>
      </c>
      <c r="Q7" s="13">
        <v>4</v>
      </c>
      <c r="R7" s="13">
        <v>5</v>
      </c>
      <c r="S7" s="13">
        <v>3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38</v>
      </c>
      <c r="AC7" s="13">
        <v>34</v>
      </c>
      <c r="AD7" s="13">
        <v>72</v>
      </c>
      <c r="AE7" s="15">
        <v>0</v>
      </c>
    </row>
    <row r="8" spans="1:31">
      <c r="A8" s="28">
        <v>4</v>
      </c>
      <c r="B8" s="29" t="s">
        <v>41</v>
      </c>
      <c r="C8" s="12" t="s">
        <v>46</v>
      </c>
      <c r="D8" s="13">
        <v>73</v>
      </c>
      <c r="E8" s="13">
        <v>70</v>
      </c>
      <c r="F8" s="13">
        <v>76</v>
      </c>
      <c r="G8" s="13">
        <v>0</v>
      </c>
      <c r="H8" s="13">
        <v>219</v>
      </c>
      <c r="I8" s="14">
        <v>3</v>
      </c>
      <c r="J8" s="13">
        <v>4</v>
      </c>
      <c r="K8" s="13">
        <v>3</v>
      </c>
      <c r="L8" s="13">
        <v>5</v>
      </c>
      <c r="M8" s="13">
        <v>4</v>
      </c>
      <c r="N8" s="13">
        <v>4</v>
      </c>
      <c r="O8" s="13">
        <v>5</v>
      </c>
      <c r="P8" s="13">
        <v>4</v>
      </c>
      <c r="Q8" s="13">
        <v>5</v>
      </c>
      <c r="R8" s="13">
        <v>6</v>
      </c>
      <c r="S8" s="13">
        <v>5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4</v>
      </c>
      <c r="AA8" s="13">
        <v>5</v>
      </c>
      <c r="AB8" s="13">
        <v>40</v>
      </c>
      <c r="AC8" s="13">
        <v>36</v>
      </c>
      <c r="AD8" s="13">
        <v>76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73</v>
      </c>
      <c r="G9" s="13">
        <v>0</v>
      </c>
      <c r="H9" s="13">
        <v>220</v>
      </c>
      <c r="I9" s="14">
        <v>4</v>
      </c>
      <c r="J9" s="13">
        <v>4</v>
      </c>
      <c r="K9" s="13">
        <v>3</v>
      </c>
      <c r="L9" s="13">
        <v>4</v>
      </c>
      <c r="M9" s="13">
        <v>3</v>
      </c>
      <c r="N9" s="13">
        <v>5</v>
      </c>
      <c r="O9" s="13">
        <v>4</v>
      </c>
      <c r="P9" s="13">
        <v>4</v>
      </c>
      <c r="Q9" s="13">
        <v>5</v>
      </c>
      <c r="R9" s="13">
        <v>5</v>
      </c>
      <c r="S9" s="13">
        <v>3</v>
      </c>
      <c r="T9" s="13">
        <v>3</v>
      </c>
      <c r="U9" s="13">
        <v>4</v>
      </c>
      <c r="V9" s="13">
        <v>6</v>
      </c>
      <c r="W9" s="13">
        <v>4</v>
      </c>
      <c r="X9" s="13">
        <v>4</v>
      </c>
      <c r="Y9" s="13">
        <v>3</v>
      </c>
      <c r="Z9" s="13">
        <v>4</v>
      </c>
      <c r="AA9" s="13">
        <v>5</v>
      </c>
      <c r="AB9" s="13">
        <v>37</v>
      </c>
      <c r="AC9" s="13">
        <v>36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44</v>
      </c>
      <c r="D10" s="13">
        <v>71</v>
      </c>
      <c r="E10" s="13">
        <v>71</v>
      </c>
      <c r="F10" s="13">
        <v>79</v>
      </c>
      <c r="G10" s="13">
        <v>0</v>
      </c>
      <c r="H10" s="13">
        <v>221</v>
      </c>
      <c r="I10" s="14">
        <v>5</v>
      </c>
      <c r="J10" s="13">
        <v>6</v>
      </c>
      <c r="K10" s="13">
        <v>4</v>
      </c>
      <c r="L10" s="13">
        <v>3</v>
      </c>
      <c r="M10" s="13">
        <v>3</v>
      </c>
      <c r="N10" s="13">
        <v>6</v>
      </c>
      <c r="O10" s="13">
        <v>4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4</v>
      </c>
      <c r="V10" s="13">
        <v>5</v>
      </c>
      <c r="W10" s="13">
        <v>3</v>
      </c>
      <c r="X10" s="13">
        <v>6</v>
      </c>
      <c r="Y10" s="13">
        <v>2</v>
      </c>
      <c r="Z10" s="13">
        <v>5</v>
      </c>
      <c r="AA10" s="13">
        <v>5</v>
      </c>
      <c r="AB10" s="13">
        <v>40</v>
      </c>
      <c r="AC10" s="13">
        <v>39</v>
      </c>
      <c r="AD10" s="13">
        <v>79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76</v>
      </c>
      <c r="F11" s="13">
        <v>71</v>
      </c>
      <c r="G11" s="13">
        <v>0</v>
      </c>
      <c r="H11" s="13">
        <v>222</v>
      </c>
      <c r="I11" s="14">
        <v>6</v>
      </c>
      <c r="J11" s="13">
        <v>4</v>
      </c>
      <c r="K11" s="13">
        <v>3</v>
      </c>
      <c r="L11" s="13">
        <v>4</v>
      </c>
      <c r="M11" s="13">
        <v>3</v>
      </c>
      <c r="N11" s="13">
        <v>4</v>
      </c>
      <c r="O11" s="13">
        <v>5</v>
      </c>
      <c r="P11" s="13">
        <v>4</v>
      </c>
      <c r="Q11" s="13">
        <v>4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5</v>
      </c>
      <c r="Y11" s="13">
        <v>3</v>
      </c>
      <c r="Z11" s="13">
        <v>3</v>
      </c>
      <c r="AA11" s="13">
        <v>4</v>
      </c>
      <c r="AB11" s="13">
        <v>37</v>
      </c>
      <c r="AC11" s="13">
        <v>34</v>
      </c>
      <c r="AD11" s="13">
        <v>71</v>
      </c>
      <c r="AE11" s="15">
        <v>0</v>
      </c>
    </row>
    <row r="12" spans="1:31">
      <c r="A12" s="28">
        <v>8</v>
      </c>
      <c r="B12" s="29" t="s">
        <v>41</v>
      </c>
      <c r="C12" s="12" t="s">
        <v>59</v>
      </c>
      <c r="D12" s="13">
        <v>80</v>
      </c>
      <c r="E12" s="13">
        <v>74</v>
      </c>
      <c r="F12" s="13">
        <v>70</v>
      </c>
      <c r="G12" s="13">
        <v>0</v>
      </c>
      <c r="H12" s="13">
        <v>224</v>
      </c>
      <c r="I12" s="14">
        <v>8</v>
      </c>
      <c r="J12" s="13">
        <v>4</v>
      </c>
      <c r="K12" s="13">
        <v>3</v>
      </c>
      <c r="L12" s="13">
        <v>3</v>
      </c>
      <c r="M12" s="13">
        <v>2</v>
      </c>
      <c r="N12" s="13">
        <v>4</v>
      </c>
      <c r="O12" s="13">
        <v>3</v>
      </c>
      <c r="P12" s="13">
        <v>4</v>
      </c>
      <c r="Q12" s="13">
        <v>4</v>
      </c>
      <c r="R12" s="13">
        <v>6</v>
      </c>
      <c r="S12" s="13">
        <v>4</v>
      </c>
      <c r="T12" s="13">
        <v>3</v>
      </c>
      <c r="U12" s="13">
        <v>4</v>
      </c>
      <c r="V12" s="13">
        <v>5</v>
      </c>
      <c r="W12" s="13">
        <v>5</v>
      </c>
      <c r="X12" s="13">
        <v>4</v>
      </c>
      <c r="Y12" s="13">
        <v>3</v>
      </c>
      <c r="Z12" s="13">
        <v>4</v>
      </c>
      <c r="AA12" s="13">
        <v>5</v>
      </c>
      <c r="AB12" s="13">
        <v>33</v>
      </c>
      <c r="AC12" s="13">
        <v>37</v>
      </c>
      <c r="AD12" s="13">
        <v>70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73</v>
      </c>
      <c r="G13" s="13">
        <v>0</v>
      </c>
      <c r="H13" s="13">
        <v>224</v>
      </c>
      <c r="I13" s="14">
        <v>8</v>
      </c>
      <c r="J13" s="13">
        <v>5</v>
      </c>
      <c r="K13" s="13">
        <v>3</v>
      </c>
      <c r="L13" s="13">
        <v>4</v>
      </c>
      <c r="M13" s="13">
        <v>3</v>
      </c>
      <c r="N13" s="13">
        <v>4</v>
      </c>
      <c r="O13" s="13">
        <v>4</v>
      </c>
      <c r="P13" s="13">
        <v>4</v>
      </c>
      <c r="Q13" s="13">
        <v>4</v>
      </c>
      <c r="R13" s="13">
        <v>8</v>
      </c>
      <c r="S13" s="13">
        <v>5</v>
      </c>
      <c r="T13" s="13">
        <v>3</v>
      </c>
      <c r="U13" s="13">
        <v>3</v>
      </c>
      <c r="V13" s="13">
        <v>4</v>
      </c>
      <c r="W13" s="13">
        <v>3</v>
      </c>
      <c r="X13" s="13">
        <v>4</v>
      </c>
      <c r="Y13" s="13">
        <v>3</v>
      </c>
      <c r="Z13" s="13">
        <v>4</v>
      </c>
      <c r="AA13" s="13">
        <v>5</v>
      </c>
      <c r="AB13" s="13">
        <v>39</v>
      </c>
      <c r="AC13" s="13">
        <v>34</v>
      </c>
      <c r="AD13" s="13">
        <v>73</v>
      </c>
      <c r="AE13" s="15">
        <v>0</v>
      </c>
    </row>
    <row r="14" spans="1:31">
      <c r="A14" s="28">
        <v>10</v>
      </c>
      <c r="B14" s="29" t="s">
        <v>41</v>
      </c>
      <c r="C14" s="12" t="s">
        <v>52</v>
      </c>
      <c r="D14" s="13">
        <v>76</v>
      </c>
      <c r="E14" s="13">
        <v>74</v>
      </c>
      <c r="F14" s="13">
        <v>74</v>
      </c>
      <c r="G14" s="13">
        <v>0</v>
      </c>
      <c r="H14" s="13">
        <v>224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5</v>
      </c>
      <c r="O14" s="13">
        <v>5</v>
      </c>
      <c r="P14" s="13">
        <v>4</v>
      </c>
      <c r="Q14" s="13">
        <v>5</v>
      </c>
      <c r="R14" s="13">
        <v>5</v>
      </c>
      <c r="S14" s="13">
        <v>4</v>
      </c>
      <c r="T14" s="13">
        <v>2</v>
      </c>
      <c r="U14" s="13">
        <v>4</v>
      </c>
      <c r="V14" s="13">
        <v>4</v>
      </c>
      <c r="W14" s="13">
        <v>4</v>
      </c>
      <c r="X14" s="13">
        <v>4</v>
      </c>
      <c r="Y14" s="13">
        <v>3</v>
      </c>
      <c r="Z14" s="13">
        <v>5</v>
      </c>
      <c r="AA14" s="13">
        <v>5</v>
      </c>
      <c r="AB14" s="13">
        <v>39</v>
      </c>
      <c r="AC14" s="13">
        <v>35</v>
      </c>
      <c r="AD14" s="13">
        <v>74</v>
      </c>
      <c r="AE14" s="15">
        <v>0</v>
      </c>
    </row>
    <row r="15" spans="1:31">
      <c r="A15" s="28">
        <v>11</v>
      </c>
      <c r="B15" s="29" t="s">
        <v>41</v>
      </c>
      <c r="C15" s="12" t="s">
        <v>57</v>
      </c>
      <c r="D15" s="13">
        <v>80</v>
      </c>
      <c r="E15" s="13">
        <v>72</v>
      </c>
      <c r="F15" s="13">
        <v>74</v>
      </c>
      <c r="G15" s="13">
        <v>0</v>
      </c>
      <c r="H15" s="13">
        <v>226</v>
      </c>
      <c r="I15" s="14">
        <v>10</v>
      </c>
      <c r="J15" s="13">
        <v>5</v>
      </c>
      <c r="K15" s="13">
        <v>3</v>
      </c>
      <c r="L15" s="13">
        <v>4</v>
      </c>
      <c r="M15" s="13">
        <v>3</v>
      </c>
      <c r="N15" s="13">
        <v>5</v>
      </c>
      <c r="O15" s="13">
        <v>4</v>
      </c>
      <c r="P15" s="13">
        <v>6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4</v>
      </c>
      <c r="Z15" s="13">
        <v>4</v>
      </c>
      <c r="AA15" s="13">
        <v>4</v>
      </c>
      <c r="AB15" s="13">
        <v>38</v>
      </c>
      <c r="AC15" s="13">
        <v>36</v>
      </c>
      <c r="AD15" s="13">
        <v>74</v>
      </c>
      <c r="AE15" s="15">
        <v>0</v>
      </c>
    </row>
    <row r="16" spans="1:31">
      <c r="A16" s="28">
        <v>12</v>
      </c>
      <c r="B16" s="29" t="s">
        <v>41</v>
      </c>
      <c r="C16" s="12" t="s">
        <v>50</v>
      </c>
      <c r="D16" s="13">
        <v>75</v>
      </c>
      <c r="E16" s="13">
        <v>78</v>
      </c>
      <c r="F16" s="13">
        <v>81</v>
      </c>
      <c r="G16" s="13">
        <v>0</v>
      </c>
      <c r="H16" s="13">
        <v>234</v>
      </c>
      <c r="I16" s="14">
        <v>18</v>
      </c>
      <c r="J16" s="13">
        <v>5</v>
      </c>
      <c r="K16" s="13">
        <v>3</v>
      </c>
      <c r="L16" s="13">
        <v>3</v>
      </c>
      <c r="M16" s="13">
        <v>3</v>
      </c>
      <c r="N16" s="13">
        <v>5</v>
      </c>
      <c r="O16" s="13">
        <v>5</v>
      </c>
      <c r="P16" s="13">
        <v>5</v>
      </c>
      <c r="Q16" s="13">
        <v>5</v>
      </c>
      <c r="R16" s="13">
        <v>5</v>
      </c>
      <c r="S16" s="13">
        <v>5</v>
      </c>
      <c r="T16" s="13">
        <v>3</v>
      </c>
      <c r="U16" s="13">
        <v>5</v>
      </c>
      <c r="V16" s="13">
        <v>4</v>
      </c>
      <c r="W16" s="13">
        <v>4</v>
      </c>
      <c r="X16" s="13">
        <v>6</v>
      </c>
      <c r="Y16" s="13">
        <v>5</v>
      </c>
      <c r="Z16" s="13">
        <v>5</v>
      </c>
      <c r="AA16" s="13">
        <v>5</v>
      </c>
      <c r="AB16" s="13">
        <v>39</v>
      </c>
      <c r="AC16" s="13">
        <v>42</v>
      </c>
      <c r="AD16" s="13">
        <v>81</v>
      </c>
      <c r="AE16" s="15">
        <v>0</v>
      </c>
    </row>
    <row r="17" spans="1:31">
      <c r="A17" s="28">
        <v>1</v>
      </c>
      <c r="B17" s="29" t="s">
        <v>65</v>
      </c>
      <c r="C17" s="12" t="s">
        <v>67</v>
      </c>
      <c r="D17" s="13">
        <v>76</v>
      </c>
      <c r="E17" s="13">
        <v>74</v>
      </c>
      <c r="F17" s="13">
        <v>73</v>
      </c>
      <c r="G17" s="13">
        <v>0</v>
      </c>
      <c r="H17" s="13">
        <v>223</v>
      </c>
      <c r="I17" s="14">
        <v>7</v>
      </c>
      <c r="J17" s="13">
        <v>4</v>
      </c>
      <c r="K17" s="13">
        <v>3</v>
      </c>
      <c r="L17" s="13">
        <v>4</v>
      </c>
      <c r="M17" s="13">
        <v>4</v>
      </c>
      <c r="N17" s="13">
        <v>5</v>
      </c>
      <c r="O17" s="13">
        <v>4</v>
      </c>
      <c r="P17" s="13">
        <v>5</v>
      </c>
      <c r="Q17" s="13">
        <v>4</v>
      </c>
      <c r="R17" s="13">
        <v>6</v>
      </c>
      <c r="S17" s="13">
        <v>5</v>
      </c>
      <c r="T17" s="13">
        <v>3</v>
      </c>
      <c r="U17" s="13">
        <v>4</v>
      </c>
      <c r="V17" s="13">
        <v>4</v>
      </c>
      <c r="W17" s="13">
        <v>3</v>
      </c>
      <c r="X17" s="13">
        <v>4</v>
      </c>
      <c r="Y17" s="13">
        <v>3</v>
      </c>
      <c r="Z17" s="13">
        <v>4</v>
      </c>
      <c r="AA17" s="13">
        <v>4</v>
      </c>
      <c r="AB17" s="13">
        <v>39</v>
      </c>
      <c r="AC17" s="13">
        <v>34</v>
      </c>
      <c r="AD17" s="13">
        <v>73</v>
      </c>
      <c r="AE17" s="15">
        <v>0</v>
      </c>
    </row>
    <row r="18" spans="1:31">
      <c r="A18" s="28">
        <v>2</v>
      </c>
      <c r="B18" s="29" t="s">
        <v>65</v>
      </c>
      <c r="C18" s="12" t="s">
        <v>66</v>
      </c>
      <c r="D18" s="13">
        <v>75</v>
      </c>
      <c r="E18" s="13">
        <v>73</v>
      </c>
      <c r="F18" s="13">
        <v>76</v>
      </c>
      <c r="G18" s="13">
        <v>0</v>
      </c>
      <c r="H18" s="13">
        <v>224</v>
      </c>
      <c r="I18" s="14">
        <v>8</v>
      </c>
      <c r="J18" s="13">
        <v>4</v>
      </c>
      <c r="K18" s="13">
        <v>3</v>
      </c>
      <c r="L18" s="13">
        <v>5</v>
      </c>
      <c r="M18" s="13">
        <v>3</v>
      </c>
      <c r="N18" s="13">
        <v>5</v>
      </c>
      <c r="O18" s="13">
        <v>4</v>
      </c>
      <c r="P18" s="13">
        <v>4</v>
      </c>
      <c r="Q18" s="13">
        <v>4</v>
      </c>
      <c r="R18" s="13">
        <v>7</v>
      </c>
      <c r="S18" s="13">
        <v>4</v>
      </c>
      <c r="T18" s="13">
        <v>3</v>
      </c>
      <c r="U18" s="13">
        <v>4</v>
      </c>
      <c r="V18" s="13">
        <v>5</v>
      </c>
      <c r="W18" s="13">
        <v>4</v>
      </c>
      <c r="X18" s="13">
        <v>5</v>
      </c>
      <c r="Y18" s="13">
        <v>4</v>
      </c>
      <c r="Z18" s="13">
        <v>4</v>
      </c>
      <c r="AA18" s="13">
        <v>4</v>
      </c>
      <c r="AB18" s="13">
        <v>39</v>
      </c>
      <c r="AC18" s="13">
        <v>37</v>
      </c>
      <c r="AD18" s="13">
        <v>76</v>
      </c>
      <c r="AE18" s="15">
        <v>0</v>
      </c>
    </row>
    <row r="19" spans="1:31">
      <c r="A19" s="28">
        <v>3</v>
      </c>
      <c r="B19" s="29" t="s">
        <v>65</v>
      </c>
      <c r="C19" s="12" t="s">
        <v>70</v>
      </c>
      <c r="D19" s="13">
        <v>76</v>
      </c>
      <c r="E19" s="13">
        <v>75</v>
      </c>
      <c r="F19" s="13">
        <v>74</v>
      </c>
      <c r="G19" s="13">
        <v>0</v>
      </c>
      <c r="H19" s="13">
        <v>225</v>
      </c>
      <c r="I19" s="14">
        <v>9</v>
      </c>
      <c r="J19" s="13">
        <v>4</v>
      </c>
      <c r="K19" s="13">
        <v>3</v>
      </c>
      <c r="L19" s="13">
        <v>4</v>
      </c>
      <c r="M19" s="13">
        <v>3</v>
      </c>
      <c r="N19" s="13">
        <v>4</v>
      </c>
      <c r="O19" s="13">
        <v>5</v>
      </c>
      <c r="P19" s="13">
        <v>5</v>
      </c>
      <c r="Q19" s="13">
        <v>4</v>
      </c>
      <c r="R19" s="13">
        <v>5</v>
      </c>
      <c r="S19" s="13">
        <v>4</v>
      </c>
      <c r="T19" s="13">
        <v>3</v>
      </c>
      <c r="U19" s="13">
        <v>4</v>
      </c>
      <c r="V19" s="13">
        <v>4</v>
      </c>
      <c r="W19" s="13">
        <v>4</v>
      </c>
      <c r="X19" s="13">
        <v>4</v>
      </c>
      <c r="Y19" s="13">
        <v>4</v>
      </c>
      <c r="Z19" s="13">
        <v>5</v>
      </c>
      <c r="AA19" s="13">
        <v>5</v>
      </c>
      <c r="AB19" s="13">
        <v>37</v>
      </c>
      <c r="AC19" s="13">
        <v>37</v>
      </c>
      <c r="AD19" s="13">
        <v>74</v>
      </c>
      <c r="AE19" s="15">
        <v>0</v>
      </c>
    </row>
    <row r="20" spans="1:31">
      <c r="A20" s="28">
        <v>4</v>
      </c>
      <c r="B20" s="29" t="s">
        <v>65</v>
      </c>
      <c r="C20" s="12" t="s">
        <v>75</v>
      </c>
      <c r="D20" s="13">
        <v>77</v>
      </c>
      <c r="E20" s="13">
        <v>73</v>
      </c>
      <c r="F20" s="13">
        <v>75</v>
      </c>
      <c r="G20" s="13">
        <v>0</v>
      </c>
      <c r="H20" s="13">
        <v>225</v>
      </c>
      <c r="I20" s="14">
        <v>9</v>
      </c>
      <c r="J20" s="13">
        <v>5</v>
      </c>
      <c r="K20" s="13">
        <v>3</v>
      </c>
      <c r="L20" s="13">
        <v>3</v>
      </c>
      <c r="M20" s="13">
        <v>4</v>
      </c>
      <c r="N20" s="13">
        <v>4</v>
      </c>
      <c r="O20" s="13">
        <v>4</v>
      </c>
      <c r="P20" s="13">
        <v>4</v>
      </c>
      <c r="Q20" s="13">
        <v>4</v>
      </c>
      <c r="R20" s="13">
        <v>5</v>
      </c>
      <c r="S20" s="13">
        <v>4</v>
      </c>
      <c r="T20" s="13">
        <v>3</v>
      </c>
      <c r="U20" s="13">
        <v>4</v>
      </c>
      <c r="V20" s="13">
        <v>6</v>
      </c>
      <c r="W20" s="13">
        <v>4</v>
      </c>
      <c r="X20" s="13">
        <v>4</v>
      </c>
      <c r="Y20" s="13">
        <v>5</v>
      </c>
      <c r="Z20" s="13">
        <v>4</v>
      </c>
      <c r="AA20" s="13">
        <v>5</v>
      </c>
      <c r="AB20" s="13">
        <v>36</v>
      </c>
      <c r="AC20" s="13">
        <v>39</v>
      </c>
      <c r="AD20" s="13">
        <v>75</v>
      </c>
      <c r="AE20" s="15">
        <v>0</v>
      </c>
    </row>
    <row r="21" spans="1:31">
      <c r="A21" s="28">
        <v>5</v>
      </c>
      <c r="B21" s="29" t="s">
        <v>65</v>
      </c>
      <c r="C21" s="12" t="s">
        <v>73</v>
      </c>
      <c r="D21" s="13">
        <v>76</v>
      </c>
      <c r="E21" s="13">
        <v>74</v>
      </c>
      <c r="F21" s="13">
        <v>75</v>
      </c>
      <c r="G21" s="13">
        <v>0</v>
      </c>
      <c r="H21" s="13">
        <v>225</v>
      </c>
      <c r="I21" s="14">
        <v>9</v>
      </c>
      <c r="J21" s="13">
        <v>4</v>
      </c>
      <c r="K21" s="13">
        <v>3</v>
      </c>
      <c r="L21" s="13">
        <v>5</v>
      </c>
      <c r="M21" s="13">
        <v>2</v>
      </c>
      <c r="N21" s="13">
        <v>5</v>
      </c>
      <c r="O21" s="13">
        <v>7</v>
      </c>
      <c r="P21" s="13">
        <v>3</v>
      </c>
      <c r="Q21" s="13">
        <v>3</v>
      </c>
      <c r="R21" s="13">
        <v>4</v>
      </c>
      <c r="S21" s="13">
        <v>3</v>
      </c>
      <c r="T21" s="13">
        <v>3</v>
      </c>
      <c r="U21" s="13">
        <v>3</v>
      </c>
      <c r="V21" s="13">
        <v>5</v>
      </c>
      <c r="W21" s="13">
        <v>4</v>
      </c>
      <c r="X21" s="13">
        <v>5</v>
      </c>
      <c r="Y21" s="13">
        <v>5</v>
      </c>
      <c r="Z21" s="13">
        <v>4</v>
      </c>
      <c r="AA21" s="13">
        <v>7</v>
      </c>
      <c r="AB21" s="13">
        <v>36</v>
      </c>
      <c r="AC21" s="13">
        <v>39</v>
      </c>
      <c r="AD21" s="13">
        <v>75</v>
      </c>
      <c r="AE21" s="15">
        <v>0</v>
      </c>
    </row>
    <row r="22" spans="1:31">
      <c r="A22" s="28">
        <v>6</v>
      </c>
      <c r="B22" s="29" t="s">
        <v>65</v>
      </c>
      <c r="C22" s="12" t="s">
        <v>76</v>
      </c>
      <c r="D22" s="13">
        <v>77</v>
      </c>
      <c r="E22" s="13">
        <v>74</v>
      </c>
      <c r="F22" s="13">
        <v>75</v>
      </c>
      <c r="G22" s="13">
        <v>0</v>
      </c>
      <c r="H22" s="13">
        <v>226</v>
      </c>
      <c r="I22" s="14">
        <v>10</v>
      </c>
      <c r="J22" s="13">
        <v>4</v>
      </c>
      <c r="K22" s="13">
        <v>3</v>
      </c>
      <c r="L22" s="13">
        <v>4</v>
      </c>
      <c r="M22" s="13">
        <v>3</v>
      </c>
      <c r="N22" s="13">
        <v>4</v>
      </c>
      <c r="O22" s="13">
        <v>5</v>
      </c>
      <c r="P22" s="13">
        <v>3</v>
      </c>
      <c r="Q22" s="13">
        <v>4</v>
      </c>
      <c r="R22" s="13">
        <v>5</v>
      </c>
      <c r="S22" s="13">
        <v>5</v>
      </c>
      <c r="T22" s="13">
        <v>2</v>
      </c>
      <c r="U22" s="13">
        <v>6</v>
      </c>
      <c r="V22" s="13">
        <v>6</v>
      </c>
      <c r="W22" s="13">
        <v>4</v>
      </c>
      <c r="X22" s="13">
        <v>4</v>
      </c>
      <c r="Y22" s="13">
        <v>4</v>
      </c>
      <c r="Z22" s="13">
        <v>5</v>
      </c>
      <c r="AA22" s="13">
        <v>4</v>
      </c>
      <c r="AB22" s="13">
        <v>35</v>
      </c>
      <c r="AC22" s="13">
        <v>40</v>
      </c>
      <c r="AD22" s="13">
        <v>75</v>
      </c>
      <c r="AE22" s="15">
        <v>0</v>
      </c>
    </row>
    <row r="23" spans="1:31">
      <c r="A23" s="28">
        <v>7</v>
      </c>
      <c r="B23" s="29" t="s">
        <v>65</v>
      </c>
      <c r="C23" s="12" t="s">
        <v>72</v>
      </c>
      <c r="D23" s="13">
        <v>76</v>
      </c>
      <c r="E23" s="13">
        <v>73</v>
      </c>
      <c r="F23" s="13">
        <v>77</v>
      </c>
      <c r="G23" s="13">
        <v>0</v>
      </c>
      <c r="H23" s="13">
        <v>226</v>
      </c>
      <c r="I23" s="14">
        <v>10</v>
      </c>
      <c r="J23" s="13">
        <v>5</v>
      </c>
      <c r="K23" s="13">
        <v>4</v>
      </c>
      <c r="L23" s="13">
        <v>4</v>
      </c>
      <c r="M23" s="13">
        <v>4</v>
      </c>
      <c r="N23" s="13">
        <v>6</v>
      </c>
      <c r="O23" s="13">
        <v>4</v>
      </c>
      <c r="P23" s="13">
        <v>4</v>
      </c>
      <c r="Q23" s="13">
        <v>5</v>
      </c>
      <c r="R23" s="13">
        <v>4</v>
      </c>
      <c r="S23" s="13">
        <v>4</v>
      </c>
      <c r="T23" s="13">
        <v>4</v>
      </c>
      <c r="U23" s="13">
        <v>4</v>
      </c>
      <c r="V23" s="13">
        <v>5</v>
      </c>
      <c r="W23" s="13">
        <v>4</v>
      </c>
      <c r="X23" s="13">
        <v>4</v>
      </c>
      <c r="Y23" s="13">
        <v>3</v>
      </c>
      <c r="Z23" s="13">
        <v>4</v>
      </c>
      <c r="AA23" s="13">
        <v>5</v>
      </c>
      <c r="AB23" s="13">
        <v>40</v>
      </c>
      <c r="AC23" s="13">
        <v>37</v>
      </c>
      <c r="AD23" s="13">
        <v>77</v>
      </c>
      <c r="AE23" s="15">
        <v>0</v>
      </c>
    </row>
    <row r="24" spans="1:31">
      <c r="A24" s="28">
        <v>8</v>
      </c>
      <c r="B24" s="29" t="s">
        <v>65</v>
      </c>
      <c r="C24" s="12" t="s">
        <v>82</v>
      </c>
      <c r="D24" s="13">
        <v>80</v>
      </c>
      <c r="E24" s="13">
        <v>75</v>
      </c>
      <c r="F24" s="13">
        <v>73</v>
      </c>
      <c r="G24" s="13">
        <v>0</v>
      </c>
      <c r="H24" s="13">
        <v>228</v>
      </c>
      <c r="I24" s="14">
        <v>12</v>
      </c>
      <c r="J24" s="13">
        <v>5</v>
      </c>
      <c r="K24" s="13">
        <v>4</v>
      </c>
      <c r="L24" s="13">
        <v>5</v>
      </c>
      <c r="M24" s="13">
        <v>3</v>
      </c>
      <c r="N24" s="13">
        <v>4</v>
      </c>
      <c r="O24" s="13">
        <v>5</v>
      </c>
      <c r="P24" s="13">
        <v>4</v>
      </c>
      <c r="Q24" s="13">
        <v>4</v>
      </c>
      <c r="R24" s="13">
        <v>5</v>
      </c>
      <c r="S24" s="13">
        <v>4</v>
      </c>
      <c r="T24" s="13">
        <v>2</v>
      </c>
      <c r="U24" s="13">
        <v>3</v>
      </c>
      <c r="V24" s="13">
        <v>4</v>
      </c>
      <c r="W24" s="13">
        <v>4</v>
      </c>
      <c r="X24" s="13">
        <v>4</v>
      </c>
      <c r="Y24" s="13">
        <v>4</v>
      </c>
      <c r="Z24" s="13">
        <v>4</v>
      </c>
      <c r="AA24" s="13">
        <v>5</v>
      </c>
      <c r="AB24" s="13">
        <v>39</v>
      </c>
      <c r="AC24" s="13">
        <v>34</v>
      </c>
      <c r="AD24" s="13">
        <v>73</v>
      </c>
      <c r="AE24" s="15">
        <v>0</v>
      </c>
    </row>
    <row r="25" spans="1:31">
      <c r="A25" s="28">
        <v>9</v>
      </c>
      <c r="B25" s="29" t="s">
        <v>65</v>
      </c>
      <c r="C25" s="12" t="s">
        <v>80</v>
      </c>
      <c r="D25" s="13">
        <v>80</v>
      </c>
      <c r="E25" s="13">
        <v>72</v>
      </c>
      <c r="F25" s="13">
        <v>81</v>
      </c>
      <c r="G25" s="13">
        <v>0</v>
      </c>
      <c r="H25" s="13">
        <v>233</v>
      </c>
      <c r="I25" s="14">
        <v>17</v>
      </c>
      <c r="J25" s="13">
        <v>5</v>
      </c>
      <c r="K25" s="13">
        <v>3</v>
      </c>
      <c r="L25" s="13">
        <v>4</v>
      </c>
      <c r="M25" s="13">
        <v>3</v>
      </c>
      <c r="N25" s="13">
        <v>4</v>
      </c>
      <c r="O25" s="13">
        <v>8</v>
      </c>
      <c r="P25" s="13">
        <v>4</v>
      </c>
      <c r="Q25" s="13">
        <v>7</v>
      </c>
      <c r="R25" s="13">
        <v>5</v>
      </c>
      <c r="S25" s="13">
        <v>4</v>
      </c>
      <c r="T25" s="13">
        <v>4</v>
      </c>
      <c r="U25" s="13">
        <v>4</v>
      </c>
      <c r="V25" s="13">
        <v>5</v>
      </c>
      <c r="W25" s="13">
        <v>4</v>
      </c>
      <c r="X25" s="13">
        <v>4</v>
      </c>
      <c r="Y25" s="13">
        <v>4</v>
      </c>
      <c r="Z25" s="13">
        <v>4</v>
      </c>
      <c r="AA25" s="13">
        <v>5</v>
      </c>
      <c r="AB25" s="13">
        <v>43</v>
      </c>
      <c r="AC25" s="13">
        <v>38</v>
      </c>
      <c r="AD25" s="13">
        <v>81</v>
      </c>
      <c r="AE25" s="15">
        <v>0</v>
      </c>
    </row>
    <row r="26" spans="1:31">
      <c r="A26" s="28">
        <v>10</v>
      </c>
      <c r="B26" s="29" t="s">
        <v>65</v>
      </c>
      <c r="C26" s="12" t="s">
        <v>69</v>
      </c>
      <c r="D26" s="13">
        <v>76</v>
      </c>
      <c r="E26" s="13">
        <v>79</v>
      </c>
      <c r="F26" s="13">
        <v>81</v>
      </c>
      <c r="G26" s="13">
        <v>0</v>
      </c>
      <c r="H26" s="13">
        <v>236</v>
      </c>
      <c r="I26" s="14">
        <v>20</v>
      </c>
      <c r="J26" s="13">
        <v>5</v>
      </c>
      <c r="K26" s="13">
        <v>4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5</v>
      </c>
      <c r="R26" s="13">
        <v>5</v>
      </c>
      <c r="S26" s="13">
        <v>5</v>
      </c>
      <c r="T26" s="13">
        <v>3</v>
      </c>
      <c r="U26" s="13">
        <v>4</v>
      </c>
      <c r="V26" s="13">
        <v>6</v>
      </c>
      <c r="W26" s="13">
        <v>4</v>
      </c>
      <c r="X26" s="13">
        <v>4</v>
      </c>
      <c r="Y26" s="13">
        <v>4</v>
      </c>
      <c r="Z26" s="13">
        <v>5</v>
      </c>
      <c r="AA26" s="13">
        <v>5</v>
      </c>
      <c r="AB26" s="13">
        <v>41</v>
      </c>
      <c r="AC26" s="13">
        <v>40</v>
      </c>
      <c r="AD26" s="13">
        <v>81</v>
      </c>
      <c r="AE26" s="15">
        <v>0</v>
      </c>
    </row>
    <row r="27" spans="1:31">
      <c r="A27" s="28">
        <v>11</v>
      </c>
      <c r="B27" s="29" t="s">
        <v>65</v>
      </c>
      <c r="C27" s="12" t="s">
        <v>74</v>
      </c>
      <c r="D27" s="13">
        <v>76</v>
      </c>
      <c r="E27" s="13">
        <v>77</v>
      </c>
      <c r="F27" s="13">
        <v>83</v>
      </c>
      <c r="G27" s="13">
        <v>0</v>
      </c>
      <c r="H27" s="13">
        <v>236</v>
      </c>
      <c r="I27" s="14">
        <v>20</v>
      </c>
      <c r="J27" s="13">
        <v>4</v>
      </c>
      <c r="K27" s="13">
        <v>3</v>
      </c>
      <c r="L27" s="13">
        <v>5</v>
      </c>
      <c r="M27" s="13">
        <v>4</v>
      </c>
      <c r="N27" s="13">
        <v>5</v>
      </c>
      <c r="O27" s="13">
        <v>4</v>
      </c>
      <c r="P27" s="13">
        <v>5</v>
      </c>
      <c r="Q27" s="13">
        <v>5</v>
      </c>
      <c r="R27" s="13">
        <v>7</v>
      </c>
      <c r="S27" s="13">
        <v>6</v>
      </c>
      <c r="T27" s="13">
        <v>3</v>
      </c>
      <c r="U27" s="13">
        <v>4</v>
      </c>
      <c r="V27" s="13">
        <v>5</v>
      </c>
      <c r="W27" s="13">
        <v>4</v>
      </c>
      <c r="X27" s="13">
        <v>6</v>
      </c>
      <c r="Y27" s="13">
        <v>3</v>
      </c>
      <c r="Z27" s="13">
        <v>5</v>
      </c>
      <c r="AA27" s="13">
        <v>5</v>
      </c>
      <c r="AB27" s="13">
        <v>42</v>
      </c>
      <c r="AC27" s="13">
        <v>41</v>
      </c>
      <c r="AD27" s="13">
        <v>83</v>
      </c>
      <c r="AE27" s="15">
        <v>0</v>
      </c>
    </row>
    <row r="28" spans="1:31">
      <c r="A28" s="28">
        <v>12</v>
      </c>
      <c r="B28" s="29" t="s">
        <v>65</v>
      </c>
      <c r="C28" s="12" t="s">
        <v>71</v>
      </c>
      <c r="D28" s="13">
        <v>76</v>
      </c>
      <c r="E28" s="13">
        <v>74</v>
      </c>
      <c r="F28" s="13">
        <v>89</v>
      </c>
      <c r="G28" s="13">
        <v>0</v>
      </c>
      <c r="H28" s="13">
        <v>239</v>
      </c>
      <c r="I28" s="14">
        <v>23</v>
      </c>
      <c r="J28" s="13">
        <v>4</v>
      </c>
      <c r="K28" s="13">
        <v>3</v>
      </c>
      <c r="L28" s="13">
        <v>4</v>
      </c>
      <c r="M28" s="13">
        <v>4</v>
      </c>
      <c r="N28" s="13">
        <v>7</v>
      </c>
      <c r="O28" s="13">
        <v>4</v>
      </c>
      <c r="P28" s="13">
        <v>7</v>
      </c>
      <c r="Q28" s="13">
        <v>9</v>
      </c>
      <c r="R28" s="13">
        <v>5</v>
      </c>
      <c r="S28" s="13">
        <v>6</v>
      </c>
      <c r="T28" s="13">
        <v>3</v>
      </c>
      <c r="U28" s="13">
        <v>5</v>
      </c>
      <c r="V28" s="13">
        <v>6</v>
      </c>
      <c r="W28" s="13">
        <v>4</v>
      </c>
      <c r="X28" s="13">
        <v>6</v>
      </c>
      <c r="Y28" s="13">
        <v>3</v>
      </c>
      <c r="Z28" s="13">
        <v>4</v>
      </c>
      <c r="AA28" s="13">
        <v>5</v>
      </c>
      <c r="AB28" s="13">
        <v>47</v>
      </c>
      <c r="AC28" s="13">
        <v>42</v>
      </c>
      <c r="AD28" s="13">
        <v>89</v>
      </c>
      <c r="AE28" s="15">
        <v>0</v>
      </c>
    </row>
    <row r="29" spans="1:31">
      <c r="A29" s="28">
        <v>13</v>
      </c>
      <c r="B29" s="29" t="s">
        <v>65</v>
      </c>
      <c r="C29" s="12" t="s">
        <v>77</v>
      </c>
      <c r="D29" s="13">
        <v>78</v>
      </c>
      <c r="E29" s="13">
        <v>77</v>
      </c>
      <c r="F29" s="13">
        <v>88</v>
      </c>
      <c r="G29" s="13">
        <v>0</v>
      </c>
      <c r="H29" s="13">
        <v>243</v>
      </c>
      <c r="I29" s="14">
        <v>27</v>
      </c>
      <c r="J29" s="13">
        <v>8</v>
      </c>
      <c r="K29" s="13">
        <v>4</v>
      </c>
      <c r="L29" s="13">
        <v>4</v>
      </c>
      <c r="M29" s="13">
        <v>6</v>
      </c>
      <c r="N29" s="13">
        <v>4</v>
      </c>
      <c r="O29" s="13">
        <v>5</v>
      </c>
      <c r="P29" s="13">
        <v>4</v>
      </c>
      <c r="Q29" s="13">
        <v>5</v>
      </c>
      <c r="R29" s="13">
        <v>5</v>
      </c>
      <c r="S29" s="13">
        <v>4</v>
      </c>
      <c r="T29" s="13">
        <v>3</v>
      </c>
      <c r="U29" s="13">
        <v>4</v>
      </c>
      <c r="V29" s="13">
        <v>5</v>
      </c>
      <c r="W29" s="13">
        <v>5</v>
      </c>
      <c r="X29" s="13">
        <v>6</v>
      </c>
      <c r="Y29" s="13">
        <v>5</v>
      </c>
      <c r="Z29" s="13">
        <v>5</v>
      </c>
      <c r="AA29" s="13">
        <v>6</v>
      </c>
      <c r="AB29" s="13">
        <v>45</v>
      </c>
      <c r="AC29" s="13">
        <v>43</v>
      </c>
      <c r="AD29" s="13">
        <v>88</v>
      </c>
      <c r="AE29" s="15">
        <v>0</v>
      </c>
    </row>
    <row r="30" spans="1:31">
      <c r="A30" s="28">
        <v>1</v>
      </c>
      <c r="B30" s="29" t="s">
        <v>88</v>
      </c>
      <c r="C30" s="12" t="s">
        <v>89</v>
      </c>
      <c r="D30" s="13">
        <v>71</v>
      </c>
      <c r="E30" s="13">
        <v>76</v>
      </c>
      <c r="F30" s="13">
        <v>69</v>
      </c>
      <c r="G30" s="13">
        <v>0</v>
      </c>
      <c r="H30" s="13">
        <v>216</v>
      </c>
      <c r="I30" s="14">
        <v>0</v>
      </c>
      <c r="J30" s="13">
        <v>4</v>
      </c>
      <c r="K30" s="13">
        <v>3</v>
      </c>
      <c r="L30" s="13">
        <v>3</v>
      </c>
      <c r="M30" s="13">
        <v>3</v>
      </c>
      <c r="N30" s="13">
        <v>4</v>
      </c>
      <c r="O30" s="13">
        <v>4</v>
      </c>
      <c r="P30" s="13">
        <v>4</v>
      </c>
      <c r="Q30" s="13">
        <v>4</v>
      </c>
      <c r="R30" s="13">
        <v>4</v>
      </c>
      <c r="S30" s="13">
        <v>4</v>
      </c>
      <c r="T30" s="13">
        <v>3</v>
      </c>
      <c r="U30" s="13">
        <v>4</v>
      </c>
      <c r="V30" s="13">
        <v>3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33</v>
      </c>
      <c r="AC30" s="13">
        <v>36</v>
      </c>
      <c r="AD30" s="13">
        <v>69</v>
      </c>
      <c r="AE30" s="15">
        <v>0</v>
      </c>
    </row>
    <row r="31" spans="1:31">
      <c r="A31" s="28">
        <v>2</v>
      </c>
      <c r="B31" s="29" t="s">
        <v>88</v>
      </c>
      <c r="C31" s="12" t="s">
        <v>90</v>
      </c>
      <c r="D31" s="13">
        <v>76</v>
      </c>
      <c r="E31" s="13">
        <v>71</v>
      </c>
      <c r="F31" s="13">
        <v>74</v>
      </c>
      <c r="G31" s="13">
        <v>0</v>
      </c>
      <c r="H31" s="13">
        <v>221</v>
      </c>
      <c r="I31" s="14">
        <v>5</v>
      </c>
      <c r="J31" s="13">
        <v>4</v>
      </c>
      <c r="K31" s="13">
        <v>3</v>
      </c>
      <c r="L31" s="13">
        <v>3</v>
      </c>
      <c r="M31" s="13">
        <v>4</v>
      </c>
      <c r="N31" s="13">
        <v>4</v>
      </c>
      <c r="O31" s="13">
        <v>5</v>
      </c>
      <c r="P31" s="13">
        <v>4</v>
      </c>
      <c r="Q31" s="13">
        <v>5</v>
      </c>
      <c r="R31" s="13">
        <v>4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5</v>
      </c>
      <c r="Z31" s="13">
        <v>4</v>
      </c>
      <c r="AA31" s="13">
        <v>5</v>
      </c>
      <c r="AB31" s="13">
        <v>36</v>
      </c>
      <c r="AC31" s="13">
        <v>38</v>
      </c>
      <c r="AD31" s="13">
        <v>74</v>
      </c>
      <c r="AE31" s="15">
        <v>0</v>
      </c>
    </row>
    <row r="32" spans="1:31">
      <c r="A32" s="28">
        <v>3</v>
      </c>
      <c r="B32" s="29" t="s">
        <v>88</v>
      </c>
      <c r="C32" s="12" t="s">
        <v>96</v>
      </c>
      <c r="D32" s="13">
        <v>79</v>
      </c>
      <c r="E32" s="13">
        <v>78</v>
      </c>
      <c r="F32" s="13">
        <v>74</v>
      </c>
      <c r="G32" s="13">
        <v>0</v>
      </c>
      <c r="H32" s="13">
        <v>231</v>
      </c>
      <c r="I32" s="14">
        <v>15</v>
      </c>
      <c r="J32" s="13">
        <v>4</v>
      </c>
      <c r="K32" s="13">
        <v>4</v>
      </c>
      <c r="L32" s="13">
        <v>4</v>
      </c>
      <c r="M32" s="13">
        <v>3</v>
      </c>
      <c r="N32" s="13">
        <v>5</v>
      </c>
      <c r="O32" s="13">
        <v>5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  <c r="V32" s="13">
        <v>4</v>
      </c>
      <c r="W32" s="13">
        <v>4</v>
      </c>
      <c r="X32" s="13">
        <v>4</v>
      </c>
      <c r="Y32" s="13">
        <v>4</v>
      </c>
      <c r="Z32" s="13">
        <v>4</v>
      </c>
      <c r="AA32" s="13">
        <v>5</v>
      </c>
      <c r="AB32" s="13">
        <v>37</v>
      </c>
      <c r="AC32" s="13">
        <v>37</v>
      </c>
      <c r="AD32" s="13">
        <v>74</v>
      </c>
      <c r="AE32" s="15">
        <v>0</v>
      </c>
    </row>
    <row r="33" spans="1:31">
      <c r="A33" s="28">
        <v>4</v>
      </c>
      <c r="B33" s="29" t="s">
        <v>88</v>
      </c>
      <c r="C33" s="12" t="s">
        <v>91</v>
      </c>
      <c r="D33" s="13">
        <v>77</v>
      </c>
      <c r="E33" s="13">
        <v>80</v>
      </c>
      <c r="F33" s="13">
        <v>76</v>
      </c>
      <c r="G33" s="13">
        <v>0</v>
      </c>
      <c r="H33" s="13">
        <v>233</v>
      </c>
      <c r="I33" s="14">
        <v>17</v>
      </c>
      <c r="J33" s="13">
        <v>4</v>
      </c>
      <c r="K33" s="13">
        <v>3</v>
      </c>
      <c r="L33" s="13">
        <v>5</v>
      </c>
      <c r="M33" s="13">
        <v>3</v>
      </c>
      <c r="N33" s="13">
        <v>4</v>
      </c>
      <c r="O33" s="13">
        <v>4</v>
      </c>
      <c r="P33" s="13">
        <v>4</v>
      </c>
      <c r="Q33" s="13">
        <v>5</v>
      </c>
      <c r="R33" s="13">
        <v>5</v>
      </c>
      <c r="S33" s="13">
        <v>3</v>
      </c>
      <c r="T33" s="13">
        <v>3</v>
      </c>
      <c r="U33" s="13">
        <v>4</v>
      </c>
      <c r="V33" s="13">
        <v>5</v>
      </c>
      <c r="W33" s="13">
        <v>4</v>
      </c>
      <c r="X33" s="13">
        <v>4</v>
      </c>
      <c r="Y33" s="13">
        <v>4</v>
      </c>
      <c r="Z33" s="13">
        <v>4</v>
      </c>
      <c r="AA33" s="13">
        <v>8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5</v>
      </c>
      <c r="B34" s="29" t="s">
        <v>88</v>
      </c>
      <c r="C34" s="12" t="s">
        <v>97</v>
      </c>
      <c r="D34" s="13">
        <v>80</v>
      </c>
      <c r="E34" s="13">
        <v>80</v>
      </c>
      <c r="F34" s="13">
        <v>74</v>
      </c>
      <c r="G34" s="13">
        <v>0</v>
      </c>
      <c r="H34" s="13">
        <v>234</v>
      </c>
      <c r="I34" s="14">
        <v>18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5</v>
      </c>
      <c r="P34" s="13">
        <v>4</v>
      </c>
      <c r="Q34" s="13">
        <v>5</v>
      </c>
      <c r="R34" s="13">
        <v>5</v>
      </c>
      <c r="S34" s="13">
        <v>4</v>
      </c>
      <c r="T34" s="13">
        <v>3</v>
      </c>
      <c r="U34" s="13">
        <v>3</v>
      </c>
      <c r="V34" s="13">
        <v>5</v>
      </c>
      <c r="W34" s="13">
        <v>4</v>
      </c>
      <c r="X34" s="13">
        <v>3</v>
      </c>
      <c r="Y34" s="13">
        <v>3</v>
      </c>
      <c r="Z34" s="13">
        <v>4</v>
      </c>
      <c r="AA34" s="13">
        <v>6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6</v>
      </c>
      <c r="B35" s="29" t="s">
        <v>88</v>
      </c>
      <c r="C35" s="12" t="s">
        <v>95</v>
      </c>
      <c r="D35" s="13">
        <v>78</v>
      </c>
      <c r="E35" s="13">
        <v>78</v>
      </c>
      <c r="F35" s="13">
        <v>78</v>
      </c>
      <c r="G35" s="13">
        <v>0</v>
      </c>
      <c r="H35" s="13">
        <v>234</v>
      </c>
      <c r="I35" s="14">
        <v>18</v>
      </c>
      <c r="J35" s="13">
        <v>4</v>
      </c>
      <c r="K35" s="13">
        <v>3</v>
      </c>
      <c r="L35" s="13">
        <v>3</v>
      </c>
      <c r="M35" s="13">
        <v>3</v>
      </c>
      <c r="N35" s="13">
        <v>4</v>
      </c>
      <c r="O35" s="13">
        <v>4</v>
      </c>
      <c r="P35" s="13">
        <v>6</v>
      </c>
      <c r="Q35" s="13">
        <v>5</v>
      </c>
      <c r="R35" s="13">
        <v>5</v>
      </c>
      <c r="S35" s="13">
        <v>5</v>
      </c>
      <c r="T35" s="13">
        <v>3</v>
      </c>
      <c r="U35" s="13">
        <v>4</v>
      </c>
      <c r="V35" s="13">
        <v>6</v>
      </c>
      <c r="W35" s="13">
        <v>4</v>
      </c>
      <c r="X35" s="13">
        <v>4</v>
      </c>
      <c r="Y35" s="13">
        <v>4</v>
      </c>
      <c r="Z35" s="13">
        <v>5</v>
      </c>
      <c r="AA35" s="13">
        <v>6</v>
      </c>
      <c r="AB35" s="13">
        <v>37</v>
      </c>
      <c r="AC35" s="13">
        <v>41</v>
      </c>
      <c r="AD35" s="13">
        <v>78</v>
      </c>
      <c r="AE35" s="15">
        <v>0</v>
      </c>
    </row>
    <row r="36" spans="1:31">
      <c r="A36" s="28">
        <v>7</v>
      </c>
      <c r="B36" s="29" t="s">
        <v>88</v>
      </c>
      <c r="C36" s="12" t="s">
        <v>92</v>
      </c>
      <c r="D36" s="13">
        <v>78</v>
      </c>
      <c r="E36" s="13">
        <v>78</v>
      </c>
      <c r="F36" s="13">
        <v>79</v>
      </c>
      <c r="G36" s="13">
        <v>0</v>
      </c>
      <c r="H36" s="13">
        <v>235</v>
      </c>
      <c r="I36" s="14">
        <v>19</v>
      </c>
      <c r="J36" s="13">
        <v>5</v>
      </c>
      <c r="K36" s="13">
        <v>4</v>
      </c>
      <c r="L36" s="13">
        <v>4</v>
      </c>
      <c r="M36" s="13">
        <v>3</v>
      </c>
      <c r="N36" s="13">
        <v>4</v>
      </c>
      <c r="O36" s="13">
        <v>5</v>
      </c>
      <c r="P36" s="13">
        <v>5</v>
      </c>
      <c r="Q36" s="13">
        <v>5</v>
      </c>
      <c r="R36" s="13">
        <v>6</v>
      </c>
      <c r="S36" s="13">
        <v>5</v>
      </c>
      <c r="T36" s="13">
        <v>3</v>
      </c>
      <c r="U36" s="13">
        <v>5</v>
      </c>
      <c r="V36" s="13">
        <v>4</v>
      </c>
      <c r="W36" s="13">
        <v>4</v>
      </c>
      <c r="X36" s="13">
        <v>4</v>
      </c>
      <c r="Y36" s="13">
        <v>4</v>
      </c>
      <c r="Z36" s="13">
        <v>4</v>
      </c>
      <c r="AA36" s="13">
        <v>5</v>
      </c>
      <c r="AB36" s="13">
        <v>41</v>
      </c>
      <c r="AC36" s="13">
        <v>38</v>
      </c>
      <c r="AD36" s="13">
        <v>79</v>
      </c>
      <c r="AE36" s="15">
        <v>0</v>
      </c>
    </row>
    <row r="37" spans="1:31">
      <c r="A37" s="28">
        <v>8</v>
      </c>
      <c r="B37" s="29" t="s">
        <v>88</v>
      </c>
      <c r="C37" s="12" t="s">
        <v>93</v>
      </c>
      <c r="D37" s="13">
        <v>78</v>
      </c>
      <c r="E37" s="13">
        <v>78</v>
      </c>
      <c r="F37" s="13">
        <v>87</v>
      </c>
      <c r="G37" s="13">
        <v>0</v>
      </c>
      <c r="H37" s="13">
        <v>243</v>
      </c>
      <c r="I37" s="14">
        <v>27</v>
      </c>
      <c r="J37" s="13">
        <v>7</v>
      </c>
      <c r="K37" s="13">
        <v>3</v>
      </c>
      <c r="L37" s="13">
        <v>6</v>
      </c>
      <c r="M37" s="13">
        <v>3</v>
      </c>
      <c r="N37" s="13">
        <v>8</v>
      </c>
      <c r="O37" s="13">
        <v>5</v>
      </c>
      <c r="P37" s="13">
        <v>4</v>
      </c>
      <c r="Q37" s="13">
        <v>6</v>
      </c>
      <c r="R37" s="13">
        <v>5</v>
      </c>
      <c r="S37" s="13">
        <v>4</v>
      </c>
      <c r="T37" s="13">
        <v>3</v>
      </c>
      <c r="U37" s="13">
        <v>3</v>
      </c>
      <c r="V37" s="13">
        <v>7</v>
      </c>
      <c r="W37" s="13">
        <v>5</v>
      </c>
      <c r="X37" s="13">
        <v>4</v>
      </c>
      <c r="Y37" s="13">
        <v>5</v>
      </c>
      <c r="Z37" s="13">
        <v>4</v>
      </c>
      <c r="AA37" s="13">
        <v>5</v>
      </c>
      <c r="AB37" s="13">
        <v>47</v>
      </c>
      <c r="AC37" s="13">
        <v>40</v>
      </c>
      <c r="AD37" s="13">
        <v>87</v>
      </c>
      <c r="AE37" s="15">
        <v>0</v>
      </c>
    </row>
    <row r="38" spans="1:31">
      <c r="A38" s="28">
        <v>9</v>
      </c>
      <c r="B38" s="29" t="s">
        <v>88</v>
      </c>
      <c r="C38" s="12" t="s">
        <v>103</v>
      </c>
      <c r="D38" s="13">
        <v>84</v>
      </c>
      <c r="E38" s="13">
        <v>82</v>
      </c>
      <c r="F38" s="13">
        <v>81</v>
      </c>
      <c r="G38" s="13">
        <v>0</v>
      </c>
      <c r="H38" s="13">
        <v>247</v>
      </c>
      <c r="I38" s="14">
        <v>31</v>
      </c>
      <c r="J38" s="13">
        <v>5</v>
      </c>
      <c r="K38" s="13">
        <v>4</v>
      </c>
      <c r="L38" s="13">
        <v>3</v>
      </c>
      <c r="M38" s="13">
        <v>3</v>
      </c>
      <c r="N38" s="13">
        <v>5</v>
      </c>
      <c r="O38" s="13">
        <v>5</v>
      </c>
      <c r="P38" s="13">
        <v>5</v>
      </c>
      <c r="Q38" s="13">
        <v>5</v>
      </c>
      <c r="R38" s="13">
        <v>5</v>
      </c>
      <c r="S38" s="13">
        <v>4</v>
      </c>
      <c r="T38" s="13">
        <v>3</v>
      </c>
      <c r="U38" s="13">
        <v>4</v>
      </c>
      <c r="V38" s="13">
        <v>6</v>
      </c>
      <c r="W38" s="13">
        <v>5</v>
      </c>
      <c r="X38" s="13">
        <v>4</v>
      </c>
      <c r="Y38" s="13">
        <v>4</v>
      </c>
      <c r="Z38" s="13">
        <v>5</v>
      </c>
      <c r="AA38" s="13">
        <v>6</v>
      </c>
      <c r="AB38" s="13">
        <v>40</v>
      </c>
      <c r="AC38" s="13">
        <v>41</v>
      </c>
      <c r="AD38" s="13">
        <v>81</v>
      </c>
      <c r="AE38" s="15">
        <v>0</v>
      </c>
    </row>
    <row r="39" spans="1:31">
      <c r="A39" s="28">
        <v>10</v>
      </c>
      <c r="B39" s="29" t="s">
        <v>88</v>
      </c>
      <c r="C39" s="12" t="s">
        <v>99</v>
      </c>
      <c r="D39" s="13">
        <v>81</v>
      </c>
      <c r="E39" s="13">
        <v>83</v>
      </c>
      <c r="F39" s="13">
        <v>83</v>
      </c>
      <c r="G39" s="13">
        <v>0</v>
      </c>
      <c r="H39" s="13">
        <v>247</v>
      </c>
      <c r="I39" s="14">
        <v>31</v>
      </c>
      <c r="J39" s="13">
        <v>5</v>
      </c>
      <c r="K39" s="13">
        <v>4</v>
      </c>
      <c r="L39" s="13">
        <v>3</v>
      </c>
      <c r="M39" s="13">
        <v>3</v>
      </c>
      <c r="N39" s="13">
        <v>6</v>
      </c>
      <c r="O39" s="13">
        <v>6</v>
      </c>
      <c r="P39" s="13">
        <v>6</v>
      </c>
      <c r="Q39" s="13">
        <v>5</v>
      </c>
      <c r="R39" s="13">
        <v>5</v>
      </c>
      <c r="S39" s="13">
        <v>4</v>
      </c>
      <c r="T39" s="13">
        <v>3</v>
      </c>
      <c r="U39" s="13">
        <v>5</v>
      </c>
      <c r="V39" s="13">
        <v>5</v>
      </c>
      <c r="W39" s="13">
        <v>4</v>
      </c>
      <c r="X39" s="13">
        <v>5</v>
      </c>
      <c r="Y39" s="13">
        <v>4</v>
      </c>
      <c r="Z39" s="13">
        <v>5</v>
      </c>
      <c r="AA39" s="13">
        <v>5</v>
      </c>
      <c r="AB39" s="13">
        <v>43</v>
      </c>
      <c r="AC39" s="13">
        <v>40</v>
      </c>
      <c r="AD39" s="13">
        <v>83</v>
      </c>
      <c r="AE39" s="15">
        <v>0</v>
      </c>
    </row>
    <row r="40" spans="1:31">
      <c r="A40" s="28">
        <v>11</v>
      </c>
      <c r="B40" s="29" t="s">
        <v>88</v>
      </c>
      <c r="C40" s="12" t="s">
        <v>101</v>
      </c>
      <c r="D40" s="13">
        <v>82</v>
      </c>
      <c r="E40" s="13">
        <v>84</v>
      </c>
      <c r="F40" s="13">
        <v>83</v>
      </c>
      <c r="G40" s="13">
        <v>0</v>
      </c>
      <c r="H40" s="13">
        <v>249</v>
      </c>
      <c r="I40" s="14">
        <v>33</v>
      </c>
      <c r="J40" s="13">
        <v>6</v>
      </c>
      <c r="K40" s="13">
        <v>3</v>
      </c>
      <c r="L40" s="13">
        <v>4</v>
      </c>
      <c r="M40" s="13">
        <v>3</v>
      </c>
      <c r="N40" s="13">
        <v>5</v>
      </c>
      <c r="O40" s="13">
        <v>4</v>
      </c>
      <c r="P40" s="13">
        <v>4</v>
      </c>
      <c r="Q40" s="13">
        <v>5</v>
      </c>
      <c r="R40" s="13">
        <v>5</v>
      </c>
      <c r="S40" s="13">
        <v>4</v>
      </c>
      <c r="T40" s="13">
        <v>2</v>
      </c>
      <c r="U40" s="13">
        <v>6</v>
      </c>
      <c r="V40" s="13">
        <v>6</v>
      </c>
      <c r="W40" s="13">
        <v>4</v>
      </c>
      <c r="X40" s="13">
        <v>5</v>
      </c>
      <c r="Y40" s="13">
        <v>4</v>
      </c>
      <c r="Z40" s="13">
        <v>7</v>
      </c>
      <c r="AA40" s="13">
        <v>6</v>
      </c>
      <c r="AB40" s="13">
        <v>39</v>
      </c>
      <c r="AC40" s="13">
        <v>44</v>
      </c>
      <c r="AD40" s="13">
        <v>83</v>
      </c>
      <c r="AE40" s="15">
        <v>0</v>
      </c>
    </row>
    <row r="41" spans="1:31">
      <c r="A41" s="28">
        <v>12</v>
      </c>
      <c r="B41" s="29" t="s">
        <v>88</v>
      </c>
      <c r="C41" s="12" t="s">
        <v>100</v>
      </c>
      <c r="D41" s="13">
        <v>81</v>
      </c>
      <c r="E41" s="13">
        <v>84</v>
      </c>
      <c r="F41" s="13">
        <v>85</v>
      </c>
      <c r="G41" s="13">
        <v>0</v>
      </c>
      <c r="H41" s="13">
        <v>250</v>
      </c>
      <c r="I41" s="14">
        <v>34</v>
      </c>
      <c r="J41" s="13">
        <v>5</v>
      </c>
      <c r="K41" s="13">
        <v>3</v>
      </c>
      <c r="L41" s="13">
        <v>4</v>
      </c>
      <c r="M41" s="13">
        <v>4</v>
      </c>
      <c r="N41" s="13">
        <v>5</v>
      </c>
      <c r="O41" s="13">
        <v>5</v>
      </c>
      <c r="P41" s="13">
        <v>5</v>
      </c>
      <c r="Q41" s="13">
        <v>6</v>
      </c>
      <c r="R41" s="13">
        <v>5</v>
      </c>
      <c r="S41" s="13">
        <v>4</v>
      </c>
      <c r="T41" s="13">
        <v>4</v>
      </c>
      <c r="U41" s="13">
        <v>5</v>
      </c>
      <c r="V41" s="13">
        <v>8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42</v>
      </c>
      <c r="AC41" s="13">
        <v>43</v>
      </c>
      <c r="AD41" s="13">
        <v>85</v>
      </c>
      <c r="AE41" s="15">
        <v>0</v>
      </c>
    </row>
    <row r="42" spans="1:31">
      <c r="A42" s="28">
        <v>13</v>
      </c>
      <c r="B42" s="29" t="s">
        <v>88</v>
      </c>
      <c r="C42" s="12" t="s">
        <v>98</v>
      </c>
      <c r="D42" s="13">
        <v>81</v>
      </c>
      <c r="E42" s="13">
        <v>87</v>
      </c>
      <c r="F42" s="13">
        <v>84</v>
      </c>
      <c r="G42" s="13">
        <v>0</v>
      </c>
      <c r="H42" s="13">
        <v>252</v>
      </c>
      <c r="I42" s="14">
        <v>36</v>
      </c>
      <c r="J42" s="13">
        <v>5</v>
      </c>
      <c r="K42" s="13">
        <v>4</v>
      </c>
      <c r="L42" s="13">
        <v>4</v>
      </c>
      <c r="M42" s="13">
        <v>3</v>
      </c>
      <c r="N42" s="13">
        <v>7</v>
      </c>
      <c r="O42" s="13">
        <v>4</v>
      </c>
      <c r="P42" s="13">
        <v>7</v>
      </c>
      <c r="Q42" s="13">
        <v>4</v>
      </c>
      <c r="R42" s="13">
        <v>4</v>
      </c>
      <c r="S42" s="13">
        <v>4</v>
      </c>
      <c r="T42" s="13">
        <v>5</v>
      </c>
      <c r="U42" s="13">
        <v>3</v>
      </c>
      <c r="V42" s="13">
        <v>6</v>
      </c>
      <c r="W42" s="13">
        <v>4</v>
      </c>
      <c r="X42" s="13">
        <v>5</v>
      </c>
      <c r="Y42" s="13">
        <v>4</v>
      </c>
      <c r="Z42" s="13">
        <v>5</v>
      </c>
      <c r="AA42" s="13">
        <v>6</v>
      </c>
      <c r="AB42" s="13">
        <v>42</v>
      </c>
      <c r="AC42" s="13">
        <v>42</v>
      </c>
      <c r="AD42" s="13">
        <v>84</v>
      </c>
      <c r="AE42" s="15">
        <v>0</v>
      </c>
    </row>
    <row r="43" spans="1:31">
      <c r="A43" s="28">
        <v>14</v>
      </c>
      <c r="B43" s="29" t="s">
        <v>88</v>
      </c>
      <c r="C43" s="12" t="s">
        <v>94</v>
      </c>
      <c r="D43" s="13">
        <v>78</v>
      </c>
      <c r="E43" s="13">
        <v>90</v>
      </c>
      <c r="F43" s="13">
        <v>84</v>
      </c>
      <c r="G43" s="13">
        <v>0</v>
      </c>
      <c r="H43" s="13">
        <v>252</v>
      </c>
      <c r="I43" s="14">
        <v>36</v>
      </c>
      <c r="J43" s="13">
        <v>5</v>
      </c>
      <c r="K43" s="13">
        <v>2</v>
      </c>
      <c r="L43" s="13">
        <v>4</v>
      </c>
      <c r="M43" s="13">
        <v>4</v>
      </c>
      <c r="N43" s="13">
        <v>5</v>
      </c>
      <c r="O43" s="13">
        <v>4</v>
      </c>
      <c r="P43" s="13">
        <v>6</v>
      </c>
      <c r="Q43" s="13">
        <v>4</v>
      </c>
      <c r="R43" s="13">
        <v>6</v>
      </c>
      <c r="S43" s="13">
        <v>5</v>
      </c>
      <c r="T43" s="13">
        <v>4</v>
      </c>
      <c r="U43" s="13">
        <v>6</v>
      </c>
      <c r="V43" s="13">
        <v>7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40</v>
      </c>
      <c r="AC43" s="13">
        <v>44</v>
      </c>
      <c r="AD43" s="13">
        <v>84</v>
      </c>
      <c r="AE43" s="15">
        <v>0</v>
      </c>
    </row>
    <row r="44" spans="1:31">
      <c r="A44" s="28">
        <v>1</v>
      </c>
      <c r="B44" s="29" t="s">
        <v>114</v>
      </c>
      <c r="C44" s="12" t="s">
        <v>115</v>
      </c>
      <c r="D44" s="13">
        <v>75</v>
      </c>
      <c r="E44" s="13">
        <v>74</v>
      </c>
      <c r="F44" s="13">
        <v>70</v>
      </c>
      <c r="G44" s="13">
        <v>0</v>
      </c>
      <c r="H44" s="13">
        <v>219</v>
      </c>
      <c r="I44" s="14">
        <v>3</v>
      </c>
      <c r="J44" s="13">
        <v>5</v>
      </c>
      <c r="K44" s="13">
        <v>3</v>
      </c>
      <c r="L44" s="13">
        <v>4</v>
      </c>
      <c r="M44" s="13">
        <v>2</v>
      </c>
      <c r="N44" s="13">
        <v>4</v>
      </c>
      <c r="O44" s="13">
        <v>5</v>
      </c>
      <c r="P44" s="13">
        <v>4</v>
      </c>
      <c r="Q44" s="13">
        <v>4</v>
      </c>
      <c r="R44" s="13">
        <v>5</v>
      </c>
      <c r="S44" s="13">
        <v>3</v>
      </c>
      <c r="T44" s="13">
        <v>3</v>
      </c>
      <c r="U44" s="13">
        <v>4</v>
      </c>
      <c r="V44" s="13">
        <v>4</v>
      </c>
      <c r="W44" s="13">
        <v>3</v>
      </c>
      <c r="X44" s="13">
        <v>4</v>
      </c>
      <c r="Y44" s="13">
        <v>3</v>
      </c>
      <c r="Z44" s="13">
        <v>6</v>
      </c>
      <c r="AA44" s="13">
        <v>4</v>
      </c>
      <c r="AB44" s="13">
        <v>36</v>
      </c>
      <c r="AC44" s="13">
        <v>34</v>
      </c>
      <c r="AD44" s="13">
        <v>70</v>
      </c>
      <c r="AE44" s="15">
        <v>0</v>
      </c>
    </row>
    <row r="45" spans="1:31">
      <c r="A45" s="28">
        <v>2</v>
      </c>
      <c r="B45" s="29" t="s">
        <v>114</v>
      </c>
      <c r="C45" s="12" t="s">
        <v>116</v>
      </c>
      <c r="D45" s="13">
        <v>76</v>
      </c>
      <c r="E45" s="13">
        <v>75</v>
      </c>
      <c r="F45" s="13">
        <v>75</v>
      </c>
      <c r="G45" s="13">
        <v>0</v>
      </c>
      <c r="H45" s="13">
        <v>226</v>
      </c>
      <c r="I45" s="14">
        <v>10</v>
      </c>
      <c r="J45" s="13">
        <v>4</v>
      </c>
      <c r="K45" s="13">
        <v>3</v>
      </c>
      <c r="L45" s="13">
        <v>4</v>
      </c>
      <c r="M45" s="13">
        <v>3</v>
      </c>
      <c r="N45" s="13">
        <v>5</v>
      </c>
      <c r="O45" s="13">
        <v>5</v>
      </c>
      <c r="P45" s="13">
        <v>3</v>
      </c>
      <c r="Q45" s="13">
        <v>5</v>
      </c>
      <c r="R45" s="13">
        <v>6</v>
      </c>
      <c r="S45" s="13">
        <v>4</v>
      </c>
      <c r="T45" s="13">
        <v>3</v>
      </c>
      <c r="U45" s="13">
        <v>4</v>
      </c>
      <c r="V45" s="13">
        <v>5</v>
      </c>
      <c r="W45" s="13">
        <v>4</v>
      </c>
      <c r="X45" s="13">
        <v>4</v>
      </c>
      <c r="Y45" s="13">
        <v>3</v>
      </c>
      <c r="Z45" s="13">
        <v>6</v>
      </c>
      <c r="AA45" s="13">
        <v>4</v>
      </c>
      <c r="AB45" s="13">
        <v>38</v>
      </c>
      <c r="AC45" s="13">
        <v>37</v>
      </c>
      <c r="AD45" s="13">
        <v>75</v>
      </c>
      <c r="AE45" s="15">
        <v>0</v>
      </c>
    </row>
    <row r="46" spans="1:31">
      <c r="A46" s="28">
        <v>3</v>
      </c>
      <c r="B46" s="29" t="s">
        <v>114</v>
      </c>
      <c r="C46" s="12" t="s">
        <v>118</v>
      </c>
      <c r="D46" s="13">
        <v>79</v>
      </c>
      <c r="E46" s="13">
        <v>74</v>
      </c>
      <c r="F46" s="13">
        <v>76</v>
      </c>
      <c r="G46" s="13">
        <v>0</v>
      </c>
      <c r="H46" s="13">
        <v>229</v>
      </c>
      <c r="I46" s="14">
        <v>13</v>
      </c>
      <c r="J46" s="13">
        <v>5</v>
      </c>
      <c r="K46" s="13">
        <v>3</v>
      </c>
      <c r="L46" s="13">
        <v>4</v>
      </c>
      <c r="M46" s="13">
        <v>3</v>
      </c>
      <c r="N46" s="13">
        <v>3</v>
      </c>
      <c r="O46" s="13">
        <v>6</v>
      </c>
      <c r="P46" s="13">
        <v>4</v>
      </c>
      <c r="Q46" s="13">
        <v>4</v>
      </c>
      <c r="R46" s="13">
        <v>5</v>
      </c>
      <c r="S46" s="13">
        <v>4</v>
      </c>
      <c r="T46" s="13">
        <v>3</v>
      </c>
      <c r="U46" s="13">
        <v>5</v>
      </c>
      <c r="V46" s="13">
        <v>5</v>
      </c>
      <c r="W46" s="13">
        <v>4</v>
      </c>
      <c r="X46" s="13">
        <v>5</v>
      </c>
      <c r="Y46" s="13">
        <v>3</v>
      </c>
      <c r="Z46" s="13">
        <v>4</v>
      </c>
      <c r="AA46" s="13">
        <v>6</v>
      </c>
      <c r="AB46" s="13">
        <v>37</v>
      </c>
      <c r="AC46" s="13">
        <v>39</v>
      </c>
      <c r="AD46" s="13">
        <v>76</v>
      </c>
      <c r="AE46" s="15">
        <v>0</v>
      </c>
    </row>
    <row r="47" spans="1:31">
      <c r="A47" s="28">
        <v>4</v>
      </c>
      <c r="B47" s="29" t="s">
        <v>114</v>
      </c>
      <c r="C47" s="12" t="s">
        <v>117</v>
      </c>
      <c r="D47" s="13">
        <v>77</v>
      </c>
      <c r="E47" s="13">
        <v>75</v>
      </c>
      <c r="F47" s="13">
        <v>77</v>
      </c>
      <c r="G47" s="13">
        <v>0</v>
      </c>
      <c r="H47" s="13">
        <v>229</v>
      </c>
      <c r="I47" s="14">
        <v>13</v>
      </c>
      <c r="J47" s="13">
        <v>4</v>
      </c>
      <c r="K47" s="13">
        <v>4</v>
      </c>
      <c r="L47" s="13">
        <v>5</v>
      </c>
      <c r="M47" s="13">
        <v>3</v>
      </c>
      <c r="N47" s="13">
        <v>4</v>
      </c>
      <c r="O47" s="13">
        <v>5</v>
      </c>
      <c r="P47" s="13">
        <v>4</v>
      </c>
      <c r="Q47" s="13">
        <v>5</v>
      </c>
      <c r="R47" s="13">
        <v>5</v>
      </c>
      <c r="S47" s="13">
        <v>5</v>
      </c>
      <c r="T47" s="13">
        <v>3</v>
      </c>
      <c r="U47" s="13">
        <v>5</v>
      </c>
      <c r="V47" s="13">
        <v>6</v>
      </c>
      <c r="W47" s="13">
        <v>4</v>
      </c>
      <c r="X47" s="13">
        <v>4</v>
      </c>
      <c r="Y47" s="13">
        <v>3</v>
      </c>
      <c r="Z47" s="13">
        <v>4</v>
      </c>
      <c r="AA47" s="13">
        <v>4</v>
      </c>
      <c r="AB47" s="13">
        <v>39</v>
      </c>
      <c r="AC47" s="13">
        <v>38</v>
      </c>
      <c r="AD47" s="13">
        <v>77</v>
      </c>
      <c r="AE47" s="15">
        <v>0</v>
      </c>
    </row>
    <row r="48" spans="1:31">
      <c r="A48" s="28">
        <v>5</v>
      </c>
      <c r="B48" s="29" t="s">
        <v>114</v>
      </c>
      <c r="C48" s="12" t="s">
        <v>119</v>
      </c>
      <c r="D48" s="13">
        <v>79</v>
      </c>
      <c r="E48" s="13">
        <v>78</v>
      </c>
      <c r="F48" s="13">
        <v>73</v>
      </c>
      <c r="G48" s="13">
        <v>0</v>
      </c>
      <c r="H48" s="13">
        <v>230</v>
      </c>
      <c r="I48" s="14">
        <v>14</v>
      </c>
      <c r="J48" s="13">
        <v>4</v>
      </c>
      <c r="K48" s="13">
        <v>3</v>
      </c>
      <c r="L48" s="13">
        <v>5</v>
      </c>
      <c r="M48" s="13">
        <v>2</v>
      </c>
      <c r="N48" s="13">
        <v>5</v>
      </c>
      <c r="O48" s="13">
        <v>4</v>
      </c>
      <c r="P48" s="13">
        <v>4</v>
      </c>
      <c r="Q48" s="13">
        <v>5</v>
      </c>
      <c r="R48" s="13">
        <v>5</v>
      </c>
      <c r="S48" s="13">
        <v>5</v>
      </c>
      <c r="T48" s="13">
        <v>3</v>
      </c>
      <c r="U48" s="13">
        <v>4</v>
      </c>
      <c r="V48" s="13">
        <v>5</v>
      </c>
      <c r="W48" s="13">
        <v>3</v>
      </c>
      <c r="X48" s="13">
        <v>3</v>
      </c>
      <c r="Y48" s="13">
        <v>3</v>
      </c>
      <c r="Z48" s="13">
        <v>4</v>
      </c>
      <c r="AA48" s="13">
        <v>6</v>
      </c>
      <c r="AB48" s="13">
        <v>37</v>
      </c>
      <c r="AC48" s="13">
        <v>36</v>
      </c>
      <c r="AD48" s="13">
        <v>73</v>
      </c>
      <c r="AE48" s="15">
        <v>0</v>
      </c>
    </row>
    <row r="49" spans="1:31">
      <c r="A49" s="28">
        <v>1</v>
      </c>
      <c r="B49" s="29" t="s">
        <v>127</v>
      </c>
      <c r="C49" s="12" t="s">
        <v>129</v>
      </c>
      <c r="D49" s="13">
        <v>73</v>
      </c>
      <c r="E49" s="13">
        <v>71</v>
      </c>
      <c r="F49" s="13">
        <v>69</v>
      </c>
      <c r="G49" s="13">
        <v>0</v>
      </c>
      <c r="H49" s="13">
        <v>213</v>
      </c>
      <c r="I49" s="14">
        <v>-3</v>
      </c>
      <c r="J49" s="13">
        <v>4</v>
      </c>
      <c r="K49" s="13">
        <v>4</v>
      </c>
      <c r="L49" s="13">
        <v>3</v>
      </c>
      <c r="M49" s="13">
        <v>3</v>
      </c>
      <c r="N49" s="13">
        <v>5</v>
      </c>
      <c r="O49" s="13">
        <v>4</v>
      </c>
      <c r="P49" s="13">
        <v>4</v>
      </c>
      <c r="Q49" s="13">
        <v>3</v>
      </c>
      <c r="R49" s="13">
        <v>5</v>
      </c>
      <c r="S49" s="13">
        <v>4</v>
      </c>
      <c r="T49" s="13">
        <v>2</v>
      </c>
      <c r="U49" s="13">
        <v>4</v>
      </c>
      <c r="V49" s="13">
        <v>4</v>
      </c>
      <c r="W49" s="13">
        <v>3</v>
      </c>
      <c r="X49" s="13">
        <v>4</v>
      </c>
      <c r="Y49" s="13">
        <v>4</v>
      </c>
      <c r="Z49" s="13">
        <v>4</v>
      </c>
      <c r="AA49" s="13">
        <v>5</v>
      </c>
      <c r="AB49" s="13">
        <v>35</v>
      </c>
      <c r="AC49" s="13">
        <v>34</v>
      </c>
      <c r="AD49" s="13">
        <v>69</v>
      </c>
      <c r="AE49" s="15">
        <v>0</v>
      </c>
    </row>
    <row r="50" spans="1:31">
      <c r="A50" s="28">
        <v>2</v>
      </c>
      <c r="B50" s="29" t="s">
        <v>127</v>
      </c>
      <c r="C50" s="12" t="s">
        <v>130</v>
      </c>
      <c r="D50" s="13">
        <v>73</v>
      </c>
      <c r="E50" s="13">
        <v>72</v>
      </c>
      <c r="F50" s="13">
        <v>73</v>
      </c>
      <c r="G50" s="13">
        <v>0</v>
      </c>
      <c r="H50" s="13">
        <v>218</v>
      </c>
      <c r="I50" s="14">
        <v>2</v>
      </c>
      <c r="J50" s="13">
        <v>4</v>
      </c>
      <c r="K50" s="13">
        <v>3</v>
      </c>
      <c r="L50" s="13">
        <v>4</v>
      </c>
      <c r="M50" s="13">
        <v>3</v>
      </c>
      <c r="N50" s="13">
        <v>4</v>
      </c>
      <c r="O50" s="13">
        <v>6</v>
      </c>
      <c r="P50" s="13">
        <v>4</v>
      </c>
      <c r="Q50" s="13">
        <v>3</v>
      </c>
      <c r="R50" s="13">
        <v>5</v>
      </c>
      <c r="S50" s="13">
        <v>4</v>
      </c>
      <c r="T50" s="13">
        <v>3</v>
      </c>
      <c r="U50" s="13">
        <v>4</v>
      </c>
      <c r="V50" s="13">
        <v>6</v>
      </c>
      <c r="W50" s="13">
        <v>3</v>
      </c>
      <c r="X50" s="13">
        <v>4</v>
      </c>
      <c r="Y50" s="13">
        <v>3</v>
      </c>
      <c r="Z50" s="13">
        <v>5</v>
      </c>
      <c r="AA50" s="13">
        <v>5</v>
      </c>
      <c r="AB50" s="13">
        <v>36</v>
      </c>
      <c r="AC50" s="13">
        <v>37</v>
      </c>
      <c r="AD50" s="13">
        <v>73</v>
      </c>
      <c r="AE50" s="15">
        <v>0</v>
      </c>
    </row>
    <row r="51" spans="1:31">
      <c r="A51" s="28">
        <v>3</v>
      </c>
      <c r="B51" s="29" t="s">
        <v>127</v>
      </c>
      <c r="C51" s="12" t="s">
        <v>134</v>
      </c>
      <c r="D51" s="13">
        <v>75</v>
      </c>
      <c r="E51" s="13">
        <v>71</v>
      </c>
      <c r="F51" s="13">
        <v>73</v>
      </c>
      <c r="G51" s="13">
        <v>0</v>
      </c>
      <c r="H51" s="13">
        <v>219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4</v>
      </c>
      <c r="O51" s="13">
        <v>5</v>
      </c>
      <c r="P51" s="13">
        <v>3</v>
      </c>
      <c r="Q51" s="13">
        <v>4</v>
      </c>
      <c r="R51" s="13">
        <v>5</v>
      </c>
      <c r="S51" s="13">
        <v>4</v>
      </c>
      <c r="T51" s="13">
        <v>3</v>
      </c>
      <c r="U51" s="13">
        <v>5</v>
      </c>
      <c r="V51" s="13">
        <v>4</v>
      </c>
      <c r="W51" s="13">
        <v>5</v>
      </c>
      <c r="X51" s="13">
        <v>4</v>
      </c>
      <c r="Y51" s="13">
        <v>3</v>
      </c>
      <c r="Z51" s="13">
        <v>5</v>
      </c>
      <c r="AA51" s="13">
        <v>5</v>
      </c>
      <c r="AB51" s="13">
        <v>35</v>
      </c>
      <c r="AC51" s="13">
        <v>38</v>
      </c>
      <c r="AD51" s="13">
        <v>73</v>
      </c>
      <c r="AE51" s="15">
        <v>0</v>
      </c>
    </row>
    <row r="52" spans="1:31">
      <c r="A52" s="28">
        <v>4</v>
      </c>
      <c r="B52" s="29" t="s">
        <v>127</v>
      </c>
      <c r="C52" s="12" t="s">
        <v>131</v>
      </c>
      <c r="D52" s="13">
        <v>74</v>
      </c>
      <c r="E52" s="13">
        <v>71</v>
      </c>
      <c r="F52" s="13">
        <v>74</v>
      </c>
      <c r="G52" s="13">
        <v>0</v>
      </c>
      <c r="H52" s="13">
        <v>219</v>
      </c>
      <c r="I52" s="14">
        <v>3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5</v>
      </c>
      <c r="P52" s="13">
        <v>4</v>
      </c>
      <c r="Q52" s="13">
        <v>4</v>
      </c>
      <c r="R52" s="13">
        <v>6</v>
      </c>
      <c r="S52" s="13">
        <v>4</v>
      </c>
      <c r="T52" s="13">
        <v>3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5</v>
      </c>
      <c r="AB52" s="13">
        <v>37</v>
      </c>
      <c r="AC52" s="13">
        <v>37</v>
      </c>
      <c r="AD52" s="13">
        <v>74</v>
      </c>
      <c r="AE52" s="15">
        <v>0</v>
      </c>
    </row>
    <row r="53" spans="1:31">
      <c r="A53" s="28">
        <v>5</v>
      </c>
      <c r="B53" s="29" t="s">
        <v>127</v>
      </c>
      <c r="C53" s="12" t="s">
        <v>135</v>
      </c>
      <c r="D53" s="13">
        <v>77</v>
      </c>
      <c r="E53" s="13">
        <v>67</v>
      </c>
      <c r="F53" s="13">
        <v>76</v>
      </c>
      <c r="G53" s="13">
        <v>0</v>
      </c>
      <c r="H53" s="13">
        <v>220</v>
      </c>
      <c r="I53" s="14">
        <v>4</v>
      </c>
      <c r="J53" s="13">
        <v>4</v>
      </c>
      <c r="K53" s="13">
        <v>3</v>
      </c>
      <c r="L53" s="13">
        <v>4</v>
      </c>
      <c r="M53" s="13">
        <v>3</v>
      </c>
      <c r="N53" s="13">
        <v>4</v>
      </c>
      <c r="O53" s="13">
        <v>5</v>
      </c>
      <c r="P53" s="13">
        <v>4</v>
      </c>
      <c r="Q53" s="13">
        <v>4</v>
      </c>
      <c r="R53" s="13">
        <v>6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4</v>
      </c>
      <c r="AA53" s="13">
        <v>7</v>
      </c>
      <c r="AB53" s="13">
        <v>37</v>
      </c>
      <c r="AC53" s="13">
        <v>39</v>
      </c>
      <c r="AD53" s="13">
        <v>76</v>
      </c>
      <c r="AE53" s="15">
        <v>0</v>
      </c>
    </row>
    <row r="54" spans="1:31">
      <c r="A54" s="28">
        <v>6</v>
      </c>
      <c r="B54" s="29" t="s">
        <v>127</v>
      </c>
      <c r="C54" s="12" t="s">
        <v>128</v>
      </c>
      <c r="D54" s="13">
        <v>71</v>
      </c>
      <c r="E54" s="13">
        <v>76</v>
      </c>
      <c r="F54" s="13">
        <v>78</v>
      </c>
      <c r="G54" s="13">
        <v>0</v>
      </c>
      <c r="H54" s="13">
        <v>225</v>
      </c>
      <c r="I54" s="14">
        <v>9</v>
      </c>
      <c r="J54" s="13">
        <v>5</v>
      </c>
      <c r="K54" s="13">
        <v>4</v>
      </c>
      <c r="L54" s="13">
        <v>4</v>
      </c>
      <c r="M54" s="13">
        <v>3</v>
      </c>
      <c r="N54" s="13">
        <v>4</v>
      </c>
      <c r="O54" s="13">
        <v>6</v>
      </c>
      <c r="P54" s="13">
        <v>3</v>
      </c>
      <c r="Q54" s="13">
        <v>5</v>
      </c>
      <c r="R54" s="13">
        <v>4</v>
      </c>
      <c r="S54" s="13">
        <v>6</v>
      </c>
      <c r="T54" s="13">
        <v>3</v>
      </c>
      <c r="U54" s="13">
        <v>5</v>
      </c>
      <c r="V54" s="13">
        <v>5</v>
      </c>
      <c r="W54" s="13">
        <v>3</v>
      </c>
      <c r="X54" s="13">
        <v>4</v>
      </c>
      <c r="Y54" s="13">
        <v>3</v>
      </c>
      <c r="Z54" s="13">
        <v>5</v>
      </c>
      <c r="AA54" s="13">
        <v>6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7</v>
      </c>
      <c r="B55" s="29" t="s">
        <v>127</v>
      </c>
      <c r="C55" s="12" t="s">
        <v>144</v>
      </c>
      <c r="D55" s="13">
        <v>83</v>
      </c>
      <c r="E55" s="13">
        <v>71</v>
      </c>
      <c r="F55" s="13">
        <v>72</v>
      </c>
      <c r="G55" s="13">
        <v>0</v>
      </c>
      <c r="H55" s="13">
        <v>226</v>
      </c>
      <c r="I55" s="14">
        <v>10</v>
      </c>
      <c r="J55" s="13">
        <v>4</v>
      </c>
      <c r="K55" s="13">
        <v>3</v>
      </c>
      <c r="L55" s="13">
        <v>4</v>
      </c>
      <c r="M55" s="13">
        <v>3</v>
      </c>
      <c r="N55" s="13">
        <v>4</v>
      </c>
      <c r="O55" s="13">
        <v>4</v>
      </c>
      <c r="P55" s="13">
        <v>4</v>
      </c>
      <c r="Q55" s="13">
        <v>4</v>
      </c>
      <c r="R55" s="13">
        <v>5</v>
      </c>
      <c r="S55" s="13">
        <v>4</v>
      </c>
      <c r="T55" s="13">
        <v>3</v>
      </c>
      <c r="U55" s="13">
        <v>4</v>
      </c>
      <c r="V55" s="13">
        <v>6</v>
      </c>
      <c r="W55" s="13">
        <v>4</v>
      </c>
      <c r="X55" s="13">
        <v>4</v>
      </c>
      <c r="Y55" s="13">
        <v>3</v>
      </c>
      <c r="Z55" s="13">
        <v>4</v>
      </c>
      <c r="AA55" s="13">
        <v>5</v>
      </c>
      <c r="AB55" s="13">
        <v>35</v>
      </c>
      <c r="AC55" s="13">
        <v>37</v>
      </c>
      <c r="AD55" s="13">
        <v>72</v>
      </c>
      <c r="AE55" s="15">
        <v>0</v>
      </c>
    </row>
    <row r="56" spans="1:31">
      <c r="A56" s="28">
        <v>8</v>
      </c>
      <c r="B56" s="29" t="s">
        <v>127</v>
      </c>
      <c r="C56" s="12" t="s">
        <v>132</v>
      </c>
      <c r="D56" s="13">
        <v>74</v>
      </c>
      <c r="E56" s="13">
        <v>76</v>
      </c>
      <c r="F56" s="13">
        <v>76</v>
      </c>
      <c r="G56" s="13">
        <v>0</v>
      </c>
      <c r="H56" s="13">
        <v>226</v>
      </c>
      <c r="I56" s="14">
        <v>10</v>
      </c>
      <c r="J56" s="13">
        <v>4</v>
      </c>
      <c r="K56" s="13">
        <v>4</v>
      </c>
      <c r="L56" s="13">
        <v>4</v>
      </c>
      <c r="M56" s="13">
        <v>4</v>
      </c>
      <c r="N56" s="13">
        <v>5</v>
      </c>
      <c r="O56" s="13">
        <v>5</v>
      </c>
      <c r="P56" s="13">
        <v>3</v>
      </c>
      <c r="Q56" s="13">
        <v>6</v>
      </c>
      <c r="R56" s="13">
        <v>5</v>
      </c>
      <c r="S56" s="13">
        <v>4</v>
      </c>
      <c r="T56" s="13">
        <v>3</v>
      </c>
      <c r="U56" s="13">
        <v>5</v>
      </c>
      <c r="V56" s="13">
        <v>5</v>
      </c>
      <c r="W56" s="13">
        <v>4</v>
      </c>
      <c r="X56" s="13">
        <v>3</v>
      </c>
      <c r="Y56" s="13">
        <v>3</v>
      </c>
      <c r="Z56" s="13">
        <v>4</v>
      </c>
      <c r="AA56" s="13">
        <v>5</v>
      </c>
      <c r="AB56" s="13">
        <v>40</v>
      </c>
      <c r="AC56" s="13">
        <v>36</v>
      </c>
      <c r="AD56" s="13">
        <v>76</v>
      </c>
      <c r="AE56" s="15">
        <v>0</v>
      </c>
    </row>
    <row r="57" spans="1:31">
      <c r="A57" s="28">
        <v>9</v>
      </c>
      <c r="B57" s="29" t="s">
        <v>127</v>
      </c>
      <c r="C57" s="12" t="s">
        <v>136</v>
      </c>
      <c r="D57" s="13">
        <v>78</v>
      </c>
      <c r="E57" s="13">
        <v>76</v>
      </c>
      <c r="F57" s="13">
        <v>77</v>
      </c>
      <c r="G57" s="13">
        <v>0</v>
      </c>
      <c r="H57" s="13">
        <v>231</v>
      </c>
      <c r="I57" s="14">
        <v>15</v>
      </c>
      <c r="J57" s="13">
        <v>5</v>
      </c>
      <c r="K57" s="13">
        <v>3</v>
      </c>
      <c r="L57" s="13">
        <v>4</v>
      </c>
      <c r="M57" s="13">
        <v>3</v>
      </c>
      <c r="N57" s="13">
        <v>4</v>
      </c>
      <c r="O57" s="13">
        <v>4</v>
      </c>
      <c r="P57" s="13">
        <v>4</v>
      </c>
      <c r="Q57" s="13">
        <v>5</v>
      </c>
      <c r="R57" s="13">
        <v>5</v>
      </c>
      <c r="S57" s="13">
        <v>4</v>
      </c>
      <c r="T57" s="13">
        <v>3</v>
      </c>
      <c r="U57" s="13">
        <v>5</v>
      </c>
      <c r="V57" s="13">
        <v>6</v>
      </c>
      <c r="W57" s="13">
        <v>3</v>
      </c>
      <c r="X57" s="13">
        <v>4</v>
      </c>
      <c r="Y57" s="13">
        <v>5</v>
      </c>
      <c r="Z57" s="13">
        <v>4</v>
      </c>
      <c r="AA57" s="13">
        <v>6</v>
      </c>
      <c r="AB57" s="13">
        <v>37</v>
      </c>
      <c r="AC57" s="13">
        <v>40</v>
      </c>
      <c r="AD57" s="13">
        <v>77</v>
      </c>
      <c r="AE57" s="15">
        <v>0</v>
      </c>
    </row>
    <row r="58" spans="1:31">
      <c r="A58" s="28">
        <v>10</v>
      </c>
      <c r="B58" s="29" t="s">
        <v>127</v>
      </c>
      <c r="C58" s="12" t="s">
        <v>137</v>
      </c>
      <c r="D58" s="13">
        <v>78</v>
      </c>
      <c r="E58" s="13">
        <v>77</v>
      </c>
      <c r="F58" s="13">
        <v>79</v>
      </c>
      <c r="G58" s="13">
        <v>0</v>
      </c>
      <c r="H58" s="13">
        <v>234</v>
      </c>
      <c r="I58" s="14">
        <v>18</v>
      </c>
      <c r="J58" s="13">
        <v>6</v>
      </c>
      <c r="K58" s="13">
        <v>4</v>
      </c>
      <c r="L58" s="13">
        <v>4</v>
      </c>
      <c r="M58" s="13">
        <v>4</v>
      </c>
      <c r="N58" s="13">
        <v>4</v>
      </c>
      <c r="O58" s="13">
        <v>5</v>
      </c>
      <c r="P58" s="13">
        <v>4</v>
      </c>
      <c r="Q58" s="13">
        <v>4</v>
      </c>
      <c r="R58" s="13">
        <v>5</v>
      </c>
      <c r="S58" s="13">
        <v>4</v>
      </c>
      <c r="T58" s="13">
        <v>3</v>
      </c>
      <c r="U58" s="13">
        <v>4</v>
      </c>
      <c r="V58" s="13">
        <v>6</v>
      </c>
      <c r="W58" s="13">
        <v>5</v>
      </c>
      <c r="X58" s="13">
        <v>4</v>
      </c>
      <c r="Y58" s="13">
        <v>3</v>
      </c>
      <c r="Z58" s="13">
        <v>4</v>
      </c>
      <c r="AA58" s="13">
        <v>6</v>
      </c>
      <c r="AB58" s="13">
        <v>40</v>
      </c>
      <c r="AC58" s="13">
        <v>39</v>
      </c>
      <c r="AD58" s="13">
        <v>79</v>
      </c>
      <c r="AE58" s="15">
        <v>0</v>
      </c>
    </row>
    <row r="59" spans="1:31">
      <c r="A59" s="28">
        <v>11</v>
      </c>
      <c r="B59" s="29" t="s">
        <v>127</v>
      </c>
      <c r="C59" s="12" t="s">
        <v>133</v>
      </c>
      <c r="D59" s="13">
        <v>75</v>
      </c>
      <c r="E59" s="13">
        <v>80</v>
      </c>
      <c r="F59" s="13">
        <v>82</v>
      </c>
      <c r="G59" s="13">
        <v>0</v>
      </c>
      <c r="H59" s="13">
        <v>237</v>
      </c>
      <c r="I59" s="14">
        <v>21</v>
      </c>
      <c r="J59" s="13">
        <v>5</v>
      </c>
      <c r="K59" s="13">
        <v>3</v>
      </c>
      <c r="L59" s="13">
        <v>4</v>
      </c>
      <c r="M59" s="13">
        <v>3</v>
      </c>
      <c r="N59" s="13">
        <v>4</v>
      </c>
      <c r="O59" s="13">
        <v>6</v>
      </c>
      <c r="P59" s="13">
        <v>5</v>
      </c>
      <c r="Q59" s="13">
        <v>5</v>
      </c>
      <c r="R59" s="13">
        <v>5</v>
      </c>
      <c r="S59" s="13">
        <v>4</v>
      </c>
      <c r="T59" s="13">
        <v>3</v>
      </c>
      <c r="U59" s="13">
        <v>4</v>
      </c>
      <c r="V59" s="13">
        <v>5</v>
      </c>
      <c r="W59" s="13">
        <v>5</v>
      </c>
      <c r="X59" s="13">
        <v>4</v>
      </c>
      <c r="Y59" s="13">
        <v>3</v>
      </c>
      <c r="Z59" s="13">
        <v>9</v>
      </c>
      <c r="AA59" s="13">
        <v>5</v>
      </c>
      <c r="AB59" s="13">
        <v>40</v>
      </c>
      <c r="AC59" s="13">
        <v>42</v>
      </c>
      <c r="AD59" s="13">
        <v>82</v>
      </c>
      <c r="AE59" s="15">
        <v>0</v>
      </c>
    </row>
    <row r="60" spans="1:31">
      <c r="A60" s="28">
        <v>1</v>
      </c>
      <c r="B60" s="29" t="s">
        <v>148</v>
      </c>
      <c r="C60" s="12" t="s">
        <v>149</v>
      </c>
      <c r="D60" s="13">
        <v>69</v>
      </c>
      <c r="E60" s="13">
        <v>75</v>
      </c>
      <c r="F60" s="13">
        <v>71</v>
      </c>
      <c r="G60" s="13">
        <v>0</v>
      </c>
      <c r="H60" s="13">
        <v>215</v>
      </c>
      <c r="I60" s="14">
        <v>-1</v>
      </c>
      <c r="J60" s="13">
        <v>4</v>
      </c>
      <c r="K60" s="13">
        <v>3</v>
      </c>
      <c r="L60" s="13">
        <v>4</v>
      </c>
      <c r="M60" s="13">
        <v>3</v>
      </c>
      <c r="N60" s="13">
        <v>4</v>
      </c>
      <c r="O60" s="13">
        <v>4</v>
      </c>
      <c r="P60" s="13">
        <v>4</v>
      </c>
      <c r="Q60" s="13">
        <v>4</v>
      </c>
      <c r="R60" s="13">
        <v>5</v>
      </c>
      <c r="S60" s="13">
        <v>4</v>
      </c>
      <c r="T60" s="13">
        <v>3</v>
      </c>
      <c r="U60" s="13">
        <v>4</v>
      </c>
      <c r="V60" s="13">
        <v>4</v>
      </c>
      <c r="W60" s="13">
        <v>5</v>
      </c>
      <c r="X60" s="13">
        <v>4</v>
      </c>
      <c r="Y60" s="13">
        <v>4</v>
      </c>
      <c r="Z60" s="13">
        <v>4</v>
      </c>
      <c r="AA60" s="13">
        <v>4</v>
      </c>
      <c r="AB60" s="13">
        <v>35</v>
      </c>
      <c r="AC60" s="13">
        <v>36</v>
      </c>
      <c r="AD60" s="13">
        <v>71</v>
      </c>
      <c r="AE60" s="15">
        <v>0</v>
      </c>
    </row>
    <row r="61" spans="1:31">
      <c r="A61" s="28">
        <v>2</v>
      </c>
      <c r="B61" s="29" t="s">
        <v>148</v>
      </c>
      <c r="C61" s="12" t="s">
        <v>150</v>
      </c>
      <c r="D61" s="13">
        <v>74</v>
      </c>
      <c r="E61" s="13">
        <v>81</v>
      </c>
      <c r="F61" s="13">
        <v>73</v>
      </c>
      <c r="G61" s="13">
        <v>0</v>
      </c>
      <c r="H61" s="13">
        <v>228</v>
      </c>
      <c r="I61" s="14">
        <v>12</v>
      </c>
      <c r="J61" s="13">
        <v>3</v>
      </c>
      <c r="K61" s="13">
        <v>3</v>
      </c>
      <c r="L61" s="13">
        <v>4</v>
      </c>
      <c r="M61" s="13">
        <v>4</v>
      </c>
      <c r="N61" s="13">
        <v>6</v>
      </c>
      <c r="O61" s="13">
        <v>4</v>
      </c>
      <c r="P61" s="13">
        <v>3</v>
      </c>
      <c r="Q61" s="13">
        <v>5</v>
      </c>
      <c r="R61" s="13">
        <v>5</v>
      </c>
      <c r="S61" s="13">
        <v>4</v>
      </c>
      <c r="T61" s="13">
        <v>2</v>
      </c>
      <c r="U61" s="13">
        <v>4</v>
      </c>
      <c r="V61" s="13">
        <v>5</v>
      </c>
      <c r="W61" s="13">
        <v>4</v>
      </c>
      <c r="X61" s="13">
        <v>5</v>
      </c>
      <c r="Y61" s="13">
        <v>3</v>
      </c>
      <c r="Z61" s="13">
        <v>4</v>
      </c>
      <c r="AA61" s="13">
        <v>5</v>
      </c>
      <c r="AB61" s="13">
        <v>37</v>
      </c>
      <c r="AC61" s="13">
        <v>36</v>
      </c>
      <c r="AD61" s="13">
        <v>73</v>
      </c>
      <c r="AE61" s="15">
        <v>0</v>
      </c>
    </row>
    <row r="62" spans="1:31">
      <c r="A62" s="28">
        <v>3</v>
      </c>
      <c r="B62" s="29" t="s">
        <v>148</v>
      </c>
      <c r="C62" s="12" t="s">
        <v>152</v>
      </c>
      <c r="D62" s="13">
        <v>79</v>
      </c>
      <c r="E62" s="13">
        <v>77</v>
      </c>
      <c r="F62" s="13">
        <v>75</v>
      </c>
      <c r="G62" s="13">
        <v>0</v>
      </c>
      <c r="H62" s="13">
        <v>231</v>
      </c>
      <c r="I62" s="14">
        <v>15</v>
      </c>
      <c r="J62" s="13">
        <v>4</v>
      </c>
      <c r="K62" s="13">
        <v>4</v>
      </c>
      <c r="L62" s="13">
        <v>4</v>
      </c>
      <c r="M62" s="13">
        <v>2</v>
      </c>
      <c r="N62" s="13">
        <v>4</v>
      </c>
      <c r="O62" s="13">
        <v>4</v>
      </c>
      <c r="P62" s="13">
        <v>5</v>
      </c>
      <c r="Q62" s="13">
        <v>4</v>
      </c>
      <c r="R62" s="13">
        <v>5</v>
      </c>
      <c r="S62" s="13">
        <v>4</v>
      </c>
      <c r="T62" s="13">
        <v>3</v>
      </c>
      <c r="U62" s="13">
        <v>5</v>
      </c>
      <c r="V62" s="13">
        <v>6</v>
      </c>
      <c r="W62" s="13">
        <v>4</v>
      </c>
      <c r="X62" s="13">
        <v>4</v>
      </c>
      <c r="Y62" s="13">
        <v>4</v>
      </c>
      <c r="Z62" s="13">
        <v>4</v>
      </c>
      <c r="AA62" s="13">
        <v>5</v>
      </c>
      <c r="AB62" s="13">
        <v>36</v>
      </c>
      <c r="AC62" s="13">
        <v>39</v>
      </c>
      <c r="AD62" s="13">
        <v>75</v>
      </c>
      <c r="AE62" s="15">
        <v>0</v>
      </c>
    </row>
    <row r="63" spans="1:31">
      <c r="A63" s="28">
        <v>4</v>
      </c>
      <c r="B63" s="29" t="s">
        <v>148</v>
      </c>
      <c r="C63" s="12" t="s">
        <v>159</v>
      </c>
      <c r="D63" s="13">
        <v>86</v>
      </c>
      <c r="E63" s="13">
        <v>80</v>
      </c>
      <c r="F63" s="13">
        <v>73</v>
      </c>
      <c r="G63" s="13">
        <v>0</v>
      </c>
      <c r="H63" s="13">
        <v>239</v>
      </c>
      <c r="I63" s="14">
        <v>23</v>
      </c>
      <c r="J63" s="13">
        <v>4</v>
      </c>
      <c r="K63" s="13">
        <v>3</v>
      </c>
      <c r="L63" s="13">
        <v>4</v>
      </c>
      <c r="M63" s="13">
        <v>2</v>
      </c>
      <c r="N63" s="13">
        <v>4</v>
      </c>
      <c r="O63" s="13">
        <v>5</v>
      </c>
      <c r="P63" s="13">
        <v>4</v>
      </c>
      <c r="Q63" s="13">
        <v>4</v>
      </c>
      <c r="R63" s="13">
        <v>5</v>
      </c>
      <c r="S63" s="13">
        <v>4</v>
      </c>
      <c r="T63" s="13">
        <v>3</v>
      </c>
      <c r="U63" s="13">
        <v>4</v>
      </c>
      <c r="V63" s="13">
        <v>5</v>
      </c>
      <c r="W63" s="13">
        <v>5</v>
      </c>
      <c r="X63" s="13">
        <v>5</v>
      </c>
      <c r="Y63" s="13">
        <v>3</v>
      </c>
      <c r="Z63" s="13">
        <v>4</v>
      </c>
      <c r="AA63" s="13">
        <v>5</v>
      </c>
      <c r="AB63" s="13">
        <v>35</v>
      </c>
      <c r="AC63" s="13">
        <v>38</v>
      </c>
      <c r="AD63" s="13">
        <v>73</v>
      </c>
      <c r="AE63" s="15">
        <v>0</v>
      </c>
    </row>
    <row r="64" spans="1:31">
      <c r="A64" s="28">
        <v>5</v>
      </c>
      <c r="B64" s="29" t="s">
        <v>148</v>
      </c>
      <c r="C64" s="12" t="s">
        <v>156</v>
      </c>
      <c r="D64" s="13">
        <v>83</v>
      </c>
      <c r="E64" s="13">
        <v>78</v>
      </c>
      <c r="F64" s="13">
        <v>78</v>
      </c>
      <c r="G64" s="13">
        <v>0</v>
      </c>
      <c r="H64" s="13">
        <v>239</v>
      </c>
      <c r="I64" s="14">
        <v>23</v>
      </c>
      <c r="J64" s="13">
        <v>5</v>
      </c>
      <c r="K64" s="13">
        <v>2</v>
      </c>
      <c r="L64" s="13">
        <v>6</v>
      </c>
      <c r="M64" s="13">
        <v>4</v>
      </c>
      <c r="N64" s="13">
        <v>5</v>
      </c>
      <c r="O64" s="13">
        <v>5</v>
      </c>
      <c r="P64" s="13">
        <v>5</v>
      </c>
      <c r="Q64" s="13">
        <v>4</v>
      </c>
      <c r="R64" s="13">
        <v>5</v>
      </c>
      <c r="S64" s="13">
        <v>4</v>
      </c>
      <c r="T64" s="13">
        <v>3</v>
      </c>
      <c r="U64" s="13">
        <v>4</v>
      </c>
      <c r="V64" s="13">
        <v>5</v>
      </c>
      <c r="W64" s="13">
        <v>3</v>
      </c>
      <c r="X64" s="13">
        <v>4</v>
      </c>
      <c r="Y64" s="13">
        <v>3</v>
      </c>
      <c r="Z64" s="13">
        <v>5</v>
      </c>
      <c r="AA64" s="13">
        <v>6</v>
      </c>
      <c r="AB64" s="13">
        <v>41</v>
      </c>
      <c r="AC64" s="13">
        <v>37</v>
      </c>
      <c r="AD64" s="13">
        <v>78</v>
      </c>
      <c r="AE64" s="15">
        <v>0</v>
      </c>
    </row>
    <row r="65" spans="1:31">
      <c r="A65" s="28">
        <v>6</v>
      </c>
      <c r="B65" s="29" t="s">
        <v>148</v>
      </c>
      <c r="C65" s="12" t="s">
        <v>151</v>
      </c>
      <c r="D65" s="13">
        <v>77</v>
      </c>
      <c r="E65" s="13">
        <v>79</v>
      </c>
      <c r="F65" s="13">
        <v>83</v>
      </c>
      <c r="G65" s="13">
        <v>0</v>
      </c>
      <c r="H65" s="13">
        <v>239</v>
      </c>
      <c r="I65" s="14">
        <v>23</v>
      </c>
      <c r="J65" s="13">
        <v>5</v>
      </c>
      <c r="K65" s="13">
        <v>3</v>
      </c>
      <c r="L65" s="13">
        <v>4</v>
      </c>
      <c r="M65" s="13">
        <v>4</v>
      </c>
      <c r="N65" s="13">
        <v>5</v>
      </c>
      <c r="O65" s="13">
        <v>6</v>
      </c>
      <c r="P65" s="13">
        <v>4</v>
      </c>
      <c r="Q65" s="13">
        <v>5</v>
      </c>
      <c r="R65" s="13">
        <v>5</v>
      </c>
      <c r="S65" s="13">
        <v>5</v>
      </c>
      <c r="T65" s="13">
        <v>4</v>
      </c>
      <c r="U65" s="13">
        <v>6</v>
      </c>
      <c r="V65" s="13">
        <v>4</v>
      </c>
      <c r="W65" s="13">
        <v>5</v>
      </c>
      <c r="X65" s="13">
        <v>4</v>
      </c>
      <c r="Y65" s="13">
        <v>3</v>
      </c>
      <c r="Z65" s="13">
        <v>6</v>
      </c>
      <c r="AA65" s="13">
        <v>5</v>
      </c>
      <c r="AB65" s="13">
        <v>41</v>
      </c>
      <c r="AC65" s="13">
        <v>42</v>
      </c>
      <c r="AD65" s="13">
        <v>83</v>
      </c>
      <c r="AE65" s="15">
        <v>0</v>
      </c>
    </row>
    <row r="66" spans="1:31">
      <c r="A66" s="28">
        <v>7</v>
      </c>
      <c r="B66" s="29" t="s">
        <v>148</v>
      </c>
      <c r="C66" s="12" t="s">
        <v>154</v>
      </c>
      <c r="D66" s="13">
        <v>80</v>
      </c>
      <c r="E66" s="13">
        <v>82</v>
      </c>
      <c r="F66" s="13">
        <v>78</v>
      </c>
      <c r="G66" s="13">
        <v>0</v>
      </c>
      <c r="H66" s="13">
        <v>240</v>
      </c>
      <c r="I66" s="14">
        <v>24</v>
      </c>
      <c r="J66" s="13">
        <v>5</v>
      </c>
      <c r="K66" s="13">
        <v>4</v>
      </c>
      <c r="L66" s="13">
        <v>4</v>
      </c>
      <c r="M66" s="13">
        <v>3</v>
      </c>
      <c r="N66" s="13">
        <v>5</v>
      </c>
      <c r="O66" s="13">
        <v>5</v>
      </c>
      <c r="P66" s="13">
        <v>4</v>
      </c>
      <c r="Q66" s="13">
        <v>4</v>
      </c>
      <c r="R66" s="13">
        <v>5</v>
      </c>
      <c r="S66" s="13">
        <v>3</v>
      </c>
      <c r="T66" s="13">
        <v>2</v>
      </c>
      <c r="U66" s="13">
        <v>5</v>
      </c>
      <c r="V66" s="13">
        <v>5</v>
      </c>
      <c r="W66" s="13">
        <v>4</v>
      </c>
      <c r="X66" s="13">
        <v>5</v>
      </c>
      <c r="Y66" s="13">
        <v>5</v>
      </c>
      <c r="Z66" s="13">
        <v>5</v>
      </c>
      <c r="AA66" s="13">
        <v>5</v>
      </c>
      <c r="AB66" s="13">
        <v>39</v>
      </c>
      <c r="AC66" s="13">
        <v>39</v>
      </c>
      <c r="AD66" s="13">
        <v>78</v>
      </c>
      <c r="AE66" s="15">
        <v>0</v>
      </c>
    </row>
    <row r="67" spans="1:31">
      <c r="A67" s="28">
        <v>8</v>
      </c>
      <c r="B67" s="29" t="s">
        <v>148</v>
      </c>
      <c r="C67" s="12" t="s">
        <v>153</v>
      </c>
      <c r="D67" s="13">
        <v>80</v>
      </c>
      <c r="E67" s="13">
        <v>81</v>
      </c>
      <c r="F67" s="13">
        <v>80</v>
      </c>
      <c r="G67" s="13">
        <v>0</v>
      </c>
      <c r="H67" s="13">
        <v>241</v>
      </c>
      <c r="I67" s="14">
        <v>25</v>
      </c>
      <c r="J67" s="13">
        <v>5</v>
      </c>
      <c r="K67" s="13">
        <v>4</v>
      </c>
      <c r="L67" s="13">
        <v>4</v>
      </c>
      <c r="M67" s="13">
        <v>3</v>
      </c>
      <c r="N67" s="13">
        <v>4</v>
      </c>
      <c r="O67" s="13">
        <v>5</v>
      </c>
      <c r="P67" s="13">
        <v>4</v>
      </c>
      <c r="Q67" s="13">
        <v>5</v>
      </c>
      <c r="R67" s="13">
        <v>5</v>
      </c>
      <c r="S67" s="13">
        <v>5</v>
      </c>
      <c r="T67" s="13">
        <v>3</v>
      </c>
      <c r="U67" s="13">
        <v>4</v>
      </c>
      <c r="V67" s="13">
        <v>5</v>
      </c>
      <c r="W67" s="13">
        <v>4</v>
      </c>
      <c r="X67" s="13">
        <v>6</v>
      </c>
      <c r="Y67" s="13">
        <v>3</v>
      </c>
      <c r="Z67" s="13">
        <v>5</v>
      </c>
      <c r="AA67" s="13">
        <v>6</v>
      </c>
      <c r="AB67" s="13">
        <v>39</v>
      </c>
      <c r="AC67" s="13">
        <v>41</v>
      </c>
      <c r="AD67" s="13">
        <v>80</v>
      </c>
      <c r="AE67" s="15">
        <v>0</v>
      </c>
    </row>
    <row r="68" spans="1:31">
      <c r="A68" s="28">
        <v>9</v>
      </c>
      <c r="B68" s="29" t="s">
        <v>148</v>
      </c>
      <c r="C68" s="12" t="s">
        <v>160</v>
      </c>
      <c r="D68" s="13">
        <v>87</v>
      </c>
      <c r="E68" s="13">
        <v>80</v>
      </c>
      <c r="F68" s="13">
        <v>75</v>
      </c>
      <c r="G68" s="13">
        <v>0</v>
      </c>
      <c r="H68" s="13">
        <v>242</v>
      </c>
      <c r="I68" s="14">
        <v>26</v>
      </c>
      <c r="J68" s="13">
        <v>5</v>
      </c>
      <c r="K68" s="13">
        <v>4</v>
      </c>
      <c r="L68" s="13">
        <v>3</v>
      </c>
      <c r="M68" s="13">
        <v>3</v>
      </c>
      <c r="N68" s="13">
        <v>5</v>
      </c>
      <c r="O68" s="13">
        <v>5</v>
      </c>
      <c r="P68" s="13">
        <v>4</v>
      </c>
      <c r="Q68" s="13">
        <v>4</v>
      </c>
      <c r="R68" s="13">
        <v>6</v>
      </c>
      <c r="S68" s="13">
        <v>3</v>
      </c>
      <c r="T68" s="13">
        <v>3</v>
      </c>
      <c r="U68" s="13">
        <v>4</v>
      </c>
      <c r="V68" s="13">
        <v>5</v>
      </c>
      <c r="W68" s="13">
        <v>4</v>
      </c>
      <c r="X68" s="13">
        <v>4</v>
      </c>
      <c r="Y68" s="13">
        <v>3</v>
      </c>
      <c r="Z68" s="13">
        <v>3</v>
      </c>
      <c r="AA68" s="13">
        <v>7</v>
      </c>
      <c r="AB68" s="13">
        <v>39</v>
      </c>
      <c r="AC68" s="13">
        <v>36</v>
      </c>
      <c r="AD68" s="13">
        <v>75</v>
      </c>
      <c r="AE68" s="15">
        <v>0</v>
      </c>
    </row>
    <row r="69" spans="1:31">
      <c r="A69" s="28">
        <v>10</v>
      </c>
      <c r="B69" s="29" t="s">
        <v>148</v>
      </c>
      <c r="C69" s="12" t="s">
        <v>155</v>
      </c>
      <c r="D69" s="13">
        <v>81</v>
      </c>
      <c r="E69" s="13">
        <v>82</v>
      </c>
      <c r="F69" s="13">
        <v>81</v>
      </c>
      <c r="G69" s="13">
        <v>0</v>
      </c>
      <c r="H69" s="13">
        <v>244</v>
      </c>
      <c r="I69" s="14">
        <v>28</v>
      </c>
      <c r="J69" s="13">
        <v>5</v>
      </c>
      <c r="K69" s="13">
        <v>3</v>
      </c>
      <c r="L69" s="13">
        <v>5</v>
      </c>
      <c r="M69" s="13">
        <v>3</v>
      </c>
      <c r="N69" s="13">
        <v>4</v>
      </c>
      <c r="O69" s="13">
        <v>5</v>
      </c>
      <c r="P69" s="13">
        <v>4</v>
      </c>
      <c r="Q69" s="13">
        <v>5</v>
      </c>
      <c r="R69" s="13">
        <v>5</v>
      </c>
      <c r="S69" s="13">
        <v>5</v>
      </c>
      <c r="T69" s="13">
        <v>3</v>
      </c>
      <c r="U69" s="13">
        <v>4</v>
      </c>
      <c r="V69" s="13">
        <v>6</v>
      </c>
      <c r="W69" s="13">
        <v>5</v>
      </c>
      <c r="X69" s="13">
        <v>5</v>
      </c>
      <c r="Y69" s="13">
        <v>3</v>
      </c>
      <c r="Z69" s="13">
        <v>6</v>
      </c>
      <c r="AA69" s="13">
        <v>5</v>
      </c>
      <c r="AB69" s="13">
        <v>39</v>
      </c>
      <c r="AC69" s="13">
        <v>42</v>
      </c>
      <c r="AD69" s="13">
        <v>81</v>
      </c>
      <c r="AE69" s="15">
        <v>0</v>
      </c>
    </row>
    <row r="70" spans="1:31">
      <c r="A70" s="28">
        <v>11</v>
      </c>
      <c r="B70" s="29" t="s">
        <v>148</v>
      </c>
      <c r="C70" s="12" t="s">
        <v>157</v>
      </c>
      <c r="D70" s="13">
        <v>84</v>
      </c>
      <c r="E70" s="13">
        <v>83</v>
      </c>
      <c r="F70" s="13">
        <v>88</v>
      </c>
      <c r="G70" s="13">
        <v>0</v>
      </c>
      <c r="H70" s="13">
        <v>255</v>
      </c>
      <c r="I70" s="14">
        <v>39</v>
      </c>
      <c r="J70" s="13">
        <v>4</v>
      </c>
      <c r="K70" s="13">
        <v>4</v>
      </c>
      <c r="L70" s="13">
        <v>6</v>
      </c>
      <c r="M70" s="13">
        <v>4</v>
      </c>
      <c r="N70" s="13">
        <v>5</v>
      </c>
      <c r="O70" s="13">
        <v>7</v>
      </c>
      <c r="P70" s="13">
        <v>6</v>
      </c>
      <c r="Q70" s="13">
        <v>4</v>
      </c>
      <c r="R70" s="13">
        <v>6</v>
      </c>
      <c r="S70" s="13">
        <v>4</v>
      </c>
      <c r="T70" s="13">
        <v>3</v>
      </c>
      <c r="U70" s="13">
        <v>5</v>
      </c>
      <c r="V70" s="13">
        <v>6</v>
      </c>
      <c r="W70" s="13">
        <v>4</v>
      </c>
      <c r="X70" s="13">
        <v>5</v>
      </c>
      <c r="Y70" s="13">
        <v>4</v>
      </c>
      <c r="Z70" s="13">
        <v>5</v>
      </c>
      <c r="AA70" s="13">
        <v>6</v>
      </c>
      <c r="AB70" s="13">
        <v>46</v>
      </c>
      <c r="AC70" s="13">
        <v>42</v>
      </c>
      <c r="AD70" s="13">
        <v>88</v>
      </c>
      <c r="AE70" s="15">
        <v>0</v>
      </c>
    </row>
    <row r="71" spans="1:31">
      <c r="A71" s="28">
        <v>1</v>
      </c>
      <c r="B71" s="29" t="s">
        <v>172</v>
      </c>
      <c r="C71" s="12" t="s">
        <v>173</v>
      </c>
      <c r="D71" s="13">
        <v>0</v>
      </c>
      <c r="E71" s="13">
        <v>0</v>
      </c>
      <c r="F71" s="13">
        <v>84</v>
      </c>
      <c r="G71" s="13">
        <v>0</v>
      </c>
      <c r="H71" s="13">
        <v>84</v>
      </c>
      <c r="I71" s="14">
        <v>12</v>
      </c>
      <c r="J71" s="13">
        <v>6</v>
      </c>
      <c r="K71" s="13">
        <v>4</v>
      </c>
      <c r="L71" s="13">
        <v>6</v>
      </c>
      <c r="M71" s="13">
        <v>3</v>
      </c>
      <c r="N71" s="13">
        <v>5</v>
      </c>
      <c r="O71" s="13">
        <v>6</v>
      </c>
      <c r="P71" s="13">
        <v>5</v>
      </c>
      <c r="Q71" s="13">
        <v>5</v>
      </c>
      <c r="R71" s="13">
        <v>5</v>
      </c>
      <c r="S71" s="13">
        <v>4</v>
      </c>
      <c r="T71" s="13">
        <v>3</v>
      </c>
      <c r="U71" s="13">
        <v>4</v>
      </c>
      <c r="V71" s="13">
        <v>6</v>
      </c>
      <c r="W71" s="13">
        <v>5</v>
      </c>
      <c r="X71" s="13">
        <v>4</v>
      </c>
      <c r="Y71" s="13">
        <v>3</v>
      </c>
      <c r="Z71" s="13">
        <v>4</v>
      </c>
      <c r="AA71" s="13">
        <v>6</v>
      </c>
      <c r="AB71" s="13">
        <v>45</v>
      </c>
      <c r="AC71" s="13">
        <v>39</v>
      </c>
      <c r="AD71" s="13">
        <v>84</v>
      </c>
      <c r="AE71" s="15">
        <v>0</v>
      </c>
    </row>
    <row r="72" spans="1:31">
      <c r="A72" s="28">
        <v>2</v>
      </c>
      <c r="B72" s="29" t="s">
        <v>172</v>
      </c>
      <c r="C72" s="12" t="s">
        <v>174</v>
      </c>
      <c r="D72" s="13">
        <v>0</v>
      </c>
      <c r="E72" s="13">
        <v>0</v>
      </c>
      <c r="F72" s="13">
        <v>85</v>
      </c>
      <c r="G72" s="13">
        <v>0</v>
      </c>
      <c r="H72" s="13">
        <v>85</v>
      </c>
      <c r="I72" s="14">
        <v>13</v>
      </c>
      <c r="J72" s="13">
        <v>5</v>
      </c>
      <c r="K72" s="13">
        <v>3</v>
      </c>
      <c r="L72" s="13">
        <v>4</v>
      </c>
      <c r="M72" s="13">
        <v>3</v>
      </c>
      <c r="N72" s="13">
        <v>4</v>
      </c>
      <c r="O72" s="13">
        <v>6</v>
      </c>
      <c r="P72" s="13">
        <v>5</v>
      </c>
      <c r="Q72" s="13">
        <v>5</v>
      </c>
      <c r="R72" s="13">
        <v>5</v>
      </c>
      <c r="S72" s="13">
        <v>5</v>
      </c>
      <c r="T72" s="13">
        <v>4</v>
      </c>
      <c r="U72" s="13">
        <v>5</v>
      </c>
      <c r="V72" s="13">
        <v>6</v>
      </c>
      <c r="W72" s="13">
        <v>5</v>
      </c>
      <c r="X72" s="13">
        <v>6</v>
      </c>
      <c r="Y72" s="13">
        <v>3</v>
      </c>
      <c r="Z72" s="13">
        <v>5</v>
      </c>
      <c r="AA72" s="13">
        <v>6</v>
      </c>
      <c r="AB72" s="13">
        <v>40</v>
      </c>
      <c r="AC72" s="13">
        <v>45</v>
      </c>
      <c r="AD72" s="13">
        <v>85</v>
      </c>
      <c r="AE72" s="15">
        <v>0</v>
      </c>
    </row>
    <row r="73" spans="1:31">
      <c r="A73" s="28">
        <v>3</v>
      </c>
      <c r="B73" s="29" t="s">
        <v>172</v>
      </c>
      <c r="C73" s="12" t="s">
        <v>175</v>
      </c>
      <c r="D73" s="13">
        <v>0</v>
      </c>
      <c r="E73" s="13">
        <v>0</v>
      </c>
      <c r="F73" s="13">
        <v>86</v>
      </c>
      <c r="G73" s="13">
        <v>0</v>
      </c>
      <c r="H73" s="13">
        <v>86</v>
      </c>
      <c r="I73" s="14">
        <v>14</v>
      </c>
      <c r="J73" s="13">
        <v>5</v>
      </c>
      <c r="K73" s="13">
        <v>4</v>
      </c>
      <c r="L73" s="13">
        <v>6</v>
      </c>
      <c r="M73" s="13">
        <v>2</v>
      </c>
      <c r="N73" s="13">
        <v>5</v>
      </c>
      <c r="O73" s="13">
        <v>5</v>
      </c>
      <c r="P73" s="13">
        <v>5</v>
      </c>
      <c r="Q73" s="13">
        <v>5</v>
      </c>
      <c r="R73" s="13">
        <v>8</v>
      </c>
      <c r="S73" s="13">
        <v>7</v>
      </c>
      <c r="T73" s="13">
        <v>3</v>
      </c>
      <c r="U73" s="13">
        <v>5</v>
      </c>
      <c r="V73" s="13">
        <v>5</v>
      </c>
      <c r="W73" s="13">
        <v>4</v>
      </c>
      <c r="X73" s="13">
        <v>4</v>
      </c>
      <c r="Y73" s="13">
        <v>3</v>
      </c>
      <c r="Z73" s="13">
        <v>3</v>
      </c>
      <c r="AA73" s="13">
        <v>7</v>
      </c>
      <c r="AB73" s="13">
        <v>45</v>
      </c>
      <c r="AC73" s="13">
        <v>41</v>
      </c>
      <c r="AD73" s="13">
        <v>86</v>
      </c>
      <c r="AE73" s="15">
        <v>0</v>
      </c>
    </row>
    <row r="74" spans="1:31">
      <c r="A74" s="28">
        <v>4</v>
      </c>
      <c r="B74" s="29" t="s">
        <v>172</v>
      </c>
      <c r="C74" s="12" t="s">
        <v>176</v>
      </c>
      <c r="D74" s="13">
        <v>0</v>
      </c>
      <c r="E74" s="13">
        <v>0</v>
      </c>
      <c r="F74" s="13">
        <v>89</v>
      </c>
      <c r="G74" s="13">
        <v>0</v>
      </c>
      <c r="H74" s="13">
        <v>89</v>
      </c>
      <c r="I74" s="14">
        <v>17</v>
      </c>
      <c r="J74" s="13">
        <v>5</v>
      </c>
      <c r="K74" s="13">
        <v>4</v>
      </c>
      <c r="L74" s="13">
        <v>4</v>
      </c>
      <c r="M74" s="13">
        <v>3</v>
      </c>
      <c r="N74" s="13">
        <v>6</v>
      </c>
      <c r="O74" s="13">
        <v>5</v>
      </c>
      <c r="P74" s="13">
        <v>5</v>
      </c>
      <c r="Q74" s="13">
        <v>6</v>
      </c>
      <c r="R74" s="13">
        <v>6</v>
      </c>
      <c r="S74" s="13">
        <v>4</v>
      </c>
      <c r="T74" s="13">
        <v>4</v>
      </c>
      <c r="U74" s="13">
        <v>5</v>
      </c>
      <c r="V74" s="13">
        <v>7</v>
      </c>
      <c r="W74" s="13">
        <v>6</v>
      </c>
      <c r="X74" s="13">
        <v>5</v>
      </c>
      <c r="Y74" s="13">
        <v>4</v>
      </c>
      <c r="Z74" s="13">
        <v>5</v>
      </c>
      <c r="AA74" s="13">
        <v>5</v>
      </c>
      <c r="AB74" s="13">
        <v>44</v>
      </c>
      <c r="AC74" s="13">
        <v>45</v>
      </c>
      <c r="AD74" s="13">
        <v>89</v>
      </c>
      <c r="AE74" s="15">
        <v>0</v>
      </c>
    </row>
    <row r="75" spans="1:31">
      <c r="A75" s="28">
        <v>5</v>
      </c>
      <c r="B75" s="29" t="s">
        <v>172</v>
      </c>
      <c r="C75" s="12" t="s">
        <v>177</v>
      </c>
      <c r="D75" s="13">
        <v>0</v>
      </c>
      <c r="E75" s="13">
        <v>0</v>
      </c>
      <c r="F75" s="13">
        <v>92</v>
      </c>
      <c r="G75" s="13">
        <v>0</v>
      </c>
      <c r="H75" s="13">
        <v>92</v>
      </c>
      <c r="I75" s="14">
        <v>20</v>
      </c>
      <c r="J75" s="13">
        <v>5</v>
      </c>
      <c r="K75" s="13">
        <v>4</v>
      </c>
      <c r="L75" s="13">
        <v>6</v>
      </c>
      <c r="M75" s="13">
        <v>5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6</v>
      </c>
      <c r="T75" s="13">
        <v>4</v>
      </c>
      <c r="U75" s="13">
        <v>4</v>
      </c>
      <c r="V75" s="13">
        <v>6</v>
      </c>
      <c r="W75" s="13">
        <v>5</v>
      </c>
      <c r="X75" s="13">
        <v>5</v>
      </c>
      <c r="Y75" s="13">
        <v>5</v>
      </c>
      <c r="Z75" s="13">
        <v>5</v>
      </c>
      <c r="AA75" s="13">
        <v>7</v>
      </c>
      <c r="AB75" s="13">
        <v>45</v>
      </c>
      <c r="AC75" s="13">
        <v>47</v>
      </c>
      <c r="AD75" s="13">
        <v>92</v>
      </c>
      <c r="AE75" s="15">
        <v>0</v>
      </c>
    </row>
    <row r="76" spans="1:31">
      <c r="A76" s="28">
        <v>6</v>
      </c>
      <c r="B76" s="29" t="s">
        <v>172</v>
      </c>
      <c r="C76" s="12" t="s">
        <v>178</v>
      </c>
      <c r="D76" s="13">
        <v>0</v>
      </c>
      <c r="E76" s="13">
        <v>0</v>
      </c>
      <c r="F76" s="13">
        <v>92</v>
      </c>
      <c r="G76" s="13">
        <v>0</v>
      </c>
      <c r="H76" s="13">
        <v>92</v>
      </c>
      <c r="I76" s="14">
        <v>20</v>
      </c>
      <c r="J76" s="13">
        <v>5</v>
      </c>
      <c r="K76" s="13">
        <v>4</v>
      </c>
      <c r="L76" s="13">
        <v>4</v>
      </c>
      <c r="M76" s="13">
        <v>4</v>
      </c>
      <c r="N76" s="13">
        <v>4</v>
      </c>
      <c r="O76" s="13">
        <v>5</v>
      </c>
      <c r="P76" s="13">
        <v>5</v>
      </c>
      <c r="Q76" s="13">
        <v>5</v>
      </c>
      <c r="R76" s="13">
        <v>5</v>
      </c>
      <c r="S76" s="13">
        <v>8</v>
      </c>
      <c r="T76" s="13">
        <v>4</v>
      </c>
      <c r="U76" s="13">
        <v>6</v>
      </c>
      <c r="V76" s="13">
        <v>6</v>
      </c>
      <c r="W76" s="13">
        <v>6</v>
      </c>
      <c r="X76" s="13">
        <v>5</v>
      </c>
      <c r="Y76" s="13">
        <v>5</v>
      </c>
      <c r="Z76" s="13">
        <v>5</v>
      </c>
      <c r="AA76" s="13">
        <v>6</v>
      </c>
      <c r="AB76" s="13">
        <v>41</v>
      </c>
      <c r="AC76" s="13">
        <v>51</v>
      </c>
      <c r="AD76" s="13">
        <v>92</v>
      </c>
      <c r="AE76" s="15">
        <v>0</v>
      </c>
    </row>
    <row r="77" spans="1:31">
      <c r="A77" s="28">
        <v>7</v>
      </c>
      <c r="B77" s="29" t="s">
        <v>172</v>
      </c>
      <c r="C77" s="12" t="s">
        <v>179</v>
      </c>
      <c r="D77" s="13">
        <v>0</v>
      </c>
      <c r="E77" s="13">
        <v>0</v>
      </c>
      <c r="F77" s="13">
        <v>93</v>
      </c>
      <c r="G77" s="13">
        <v>0</v>
      </c>
      <c r="H77" s="13">
        <v>93</v>
      </c>
      <c r="I77" s="14">
        <v>21</v>
      </c>
      <c r="J77" s="13">
        <v>5</v>
      </c>
      <c r="K77" s="13">
        <v>3</v>
      </c>
      <c r="L77" s="13">
        <v>5</v>
      </c>
      <c r="M77" s="13">
        <v>4</v>
      </c>
      <c r="N77" s="13">
        <v>5</v>
      </c>
      <c r="O77" s="13">
        <v>10</v>
      </c>
      <c r="P77" s="13">
        <v>5</v>
      </c>
      <c r="Q77" s="13">
        <v>7</v>
      </c>
      <c r="R77" s="13">
        <v>6</v>
      </c>
      <c r="S77" s="13">
        <v>5</v>
      </c>
      <c r="T77" s="13">
        <v>3</v>
      </c>
      <c r="U77" s="13">
        <v>4</v>
      </c>
      <c r="V77" s="13">
        <v>5</v>
      </c>
      <c r="W77" s="13">
        <v>5</v>
      </c>
      <c r="X77" s="13">
        <v>5</v>
      </c>
      <c r="Y77" s="13">
        <v>3</v>
      </c>
      <c r="Z77" s="13">
        <v>7</v>
      </c>
      <c r="AA77" s="13">
        <v>6</v>
      </c>
      <c r="AB77" s="13">
        <v>50</v>
      </c>
      <c r="AC77" s="13">
        <v>43</v>
      </c>
      <c r="AD77" s="13">
        <v>93</v>
      </c>
      <c r="AE77" s="15">
        <v>0</v>
      </c>
    </row>
    <row r="78" spans="1:31">
      <c r="A78" s="28">
        <v>8</v>
      </c>
      <c r="B78" s="29" t="s">
        <v>172</v>
      </c>
      <c r="C78" s="12" t="s">
        <v>180</v>
      </c>
      <c r="D78" s="13">
        <v>0</v>
      </c>
      <c r="E78" s="13">
        <v>0</v>
      </c>
      <c r="F78" s="13">
        <v>97</v>
      </c>
      <c r="G78" s="13">
        <v>0</v>
      </c>
      <c r="H78" s="13">
        <v>97</v>
      </c>
      <c r="I78" s="14">
        <v>25</v>
      </c>
      <c r="J78" s="13">
        <v>6</v>
      </c>
      <c r="K78" s="13">
        <v>4</v>
      </c>
      <c r="L78" s="13">
        <v>7</v>
      </c>
      <c r="M78" s="13">
        <v>3</v>
      </c>
      <c r="N78" s="13">
        <v>5</v>
      </c>
      <c r="O78" s="13">
        <v>8</v>
      </c>
      <c r="P78" s="13">
        <v>5</v>
      </c>
      <c r="Q78" s="13">
        <v>5</v>
      </c>
      <c r="R78" s="13">
        <v>5</v>
      </c>
      <c r="S78" s="13">
        <v>6</v>
      </c>
      <c r="T78" s="13">
        <v>3</v>
      </c>
      <c r="U78" s="13">
        <v>5</v>
      </c>
      <c r="V78" s="13">
        <v>8</v>
      </c>
      <c r="W78" s="13">
        <v>4</v>
      </c>
      <c r="X78" s="13">
        <v>5</v>
      </c>
      <c r="Y78" s="13">
        <v>4</v>
      </c>
      <c r="Z78" s="13">
        <v>4</v>
      </c>
      <c r="AA78" s="13">
        <v>10</v>
      </c>
      <c r="AB78" s="13">
        <v>48</v>
      </c>
      <c r="AC78" s="13">
        <v>49</v>
      </c>
      <c r="AD78" s="13">
        <v>97</v>
      </c>
      <c r="AE78" s="15">
        <v>0</v>
      </c>
    </row>
    <row r="79" spans="1:31">
      <c r="A79" s="28">
        <v>9</v>
      </c>
      <c r="B79" s="29" t="s">
        <v>172</v>
      </c>
      <c r="C79" s="12" t="s">
        <v>181</v>
      </c>
      <c r="D79" s="13">
        <v>0</v>
      </c>
      <c r="E79" s="13">
        <v>0</v>
      </c>
      <c r="F79" s="13">
        <v>99</v>
      </c>
      <c r="G79" s="13">
        <v>0</v>
      </c>
      <c r="H79" s="13">
        <v>99</v>
      </c>
      <c r="I79" s="14">
        <v>27</v>
      </c>
      <c r="J79" s="13">
        <v>6</v>
      </c>
      <c r="K79" s="13">
        <v>4</v>
      </c>
      <c r="L79" s="13">
        <v>5</v>
      </c>
      <c r="M79" s="13">
        <v>4</v>
      </c>
      <c r="N79" s="13">
        <v>6</v>
      </c>
      <c r="O79" s="13">
        <v>6</v>
      </c>
      <c r="P79" s="13">
        <v>8</v>
      </c>
      <c r="Q79" s="13">
        <v>6</v>
      </c>
      <c r="R79" s="13">
        <v>8</v>
      </c>
      <c r="S79" s="13">
        <v>4</v>
      </c>
      <c r="T79" s="13">
        <v>7</v>
      </c>
      <c r="U79" s="13">
        <v>6</v>
      </c>
      <c r="V79" s="13">
        <v>7</v>
      </c>
      <c r="W79" s="13">
        <v>4</v>
      </c>
      <c r="X79" s="13">
        <v>4</v>
      </c>
      <c r="Y79" s="13">
        <v>3</v>
      </c>
      <c r="Z79" s="13">
        <v>5</v>
      </c>
      <c r="AA79" s="13">
        <v>6</v>
      </c>
      <c r="AB79" s="13">
        <v>53</v>
      </c>
      <c r="AC79" s="13">
        <v>46</v>
      </c>
      <c r="AD79" s="13">
        <v>99</v>
      </c>
      <c r="AE79" s="15">
        <v>0</v>
      </c>
    </row>
    <row r="80" spans="1:31">
      <c r="A80" s="28">
        <v>10</v>
      </c>
      <c r="B80" s="29" t="s">
        <v>172</v>
      </c>
      <c r="C80" s="12" t="s">
        <v>182</v>
      </c>
      <c r="D80" s="13">
        <v>0</v>
      </c>
      <c r="E80" s="13">
        <v>0</v>
      </c>
      <c r="F80" s="13">
        <v>100</v>
      </c>
      <c r="G80" s="13">
        <v>0</v>
      </c>
      <c r="H80" s="13">
        <v>100</v>
      </c>
      <c r="I80" s="14">
        <v>28</v>
      </c>
      <c r="J80" s="13">
        <v>6</v>
      </c>
      <c r="K80" s="13">
        <v>4</v>
      </c>
      <c r="L80" s="13">
        <v>5</v>
      </c>
      <c r="M80" s="13">
        <v>5</v>
      </c>
      <c r="N80" s="13">
        <v>5</v>
      </c>
      <c r="O80" s="13">
        <v>6</v>
      </c>
      <c r="P80" s="13">
        <v>5</v>
      </c>
      <c r="Q80" s="13">
        <v>5</v>
      </c>
      <c r="R80" s="13">
        <v>6</v>
      </c>
      <c r="S80" s="13">
        <v>8</v>
      </c>
      <c r="T80" s="13">
        <v>3</v>
      </c>
      <c r="U80" s="13">
        <v>5</v>
      </c>
      <c r="V80" s="13">
        <v>7</v>
      </c>
      <c r="W80" s="13">
        <v>7</v>
      </c>
      <c r="X80" s="13">
        <v>6</v>
      </c>
      <c r="Y80" s="13">
        <v>5</v>
      </c>
      <c r="Z80" s="13">
        <v>6</v>
      </c>
      <c r="AA80" s="13">
        <v>6</v>
      </c>
      <c r="AB80" s="13">
        <v>47</v>
      </c>
      <c r="AC80" s="13">
        <v>53</v>
      </c>
      <c r="AD80" s="13">
        <v>100</v>
      </c>
      <c r="AE80" s="15">
        <v>0</v>
      </c>
    </row>
    <row r="81" spans="1:31">
      <c r="A81" s="28">
        <v>11</v>
      </c>
      <c r="B81" s="29" t="s">
        <v>172</v>
      </c>
      <c r="C81" s="12" t="s">
        <v>183</v>
      </c>
      <c r="D81" s="13">
        <v>0</v>
      </c>
      <c r="E81" s="13">
        <v>0</v>
      </c>
      <c r="F81" s="13">
        <v>109</v>
      </c>
      <c r="G81" s="13">
        <v>0</v>
      </c>
      <c r="H81" s="13">
        <v>109</v>
      </c>
      <c r="I81" s="14">
        <v>37</v>
      </c>
      <c r="J81" s="13">
        <v>6</v>
      </c>
      <c r="K81" s="13">
        <v>4</v>
      </c>
      <c r="L81" s="13">
        <v>6</v>
      </c>
      <c r="M81" s="13">
        <v>4</v>
      </c>
      <c r="N81" s="13">
        <v>6</v>
      </c>
      <c r="O81" s="13">
        <v>6</v>
      </c>
      <c r="P81" s="13">
        <v>6</v>
      </c>
      <c r="Q81" s="13">
        <v>7</v>
      </c>
      <c r="R81" s="13">
        <v>6</v>
      </c>
      <c r="S81" s="13">
        <v>10</v>
      </c>
      <c r="T81" s="13">
        <v>6</v>
      </c>
      <c r="U81" s="13">
        <v>7</v>
      </c>
      <c r="V81" s="13">
        <v>5</v>
      </c>
      <c r="W81" s="13">
        <v>7</v>
      </c>
      <c r="X81" s="13">
        <v>6</v>
      </c>
      <c r="Y81" s="13">
        <v>6</v>
      </c>
      <c r="Z81" s="13">
        <v>5</v>
      </c>
      <c r="AA81" s="13">
        <v>6</v>
      </c>
      <c r="AB81" s="13">
        <v>51</v>
      </c>
      <c r="AC81" s="13">
        <v>58</v>
      </c>
      <c r="AD81" s="13">
        <v>109</v>
      </c>
      <c r="AE81" s="15">
        <v>0</v>
      </c>
    </row>
    <row r="82" spans="1:31">
      <c r="A82" s="28">
        <v>1</v>
      </c>
      <c r="B82" s="29" t="s">
        <v>23</v>
      </c>
      <c r="C82" s="12" t="s">
        <v>184</v>
      </c>
      <c r="D82" s="13">
        <v>0</v>
      </c>
      <c r="E82" s="13">
        <v>0</v>
      </c>
      <c r="F82" s="13">
        <v>87</v>
      </c>
      <c r="G82" s="13">
        <v>0</v>
      </c>
      <c r="H82" s="13">
        <v>87</v>
      </c>
      <c r="I82" s="14">
        <v>15</v>
      </c>
      <c r="J82" s="13">
        <v>5</v>
      </c>
      <c r="K82" s="13">
        <v>3</v>
      </c>
      <c r="L82" s="13">
        <v>6</v>
      </c>
      <c r="M82" s="13">
        <v>4</v>
      </c>
      <c r="N82" s="13">
        <v>7</v>
      </c>
      <c r="O82" s="13">
        <v>5</v>
      </c>
      <c r="P82" s="13">
        <v>4</v>
      </c>
      <c r="Q82" s="13">
        <v>4</v>
      </c>
      <c r="R82" s="13">
        <v>6</v>
      </c>
      <c r="S82" s="13">
        <v>4</v>
      </c>
      <c r="T82" s="13">
        <v>3</v>
      </c>
      <c r="U82" s="13">
        <v>5</v>
      </c>
      <c r="V82" s="13">
        <v>7</v>
      </c>
      <c r="W82" s="13">
        <v>5</v>
      </c>
      <c r="X82" s="13">
        <v>4</v>
      </c>
      <c r="Y82" s="13">
        <v>3</v>
      </c>
      <c r="Z82" s="13">
        <v>6</v>
      </c>
      <c r="AA82" s="13">
        <v>6</v>
      </c>
      <c r="AB82" s="13">
        <v>44</v>
      </c>
      <c r="AC82" s="13">
        <v>43</v>
      </c>
      <c r="AD82" s="13">
        <v>87</v>
      </c>
      <c r="AE82" s="15">
        <v>0</v>
      </c>
    </row>
    <row r="83" spans="1:31">
      <c r="A83" s="28">
        <v>2</v>
      </c>
      <c r="B83" s="29" t="s">
        <v>23</v>
      </c>
      <c r="C83" s="12" t="s">
        <v>24</v>
      </c>
      <c r="D83" s="13">
        <v>0</v>
      </c>
      <c r="E83" s="13">
        <v>0</v>
      </c>
      <c r="F83" s="13">
        <v>89</v>
      </c>
      <c r="G83" s="13">
        <v>0</v>
      </c>
      <c r="H83" s="13">
        <v>89</v>
      </c>
      <c r="I83" s="14">
        <v>17</v>
      </c>
      <c r="J83" s="13">
        <v>5</v>
      </c>
      <c r="K83" s="13">
        <v>3</v>
      </c>
      <c r="L83" s="13">
        <v>5</v>
      </c>
      <c r="M83" s="13">
        <v>4</v>
      </c>
      <c r="N83" s="13">
        <v>5</v>
      </c>
      <c r="O83" s="13">
        <v>5</v>
      </c>
      <c r="P83" s="13">
        <v>6</v>
      </c>
      <c r="Q83" s="13">
        <v>4</v>
      </c>
      <c r="R83" s="13">
        <v>6</v>
      </c>
      <c r="S83" s="13">
        <v>3</v>
      </c>
      <c r="T83" s="13">
        <v>3</v>
      </c>
      <c r="U83" s="13">
        <v>6</v>
      </c>
      <c r="V83" s="13">
        <v>8</v>
      </c>
      <c r="W83" s="13">
        <v>4</v>
      </c>
      <c r="X83" s="13">
        <v>5</v>
      </c>
      <c r="Y83" s="13">
        <v>3</v>
      </c>
      <c r="Z83" s="13">
        <v>8</v>
      </c>
      <c r="AA83" s="13">
        <v>6</v>
      </c>
      <c r="AB83" s="13">
        <v>43</v>
      </c>
      <c r="AC83" s="13">
        <v>46</v>
      </c>
      <c r="AD83" s="13">
        <v>89</v>
      </c>
      <c r="AE83" s="15">
        <v>0</v>
      </c>
    </row>
    <row r="84" spans="1:31">
      <c r="A84" s="28">
        <v>3</v>
      </c>
      <c r="B84" s="29" t="s">
        <v>23</v>
      </c>
      <c r="C84" s="12" t="s">
        <v>34</v>
      </c>
      <c r="D84" s="13">
        <v>0</v>
      </c>
      <c r="E84" s="13">
        <v>0</v>
      </c>
      <c r="F84" s="13">
        <v>90</v>
      </c>
      <c r="G84" s="13">
        <v>0</v>
      </c>
      <c r="H84" s="13">
        <v>90</v>
      </c>
      <c r="I84" s="14">
        <v>18</v>
      </c>
      <c r="J84" s="13">
        <v>6</v>
      </c>
      <c r="K84" s="13">
        <v>3</v>
      </c>
      <c r="L84" s="13">
        <v>5</v>
      </c>
      <c r="M84" s="13">
        <v>4</v>
      </c>
      <c r="N84" s="13">
        <v>5</v>
      </c>
      <c r="O84" s="13">
        <v>5</v>
      </c>
      <c r="P84" s="13">
        <v>5</v>
      </c>
      <c r="Q84" s="13">
        <v>5</v>
      </c>
      <c r="R84" s="13">
        <v>7</v>
      </c>
      <c r="S84" s="13">
        <v>4</v>
      </c>
      <c r="T84" s="13">
        <v>3</v>
      </c>
      <c r="U84" s="13">
        <v>5</v>
      </c>
      <c r="V84" s="13">
        <v>7</v>
      </c>
      <c r="W84" s="13">
        <v>5</v>
      </c>
      <c r="X84" s="13">
        <v>5</v>
      </c>
      <c r="Y84" s="13">
        <v>5</v>
      </c>
      <c r="Z84" s="13">
        <v>5</v>
      </c>
      <c r="AA84" s="13">
        <v>6</v>
      </c>
      <c r="AB84" s="13">
        <v>45</v>
      </c>
      <c r="AC84" s="13">
        <v>45</v>
      </c>
      <c r="AD84" s="13">
        <v>90</v>
      </c>
      <c r="AE84" s="15">
        <v>0</v>
      </c>
    </row>
    <row r="85" spans="1:31">
      <c r="A85" s="28">
        <v>4</v>
      </c>
      <c r="B85" s="29" t="s">
        <v>23</v>
      </c>
      <c r="C85" s="12" t="s">
        <v>36</v>
      </c>
      <c r="D85" s="13">
        <v>0</v>
      </c>
      <c r="E85" s="13">
        <v>0</v>
      </c>
      <c r="F85" s="13">
        <v>94</v>
      </c>
      <c r="G85" s="13">
        <v>0</v>
      </c>
      <c r="H85" s="13">
        <v>94</v>
      </c>
      <c r="I85" s="14">
        <v>22</v>
      </c>
      <c r="J85" s="13">
        <v>6</v>
      </c>
      <c r="K85" s="13">
        <v>4</v>
      </c>
      <c r="L85" s="13">
        <v>7</v>
      </c>
      <c r="M85" s="13">
        <v>3</v>
      </c>
      <c r="N85" s="13">
        <v>6</v>
      </c>
      <c r="O85" s="13">
        <v>4</v>
      </c>
      <c r="P85" s="13">
        <v>5</v>
      </c>
      <c r="Q85" s="13">
        <v>7</v>
      </c>
      <c r="R85" s="13">
        <v>7</v>
      </c>
      <c r="S85" s="13">
        <v>4</v>
      </c>
      <c r="T85" s="13">
        <v>4</v>
      </c>
      <c r="U85" s="13">
        <v>6</v>
      </c>
      <c r="V85" s="13">
        <v>7</v>
      </c>
      <c r="W85" s="13">
        <v>4</v>
      </c>
      <c r="X85" s="13">
        <v>5</v>
      </c>
      <c r="Y85" s="13">
        <v>4</v>
      </c>
      <c r="Z85" s="13">
        <v>6</v>
      </c>
      <c r="AA85" s="13">
        <v>5</v>
      </c>
      <c r="AB85" s="13">
        <v>49</v>
      </c>
      <c r="AC85" s="13">
        <v>45</v>
      </c>
      <c r="AD85" s="13">
        <v>94</v>
      </c>
      <c r="AE85" s="15">
        <v>0</v>
      </c>
    </row>
    <row r="86" spans="1:31">
      <c r="A86" s="28">
        <v>5</v>
      </c>
      <c r="B86" s="29" t="s">
        <v>23</v>
      </c>
      <c r="C86" s="12" t="s">
        <v>35</v>
      </c>
      <c r="D86" s="13">
        <v>0</v>
      </c>
      <c r="E86" s="13">
        <v>0</v>
      </c>
      <c r="F86" s="13">
        <v>98</v>
      </c>
      <c r="G86" s="13">
        <v>0</v>
      </c>
      <c r="H86" s="13">
        <v>98</v>
      </c>
      <c r="I86" s="14">
        <v>26</v>
      </c>
      <c r="J86" s="13">
        <v>5</v>
      </c>
      <c r="K86" s="13">
        <v>5</v>
      </c>
      <c r="L86" s="13">
        <v>7</v>
      </c>
      <c r="M86" s="13">
        <v>5</v>
      </c>
      <c r="N86" s="13">
        <v>6</v>
      </c>
      <c r="O86" s="13">
        <v>5</v>
      </c>
      <c r="P86" s="13">
        <v>4</v>
      </c>
      <c r="Q86" s="13">
        <v>6</v>
      </c>
      <c r="R86" s="13">
        <v>8</v>
      </c>
      <c r="S86" s="13">
        <v>7</v>
      </c>
      <c r="T86" s="13">
        <v>3</v>
      </c>
      <c r="U86" s="13">
        <v>5</v>
      </c>
      <c r="V86" s="13">
        <v>8</v>
      </c>
      <c r="W86" s="13">
        <v>4</v>
      </c>
      <c r="X86" s="13">
        <v>5</v>
      </c>
      <c r="Y86" s="13">
        <v>3</v>
      </c>
      <c r="Z86" s="13">
        <v>6</v>
      </c>
      <c r="AA86" s="13">
        <v>6</v>
      </c>
      <c r="AB86" s="13">
        <v>51</v>
      </c>
      <c r="AC86" s="13">
        <v>47</v>
      </c>
      <c r="AD86" s="13">
        <v>98</v>
      </c>
      <c r="AE86" s="15">
        <v>0</v>
      </c>
    </row>
    <row r="87" spans="1:31">
      <c r="A87" s="28">
        <v>6</v>
      </c>
      <c r="B87" s="29" t="s">
        <v>23</v>
      </c>
      <c r="C87" s="12" t="s">
        <v>185</v>
      </c>
      <c r="D87" s="13">
        <v>0</v>
      </c>
      <c r="E87" s="13">
        <v>0</v>
      </c>
      <c r="F87" s="13">
        <v>100</v>
      </c>
      <c r="G87" s="13">
        <v>0</v>
      </c>
      <c r="H87" s="13">
        <v>100</v>
      </c>
      <c r="I87" s="14">
        <v>28</v>
      </c>
      <c r="J87" s="13">
        <v>6</v>
      </c>
      <c r="K87" s="13">
        <v>4</v>
      </c>
      <c r="L87" s="13">
        <v>5</v>
      </c>
      <c r="M87" s="13">
        <v>4</v>
      </c>
      <c r="N87" s="13">
        <v>8</v>
      </c>
      <c r="O87" s="13">
        <v>7</v>
      </c>
      <c r="P87" s="13">
        <v>4</v>
      </c>
      <c r="Q87" s="13">
        <v>6</v>
      </c>
      <c r="R87" s="13">
        <v>7</v>
      </c>
      <c r="S87" s="13">
        <v>4</v>
      </c>
      <c r="T87" s="13">
        <v>3</v>
      </c>
      <c r="U87" s="13">
        <v>6</v>
      </c>
      <c r="V87" s="13">
        <v>5</v>
      </c>
      <c r="W87" s="13">
        <v>5</v>
      </c>
      <c r="X87" s="13">
        <v>7</v>
      </c>
      <c r="Y87" s="13">
        <v>4</v>
      </c>
      <c r="Z87" s="13">
        <v>6</v>
      </c>
      <c r="AA87" s="13">
        <v>9</v>
      </c>
      <c r="AB87" s="13">
        <v>51</v>
      </c>
      <c r="AC87" s="13">
        <v>49</v>
      </c>
      <c r="AD87" s="13">
        <v>100</v>
      </c>
      <c r="AE87" s="15">
        <v>0</v>
      </c>
    </row>
    <row r="88" spans="1:31">
      <c r="A88" s="28">
        <v>7</v>
      </c>
      <c r="B88" s="29" t="s">
        <v>23</v>
      </c>
      <c r="C88" s="12" t="s">
        <v>186</v>
      </c>
      <c r="D88" s="13">
        <v>0</v>
      </c>
      <c r="E88" s="13">
        <v>0</v>
      </c>
      <c r="F88" s="13">
        <v>108</v>
      </c>
      <c r="G88" s="13">
        <v>0</v>
      </c>
      <c r="H88" s="13">
        <v>108</v>
      </c>
      <c r="I88" s="14">
        <v>36</v>
      </c>
      <c r="J88" s="13">
        <v>6</v>
      </c>
      <c r="K88" s="13">
        <v>4</v>
      </c>
      <c r="L88" s="13">
        <v>6</v>
      </c>
      <c r="M88" s="13">
        <v>3</v>
      </c>
      <c r="N88" s="13">
        <v>9</v>
      </c>
      <c r="O88" s="13">
        <v>8</v>
      </c>
      <c r="P88" s="13">
        <v>8</v>
      </c>
      <c r="Q88" s="13">
        <v>9</v>
      </c>
      <c r="R88" s="13">
        <v>6</v>
      </c>
      <c r="S88" s="13">
        <v>5</v>
      </c>
      <c r="T88" s="13">
        <v>4</v>
      </c>
      <c r="U88" s="13">
        <v>7</v>
      </c>
      <c r="V88" s="13">
        <v>6</v>
      </c>
      <c r="W88" s="13">
        <v>5</v>
      </c>
      <c r="X88" s="13">
        <v>5</v>
      </c>
      <c r="Y88" s="13">
        <v>5</v>
      </c>
      <c r="Z88" s="13">
        <v>5</v>
      </c>
      <c r="AA88" s="13">
        <v>7</v>
      </c>
      <c r="AB88" s="13">
        <v>59</v>
      </c>
      <c r="AC88" s="13">
        <v>49</v>
      </c>
      <c r="AD88" s="13">
        <v>108</v>
      </c>
      <c r="AE88" s="15">
        <v>0</v>
      </c>
    </row>
    <row r="89" spans="1:31">
      <c r="A89" s="28">
        <v>1</v>
      </c>
      <c r="B89" s="29" t="s">
        <v>25</v>
      </c>
      <c r="C89" s="12" t="s">
        <v>26</v>
      </c>
      <c r="D89" s="13">
        <v>0</v>
      </c>
      <c r="E89" s="13">
        <v>0</v>
      </c>
      <c r="F89" s="13">
        <v>87</v>
      </c>
      <c r="G89" s="13">
        <v>0</v>
      </c>
      <c r="H89" s="13">
        <v>87</v>
      </c>
      <c r="I89" s="14">
        <v>15</v>
      </c>
      <c r="J89" s="13">
        <v>5</v>
      </c>
      <c r="K89" s="13">
        <v>4</v>
      </c>
      <c r="L89" s="13">
        <v>5</v>
      </c>
      <c r="M89" s="13">
        <v>3</v>
      </c>
      <c r="N89" s="13">
        <v>5</v>
      </c>
      <c r="O89" s="13">
        <v>5</v>
      </c>
      <c r="P89" s="13">
        <v>5</v>
      </c>
      <c r="Q89" s="13">
        <v>4</v>
      </c>
      <c r="R89" s="13">
        <v>7</v>
      </c>
      <c r="S89" s="13">
        <v>4</v>
      </c>
      <c r="T89" s="13">
        <v>3</v>
      </c>
      <c r="U89" s="13">
        <v>5</v>
      </c>
      <c r="V89" s="13">
        <v>8</v>
      </c>
      <c r="W89" s="13">
        <v>4</v>
      </c>
      <c r="X89" s="13">
        <v>5</v>
      </c>
      <c r="Y89" s="13">
        <v>4</v>
      </c>
      <c r="Z89" s="13">
        <v>5</v>
      </c>
      <c r="AA89" s="13">
        <v>6</v>
      </c>
      <c r="AB89" s="13">
        <v>43</v>
      </c>
      <c r="AC89" s="13">
        <v>44</v>
      </c>
      <c r="AD89" s="13">
        <v>87</v>
      </c>
      <c r="AE89" s="15">
        <v>0</v>
      </c>
    </row>
    <row r="90" spans="1:31">
      <c r="A90" s="28">
        <v>2</v>
      </c>
      <c r="B90" s="29" t="s">
        <v>25</v>
      </c>
      <c r="C90" s="12" t="s">
        <v>187</v>
      </c>
      <c r="D90" s="13">
        <v>0</v>
      </c>
      <c r="E90" s="13">
        <v>0</v>
      </c>
      <c r="F90" s="13">
        <v>91</v>
      </c>
      <c r="G90" s="13">
        <v>0</v>
      </c>
      <c r="H90" s="13">
        <v>91</v>
      </c>
      <c r="I90" s="14">
        <v>19</v>
      </c>
      <c r="J90" s="13">
        <v>5</v>
      </c>
      <c r="K90" s="13">
        <v>5</v>
      </c>
      <c r="L90" s="13">
        <v>6</v>
      </c>
      <c r="M90" s="13">
        <v>3</v>
      </c>
      <c r="N90" s="13">
        <v>5</v>
      </c>
      <c r="O90" s="13">
        <v>6</v>
      </c>
      <c r="P90" s="13">
        <v>6</v>
      </c>
      <c r="Q90" s="13">
        <v>5</v>
      </c>
      <c r="R90" s="13">
        <v>5</v>
      </c>
      <c r="S90" s="13">
        <v>4</v>
      </c>
      <c r="T90" s="13">
        <v>4</v>
      </c>
      <c r="U90" s="13">
        <v>5</v>
      </c>
      <c r="V90" s="13">
        <v>8</v>
      </c>
      <c r="W90" s="13">
        <v>5</v>
      </c>
      <c r="X90" s="13">
        <v>5</v>
      </c>
      <c r="Y90" s="13">
        <v>4</v>
      </c>
      <c r="Z90" s="13">
        <v>5</v>
      </c>
      <c r="AA90" s="13">
        <v>5</v>
      </c>
      <c r="AB90" s="13">
        <v>46</v>
      </c>
      <c r="AC90" s="13">
        <v>45</v>
      </c>
      <c r="AD90" s="13">
        <v>91</v>
      </c>
      <c r="AE90" s="15">
        <v>0</v>
      </c>
    </row>
    <row r="91" spans="1:31">
      <c r="A91" s="28">
        <v>3</v>
      </c>
      <c r="B91" s="29" t="s">
        <v>25</v>
      </c>
      <c r="C91" s="12" t="s">
        <v>37</v>
      </c>
      <c r="D91" s="13">
        <v>0</v>
      </c>
      <c r="E91" s="13">
        <v>0</v>
      </c>
      <c r="F91" s="13">
        <v>96</v>
      </c>
      <c r="G91" s="13">
        <v>0</v>
      </c>
      <c r="H91" s="13">
        <v>96</v>
      </c>
      <c r="I91" s="14">
        <v>24</v>
      </c>
      <c r="J91" s="13">
        <v>5</v>
      </c>
      <c r="K91" s="13">
        <v>4</v>
      </c>
      <c r="L91" s="13">
        <v>7</v>
      </c>
      <c r="M91" s="13">
        <v>5</v>
      </c>
      <c r="N91" s="13">
        <v>5</v>
      </c>
      <c r="O91" s="13">
        <v>5</v>
      </c>
      <c r="P91" s="13">
        <v>5</v>
      </c>
      <c r="Q91" s="13">
        <v>8</v>
      </c>
      <c r="R91" s="13">
        <v>6</v>
      </c>
      <c r="S91" s="13">
        <v>5</v>
      </c>
      <c r="T91" s="13">
        <v>4</v>
      </c>
      <c r="U91" s="13">
        <v>6</v>
      </c>
      <c r="V91" s="13">
        <v>6</v>
      </c>
      <c r="W91" s="13">
        <v>5</v>
      </c>
      <c r="X91" s="13">
        <v>5</v>
      </c>
      <c r="Y91" s="13">
        <v>3</v>
      </c>
      <c r="Z91" s="13">
        <v>6</v>
      </c>
      <c r="AA91" s="13">
        <v>6</v>
      </c>
      <c r="AB91" s="13">
        <v>50</v>
      </c>
      <c r="AC91" s="13">
        <v>46</v>
      </c>
      <c r="AD91" s="13">
        <v>96</v>
      </c>
      <c r="AE91" s="15">
        <v>0</v>
      </c>
    </row>
    <row r="92" spans="1:31" ht="16.8" thickBot="1">
      <c r="A92" s="107">
        <v>4</v>
      </c>
      <c r="B92" s="106" t="s">
        <v>25</v>
      </c>
      <c r="C92" s="16" t="s">
        <v>188</v>
      </c>
      <c r="D92" s="17">
        <v>0</v>
      </c>
      <c r="E92" s="17">
        <v>0</v>
      </c>
      <c r="F92" s="17">
        <v>105</v>
      </c>
      <c r="G92" s="17">
        <v>0</v>
      </c>
      <c r="H92" s="17">
        <v>105</v>
      </c>
      <c r="I92" s="18">
        <v>33</v>
      </c>
      <c r="J92" s="17">
        <v>6</v>
      </c>
      <c r="K92" s="17">
        <v>3</v>
      </c>
      <c r="L92" s="17">
        <v>6</v>
      </c>
      <c r="M92" s="17">
        <v>3</v>
      </c>
      <c r="N92" s="17">
        <v>12</v>
      </c>
      <c r="O92" s="17">
        <v>6</v>
      </c>
      <c r="P92" s="17">
        <v>5</v>
      </c>
      <c r="Q92" s="17">
        <v>5</v>
      </c>
      <c r="R92" s="17">
        <v>6</v>
      </c>
      <c r="S92" s="17">
        <v>6</v>
      </c>
      <c r="T92" s="17">
        <v>5</v>
      </c>
      <c r="U92" s="17">
        <v>5</v>
      </c>
      <c r="V92" s="17">
        <v>6</v>
      </c>
      <c r="W92" s="17">
        <v>4</v>
      </c>
      <c r="X92" s="17">
        <v>6</v>
      </c>
      <c r="Y92" s="17">
        <v>6</v>
      </c>
      <c r="Z92" s="17">
        <v>8</v>
      </c>
      <c r="AA92" s="17">
        <v>7</v>
      </c>
      <c r="AB92" s="17">
        <v>52</v>
      </c>
      <c r="AC92" s="17">
        <v>53</v>
      </c>
      <c r="AD92" s="17">
        <v>105</v>
      </c>
      <c r="AE92" s="19">
        <v>0</v>
      </c>
    </row>
    <row r="93" spans="1:31" ht="16.8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">
    <cfRule type="expression" dxfId="533" priority="59">
      <formula>AND(XFC5=0,XFD5&lt;&gt;"")</formula>
    </cfRule>
  </conditionalFormatting>
  <conditionalFormatting sqref="A5:A92">
    <cfRule type="expression" dxfId="532" priority="58">
      <formula>AND(XFC5=0,XFD5&lt;&gt;"")</formula>
    </cfRule>
  </conditionalFormatting>
  <conditionalFormatting sqref="I5:I92">
    <cfRule type="cellIs" dxfId="531" priority="16" operator="lessThan">
      <formula>0</formula>
    </cfRule>
    <cfRule type="cellIs" dxfId="530" priority="17" operator="equal">
      <formula>0</formula>
    </cfRule>
  </conditionalFormatting>
  <conditionalFormatting sqref="D5:G92">
    <cfRule type="cellIs" dxfId="529" priority="8" operator="lessThan">
      <formula>$AD$4</formula>
    </cfRule>
    <cfRule type="cellIs" dxfId="528" priority="9" operator="equal">
      <formula>$AD$4</formula>
    </cfRule>
  </conditionalFormatting>
  <conditionalFormatting sqref="H5:H92">
    <cfRule type="cellIs" dxfId="527" priority="6" operator="lessThan">
      <formula>$AD$4*COUNTIF(D5:G5,"&gt;0")</formula>
    </cfRule>
    <cfRule type="cellIs" dxfId="526" priority="7" operator="equal">
      <formula>$AD$4*COUNTIF(D5:G5,"&gt;0")</formula>
    </cfRule>
  </conditionalFormatting>
  <conditionalFormatting sqref="J5:AA92">
    <cfRule type="cellIs" dxfId="525" priority="3" operator="equal">
      <formula>J$4-2</formula>
    </cfRule>
    <cfRule type="cellIs" dxfId="524" priority="4" operator="equal">
      <formula>J$4-1</formula>
    </cfRule>
    <cfRule type="cellIs" dxfId="523" priority="5" operator="equal">
      <formula>J$4</formula>
    </cfRule>
  </conditionalFormatting>
  <conditionalFormatting sqref="AB5:AD92">
    <cfRule type="cellIs" dxfId="522" priority="1" operator="lessThan">
      <formula>AB$4</formula>
    </cfRule>
    <cfRule type="cellIs" dxfId="521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102"/>
  <sheetViews>
    <sheetView workbookViewId="0">
      <pane ySplit="2" topLeftCell="A83" activePane="bottomLeft" state="frozen"/>
      <selection activeCell="A2" sqref="A2:D101"/>
      <selection pane="bottomLeft" activeCell="C3" sqref="C3:H102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301</v>
      </c>
      <c r="B1" s="134" t="s">
        <v>304</v>
      </c>
      <c r="C1" s="214" t="s">
        <v>329</v>
      </c>
      <c r="D1" s="214"/>
      <c r="E1" s="214"/>
      <c r="F1" s="214"/>
      <c r="G1" s="214"/>
      <c r="H1" s="214"/>
      <c r="I1" s="214"/>
    </row>
    <row r="2" spans="1:9" ht="16.2">
      <c r="A2" s="135">
        <f>SUM(A3:A102)</f>
        <v>0</v>
      </c>
      <c r="B2" s="136" t="e">
        <f>SUM(B3:B102)/A2</f>
        <v>#DIV/0!</v>
      </c>
      <c r="C2" s="137" t="s">
        <v>306</v>
      </c>
      <c r="D2" s="137" t="s">
        <v>269</v>
      </c>
      <c r="E2" s="138" t="s">
        <v>296</v>
      </c>
      <c r="F2" s="138" t="s">
        <v>298</v>
      </c>
      <c r="G2" s="138" t="s">
        <v>299</v>
      </c>
      <c r="H2" s="138" t="s">
        <v>300</v>
      </c>
      <c r="I2" s="139" t="s">
        <v>307</v>
      </c>
    </row>
    <row r="3" spans="1:9" ht="16.2">
      <c r="A3" s="140">
        <f>COUNTA(D3)</f>
        <v>0</v>
      </c>
      <c r="B3" s="140">
        <f>H3</f>
        <v>0</v>
      </c>
      <c r="C3" s="149"/>
      <c r="D3" s="150"/>
      <c r="E3" s="133"/>
      <c r="F3" s="133"/>
      <c r="G3" s="133"/>
      <c r="H3" s="133"/>
      <c r="I3" s="141" t="e">
        <f t="shared" ref="I3:I34" si="0">IF($B$2-H3+10&gt;0,$B$2-H3+10,0)*A3</f>
        <v>#DIV/0!</v>
      </c>
    </row>
    <row r="4" spans="1:9" ht="16.2">
      <c r="A4" s="140">
        <f t="shared" ref="A4:A67" si="1">COUNTA(D4)</f>
        <v>0</v>
      </c>
      <c r="B4" s="140">
        <f t="shared" ref="B4:B67" si="2">H4</f>
        <v>0</v>
      </c>
      <c r="C4" s="149"/>
      <c r="D4" s="150"/>
      <c r="E4" s="152"/>
      <c r="F4" s="152"/>
      <c r="G4" s="152"/>
      <c r="H4" s="152"/>
      <c r="I4" s="141" t="e">
        <f t="shared" si="0"/>
        <v>#DIV/0!</v>
      </c>
    </row>
    <row r="5" spans="1:9" ht="16.2">
      <c r="A5" s="140">
        <f t="shared" si="1"/>
        <v>0</v>
      </c>
      <c r="B5" s="140">
        <f t="shared" si="2"/>
        <v>0</v>
      </c>
      <c r="C5" s="149"/>
      <c r="D5" s="150"/>
      <c r="E5" s="152"/>
      <c r="F5" s="152"/>
      <c r="G5" s="152"/>
      <c r="H5" s="152"/>
      <c r="I5" s="141" t="e">
        <f t="shared" si="0"/>
        <v>#DIV/0!</v>
      </c>
    </row>
    <row r="6" spans="1:9" ht="16.2">
      <c r="A6" s="140">
        <f t="shared" si="1"/>
        <v>0</v>
      </c>
      <c r="B6" s="140">
        <f t="shared" si="2"/>
        <v>0</v>
      </c>
      <c r="C6" s="149"/>
      <c r="D6" s="150"/>
      <c r="E6" s="152"/>
      <c r="F6" s="152"/>
      <c r="G6" s="152"/>
      <c r="H6" s="152"/>
      <c r="I6" s="141" t="e">
        <f t="shared" si="0"/>
        <v>#DIV/0!</v>
      </c>
    </row>
    <row r="7" spans="1:9" ht="16.2">
      <c r="A7" s="140">
        <f t="shared" si="1"/>
        <v>0</v>
      </c>
      <c r="B7" s="140">
        <f t="shared" si="2"/>
        <v>0</v>
      </c>
      <c r="C7" s="149"/>
      <c r="D7" s="150"/>
      <c r="E7" s="152"/>
      <c r="F7" s="152"/>
      <c r="G7" s="152"/>
      <c r="H7" s="152"/>
      <c r="I7" s="141" t="e">
        <f t="shared" si="0"/>
        <v>#DIV/0!</v>
      </c>
    </row>
    <row r="8" spans="1:9" ht="16.2">
      <c r="A8" s="140">
        <f t="shared" si="1"/>
        <v>0</v>
      </c>
      <c r="B8" s="140">
        <f t="shared" si="2"/>
        <v>0</v>
      </c>
      <c r="C8" s="149"/>
      <c r="D8" s="150"/>
      <c r="E8" s="152"/>
      <c r="F8" s="152"/>
      <c r="G8" s="152"/>
      <c r="H8" s="152"/>
      <c r="I8" s="141" t="e">
        <f t="shared" si="0"/>
        <v>#DIV/0!</v>
      </c>
    </row>
    <row r="9" spans="1:9" ht="16.2">
      <c r="A9" s="140">
        <f t="shared" si="1"/>
        <v>0</v>
      </c>
      <c r="B9" s="140">
        <f t="shared" si="2"/>
        <v>0</v>
      </c>
      <c r="C9" s="149"/>
      <c r="D9" s="150"/>
      <c r="E9" s="152"/>
      <c r="F9" s="152"/>
      <c r="G9" s="152"/>
      <c r="H9" s="152"/>
      <c r="I9" s="141" t="e">
        <f t="shared" si="0"/>
        <v>#DIV/0!</v>
      </c>
    </row>
    <row r="10" spans="1:9" ht="16.2">
      <c r="A10" s="140">
        <f t="shared" si="1"/>
        <v>0</v>
      </c>
      <c r="B10" s="140">
        <f t="shared" si="2"/>
        <v>0</v>
      </c>
      <c r="C10" s="149"/>
      <c r="D10" s="150"/>
      <c r="E10" s="152"/>
      <c r="F10" s="152"/>
      <c r="G10" s="152"/>
      <c r="H10" s="152"/>
      <c r="I10" s="141" t="e">
        <f t="shared" si="0"/>
        <v>#DIV/0!</v>
      </c>
    </row>
    <row r="11" spans="1:9" ht="16.2">
      <c r="A11" s="140">
        <f t="shared" si="1"/>
        <v>0</v>
      </c>
      <c r="B11" s="140">
        <f t="shared" si="2"/>
        <v>0</v>
      </c>
      <c r="C11" s="149"/>
      <c r="D11" s="150"/>
      <c r="E11" s="133"/>
      <c r="F11" s="133"/>
      <c r="G11" s="133"/>
      <c r="H11" s="133"/>
      <c r="I11" s="141" t="e">
        <f t="shared" si="0"/>
        <v>#DIV/0!</v>
      </c>
    </row>
    <row r="12" spans="1:9" ht="16.2">
      <c r="A12" s="140">
        <f t="shared" si="1"/>
        <v>0</v>
      </c>
      <c r="B12" s="140">
        <f t="shared" si="2"/>
        <v>0</v>
      </c>
      <c r="C12" s="149"/>
      <c r="D12" s="150"/>
      <c r="E12" s="152"/>
      <c r="F12" s="152"/>
      <c r="G12" s="152"/>
      <c r="H12" s="152"/>
      <c r="I12" s="141" t="e">
        <f t="shared" si="0"/>
        <v>#DIV/0!</v>
      </c>
    </row>
    <row r="13" spans="1:9" ht="16.2">
      <c r="A13" s="140">
        <f t="shared" si="1"/>
        <v>0</v>
      </c>
      <c r="B13" s="140">
        <f t="shared" si="2"/>
        <v>0</v>
      </c>
      <c r="C13" s="149"/>
      <c r="D13" s="150"/>
      <c r="E13" s="152"/>
      <c r="F13" s="152"/>
      <c r="G13" s="152"/>
      <c r="H13" s="152"/>
      <c r="I13" s="141" t="e">
        <f t="shared" si="0"/>
        <v>#DIV/0!</v>
      </c>
    </row>
    <row r="14" spans="1:9" ht="16.2">
      <c r="A14" s="140">
        <f t="shared" si="1"/>
        <v>0</v>
      </c>
      <c r="B14" s="140">
        <f t="shared" si="2"/>
        <v>0</v>
      </c>
      <c r="C14" s="149"/>
      <c r="D14" s="150"/>
      <c r="E14" s="152"/>
      <c r="F14" s="152"/>
      <c r="G14" s="152"/>
      <c r="H14" s="152"/>
      <c r="I14" s="141" t="e">
        <f t="shared" si="0"/>
        <v>#DIV/0!</v>
      </c>
    </row>
    <row r="15" spans="1:9" ht="16.2">
      <c r="A15" s="140">
        <f t="shared" si="1"/>
        <v>0</v>
      </c>
      <c r="B15" s="140">
        <f t="shared" si="2"/>
        <v>0</v>
      </c>
      <c r="C15" s="149"/>
      <c r="D15" s="150"/>
      <c r="E15" s="152"/>
      <c r="F15" s="152"/>
      <c r="G15" s="152"/>
      <c r="H15" s="152"/>
      <c r="I15" s="141" t="e">
        <f t="shared" si="0"/>
        <v>#DIV/0!</v>
      </c>
    </row>
    <row r="16" spans="1:9" ht="16.2">
      <c r="A16" s="140">
        <f t="shared" si="1"/>
        <v>0</v>
      </c>
      <c r="B16" s="140">
        <f t="shared" si="2"/>
        <v>0</v>
      </c>
      <c r="C16" s="149"/>
      <c r="D16" s="150"/>
      <c r="E16" s="152"/>
      <c r="F16" s="152"/>
      <c r="G16" s="152"/>
      <c r="H16" s="152"/>
      <c r="I16" s="141" t="e">
        <f t="shared" si="0"/>
        <v>#DIV/0!</v>
      </c>
    </row>
    <row r="17" spans="1:9" ht="16.2">
      <c r="A17" s="140">
        <f t="shared" si="1"/>
        <v>0</v>
      </c>
      <c r="B17" s="140">
        <f t="shared" si="2"/>
        <v>0</v>
      </c>
      <c r="C17" s="149"/>
      <c r="D17" s="150"/>
      <c r="E17" s="152"/>
      <c r="F17" s="152"/>
      <c r="G17" s="152"/>
      <c r="H17" s="152"/>
      <c r="I17" s="141" t="e">
        <f t="shared" si="0"/>
        <v>#DIV/0!</v>
      </c>
    </row>
    <row r="18" spans="1:9" ht="16.2">
      <c r="A18" s="140">
        <f t="shared" si="1"/>
        <v>0</v>
      </c>
      <c r="B18" s="140">
        <f t="shared" si="2"/>
        <v>0</v>
      </c>
      <c r="C18" s="149"/>
      <c r="D18" s="150"/>
      <c r="E18" s="152"/>
      <c r="F18" s="152"/>
      <c r="G18" s="152"/>
      <c r="H18" s="152"/>
      <c r="I18" s="141" t="e">
        <f t="shared" si="0"/>
        <v>#DIV/0!</v>
      </c>
    </row>
    <row r="19" spans="1:9" ht="16.2">
      <c r="A19" s="140">
        <f t="shared" si="1"/>
        <v>0</v>
      </c>
      <c r="B19" s="140">
        <f t="shared" si="2"/>
        <v>0</v>
      </c>
      <c r="C19" s="149"/>
      <c r="D19" s="150"/>
      <c r="E19" s="152"/>
      <c r="F19" s="152"/>
      <c r="G19" s="152"/>
      <c r="H19" s="152"/>
      <c r="I19" s="141" t="e">
        <f t="shared" si="0"/>
        <v>#DIV/0!</v>
      </c>
    </row>
    <row r="20" spans="1:9" ht="16.2">
      <c r="A20" s="140">
        <f t="shared" si="1"/>
        <v>0</v>
      </c>
      <c r="B20" s="140">
        <f t="shared" si="2"/>
        <v>0</v>
      </c>
      <c r="C20" s="149"/>
      <c r="D20" s="150"/>
      <c r="E20" s="152"/>
      <c r="F20" s="152"/>
      <c r="G20" s="152"/>
      <c r="H20" s="152"/>
      <c r="I20" s="141" t="e">
        <f t="shared" si="0"/>
        <v>#DIV/0!</v>
      </c>
    </row>
    <row r="21" spans="1:9" ht="16.2">
      <c r="A21" s="140">
        <f t="shared" si="1"/>
        <v>0</v>
      </c>
      <c r="B21" s="140">
        <f t="shared" si="2"/>
        <v>0</v>
      </c>
      <c r="C21" s="149"/>
      <c r="D21" s="150"/>
      <c r="E21" s="152"/>
      <c r="F21" s="152"/>
      <c r="G21" s="152"/>
      <c r="H21" s="152"/>
      <c r="I21" s="141" t="e">
        <f t="shared" si="0"/>
        <v>#DIV/0!</v>
      </c>
    </row>
    <row r="22" spans="1:9" ht="16.2">
      <c r="A22" s="140">
        <f t="shared" si="1"/>
        <v>0</v>
      </c>
      <c r="B22" s="140">
        <f t="shared" si="2"/>
        <v>0</v>
      </c>
      <c r="C22" s="149"/>
      <c r="D22" s="150"/>
      <c r="E22" s="152"/>
      <c r="F22" s="152"/>
      <c r="G22" s="152"/>
      <c r="H22" s="152"/>
      <c r="I22" s="141" t="e">
        <f t="shared" si="0"/>
        <v>#DIV/0!</v>
      </c>
    </row>
    <row r="23" spans="1:9" ht="16.2">
      <c r="A23" s="140">
        <f t="shared" si="1"/>
        <v>0</v>
      </c>
      <c r="B23" s="140">
        <f t="shared" si="2"/>
        <v>0</v>
      </c>
      <c r="C23" s="149"/>
      <c r="D23" s="150"/>
      <c r="E23" s="152"/>
      <c r="F23" s="152"/>
      <c r="G23" s="152"/>
      <c r="H23" s="152"/>
      <c r="I23" s="141" t="e">
        <f t="shared" si="0"/>
        <v>#DIV/0!</v>
      </c>
    </row>
    <row r="24" spans="1:9" ht="16.2">
      <c r="A24" s="140">
        <f t="shared" si="1"/>
        <v>0</v>
      </c>
      <c r="B24" s="140">
        <f t="shared" si="2"/>
        <v>0</v>
      </c>
      <c r="C24" s="149"/>
      <c r="D24" s="150"/>
      <c r="E24" s="152"/>
      <c r="F24" s="152"/>
      <c r="G24" s="152"/>
      <c r="H24" s="152"/>
      <c r="I24" s="141" t="e">
        <f t="shared" si="0"/>
        <v>#DIV/0!</v>
      </c>
    </row>
    <row r="25" spans="1:9" ht="16.2">
      <c r="A25" s="140">
        <f t="shared" si="1"/>
        <v>0</v>
      </c>
      <c r="B25" s="140">
        <f t="shared" si="2"/>
        <v>0</v>
      </c>
      <c r="C25" s="149"/>
      <c r="D25" s="150"/>
      <c r="E25" s="152"/>
      <c r="F25" s="152"/>
      <c r="G25" s="152"/>
      <c r="H25" s="152"/>
      <c r="I25" s="141" t="e">
        <f t="shared" si="0"/>
        <v>#DIV/0!</v>
      </c>
    </row>
    <row r="26" spans="1:9" ht="16.2">
      <c r="A26" s="140">
        <f t="shared" si="1"/>
        <v>0</v>
      </c>
      <c r="B26" s="140">
        <f t="shared" si="2"/>
        <v>0</v>
      </c>
      <c r="C26" s="149"/>
      <c r="D26" s="150"/>
      <c r="E26" s="152"/>
      <c r="F26" s="152"/>
      <c r="G26" s="152"/>
      <c r="H26" s="152"/>
      <c r="I26" s="141" t="e">
        <f t="shared" si="0"/>
        <v>#DIV/0!</v>
      </c>
    </row>
    <row r="27" spans="1:9" ht="16.2">
      <c r="A27" s="140">
        <f t="shared" si="1"/>
        <v>0</v>
      </c>
      <c r="B27" s="140">
        <f t="shared" si="2"/>
        <v>0</v>
      </c>
      <c r="C27" s="149"/>
      <c r="D27" s="150"/>
      <c r="E27" s="152"/>
      <c r="F27" s="152"/>
      <c r="G27" s="152"/>
      <c r="H27" s="152"/>
      <c r="I27" s="141" t="e">
        <f t="shared" si="0"/>
        <v>#DIV/0!</v>
      </c>
    </row>
    <row r="28" spans="1:9" ht="16.2">
      <c r="A28" s="140">
        <f t="shared" si="1"/>
        <v>0</v>
      </c>
      <c r="B28" s="140">
        <f t="shared" si="2"/>
        <v>0</v>
      </c>
      <c r="C28" s="149"/>
      <c r="D28" s="150"/>
      <c r="E28" s="152"/>
      <c r="F28" s="152"/>
      <c r="G28" s="152"/>
      <c r="H28" s="152"/>
      <c r="I28" s="141" t="e">
        <f t="shared" si="0"/>
        <v>#DIV/0!</v>
      </c>
    </row>
    <row r="29" spans="1:9" ht="16.2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52"/>
      <c r="I29" s="141" t="e">
        <f t="shared" si="0"/>
        <v>#DIV/0!</v>
      </c>
    </row>
    <row r="30" spans="1:9" ht="16.2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52"/>
      <c r="I30" s="141" t="e">
        <f t="shared" si="0"/>
        <v>#DIV/0!</v>
      </c>
    </row>
    <row r="31" spans="1:9" ht="16.2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52"/>
      <c r="I31" s="141" t="e">
        <f t="shared" si="0"/>
        <v>#DIV/0!</v>
      </c>
    </row>
    <row r="32" spans="1:9" ht="16.2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52"/>
      <c r="I32" s="141" t="e">
        <f t="shared" si="0"/>
        <v>#DIV/0!</v>
      </c>
    </row>
    <row r="33" spans="1:9" ht="16.2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52"/>
      <c r="I33" s="141" t="e">
        <f t="shared" si="0"/>
        <v>#DIV/0!</v>
      </c>
    </row>
    <row r="34" spans="1:9" ht="16.2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52"/>
      <c r="I34" s="141" t="e">
        <f t="shared" si="0"/>
        <v>#DIV/0!</v>
      </c>
    </row>
    <row r="35" spans="1:9" ht="16.2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52"/>
      <c r="I35" s="141" t="e">
        <f t="shared" ref="I35:I66" si="3">IF($B$2-H35+10&gt;0,$B$2-H35+10,0)*A35</f>
        <v>#DIV/0!</v>
      </c>
    </row>
    <row r="36" spans="1:9" ht="16.2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52"/>
      <c r="I36" s="141" t="e">
        <f t="shared" si="3"/>
        <v>#DIV/0!</v>
      </c>
    </row>
    <row r="37" spans="1:9" ht="16.2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52"/>
      <c r="I37" s="141" t="e">
        <f t="shared" si="3"/>
        <v>#DIV/0!</v>
      </c>
    </row>
    <row r="38" spans="1:9" ht="16.2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52"/>
      <c r="I38" s="141" t="e">
        <f t="shared" si="3"/>
        <v>#DIV/0!</v>
      </c>
    </row>
    <row r="39" spans="1:9" ht="16.2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52"/>
      <c r="I39" s="141" t="e">
        <f t="shared" si="3"/>
        <v>#DIV/0!</v>
      </c>
    </row>
    <row r="40" spans="1:9" ht="16.2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52"/>
      <c r="I40" s="141" t="e">
        <f t="shared" si="3"/>
        <v>#DIV/0!</v>
      </c>
    </row>
    <row r="41" spans="1:9" ht="16.2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52"/>
      <c r="I41" s="141" t="e">
        <f t="shared" si="3"/>
        <v>#DIV/0!</v>
      </c>
    </row>
    <row r="42" spans="1:9" ht="16.2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33"/>
      <c r="I42" s="141" t="e">
        <f t="shared" si="3"/>
        <v>#DIV/0!</v>
      </c>
    </row>
    <row r="43" spans="1:9" ht="16.2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 t="e">
        <f t="shared" si="3"/>
        <v>#DIV/0!</v>
      </c>
    </row>
    <row r="44" spans="1:9" ht="16.2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 t="e">
        <f t="shared" si="3"/>
        <v>#DIV/0!</v>
      </c>
    </row>
    <row r="45" spans="1:9" ht="16.2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 t="e">
        <f t="shared" si="3"/>
        <v>#DIV/0!</v>
      </c>
    </row>
    <row r="46" spans="1:9" ht="16.2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 t="e">
        <f t="shared" si="3"/>
        <v>#DIV/0!</v>
      </c>
    </row>
    <row r="47" spans="1:9" ht="16.2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 t="e">
        <f t="shared" si="3"/>
        <v>#DIV/0!</v>
      </c>
    </row>
    <row r="48" spans="1:9" ht="16.2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 t="e">
        <f t="shared" si="3"/>
        <v>#DIV/0!</v>
      </c>
    </row>
    <row r="49" spans="1:9" ht="16.2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 t="e">
        <f t="shared" si="3"/>
        <v>#DIV/0!</v>
      </c>
    </row>
    <row r="50" spans="1:9" ht="16.2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 t="e">
        <f t="shared" si="3"/>
        <v>#DIV/0!</v>
      </c>
    </row>
    <row r="51" spans="1:9" ht="16.2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 t="e">
        <f t="shared" si="3"/>
        <v>#DIV/0!</v>
      </c>
    </row>
    <row r="52" spans="1:9" ht="16.2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 t="e">
        <f t="shared" si="3"/>
        <v>#DIV/0!</v>
      </c>
    </row>
    <row r="53" spans="1:9" ht="16.2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 t="e">
        <f t="shared" si="3"/>
        <v>#DIV/0!</v>
      </c>
    </row>
    <row r="54" spans="1:9" ht="16.2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 t="e">
        <f t="shared" si="3"/>
        <v>#DIV/0!</v>
      </c>
    </row>
    <row r="55" spans="1:9" ht="16.2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 t="e">
        <f t="shared" si="3"/>
        <v>#DIV/0!</v>
      </c>
    </row>
    <row r="56" spans="1:9" ht="16.2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 t="e">
        <f t="shared" si="3"/>
        <v>#DIV/0!</v>
      </c>
    </row>
    <row r="57" spans="1:9" ht="16.2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 t="e">
        <f t="shared" si="3"/>
        <v>#DIV/0!</v>
      </c>
    </row>
    <row r="58" spans="1:9" ht="16.2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 t="e">
        <f t="shared" si="3"/>
        <v>#DIV/0!</v>
      </c>
    </row>
    <row r="59" spans="1:9" ht="16.2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 t="e">
        <f t="shared" si="3"/>
        <v>#DIV/0!</v>
      </c>
    </row>
    <row r="60" spans="1:9" ht="16.2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 t="e">
        <f t="shared" si="3"/>
        <v>#DIV/0!</v>
      </c>
    </row>
    <row r="61" spans="1:9" ht="16.2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 t="e">
        <f t="shared" si="3"/>
        <v>#DIV/0!</v>
      </c>
    </row>
    <row r="62" spans="1:9" ht="16.2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 t="e">
        <f t="shared" si="3"/>
        <v>#DIV/0!</v>
      </c>
    </row>
    <row r="63" spans="1:9" ht="16.2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 t="e">
        <f t="shared" si="3"/>
        <v>#DIV/0!</v>
      </c>
    </row>
    <row r="64" spans="1:9" ht="16.2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 t="e">
        <f t="shared" si="3"/>
        <v>#DIV/0!</v>
      </c>
    </row>
    <row r="65" spans="1:9" ht="16.2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 t="e">
        <f t="shared" si="3"/>
        <v>#DIV/0!</v>
      </c>
    </row>
    <row r="66" spans="1:9" ht="16.2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 t="e">
        <f t="shared" si="3"/>
        <v>#DIV/0!</v>
      </c>
    </row>
    <row r="67" spans="1:9" ht="16.2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 t="e">
        <f t="shared" ref="I67:I98" si="4">IF($B$2-H67+10&gt;0,$B$2-H67+10,0)*A67</f>
        <v>#DIV/0!</v>
      </c>
    </row>
    <row r="68" spans="1:9" ht="16.2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 t="e">
        <f t="shared" si="4"/>
        <v>#DIV/0!</v>
      </c>
    </row>
    <row r="69" spans="1:9" ht="16.2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 t="e">
        <f t="shared" si="4"/>
        <v>#DIV/0!</v>
      </c>
    </row>
    <row r="70" spans="1:9" ht="16.2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 t="e">
        <f t="shared" si="4"/>
        <v>#DIV/0!</v>
      </c>
    </row>
    <row r="71" spans="1:9" ht="16.2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 t="e">
        <f t="shared" si="4"/>
        <v>#DIV/0!</v>
      </c>
    </row>
    <row r="72" spans="1:9" ht="16.2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 t="e">
        <f t="shared" si="4"/>
        <v>#DIV/0!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 t="e">
        <f t="shared" si="4"/>
        <v>#DIV/0!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 t="e">
        <f t="shared" si="4"/>
        <v>#DIV/0!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 t="e">
        <f t="shared" si="4"/>
        <v>#DIV/0!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 t="e">
        <f t="shared" si="4"/>
        <v>#DIV/0!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 t="e">
        <f t="shared" si="4"/>
        <v>#DIV/0!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 t="e">
        <f t="shared" si="4"/>
        <v>#DIV/0!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 t="e">
        <f t="shared" si="4"/>
        <v>#DIV/0!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 t="e">
        <f t="shared" si="4"/>
        <v>#DIV/0!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 t="e">
        <f t="shared" si="4"/>
        <v>#DIV/0!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 t="e">
        <f t="shared" si="4"/>
        <v>#DIV/0!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 t="e">
        <f t="shared" si="4"/>
        <v>#DIV/0!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 t="e">
        <f t="shared" si="4"/>
        <v>#DIV/0!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 t="e">
        <f t="shared" si="4"/>
        <v>#DIV/0!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 t="e">
        <f t="shared" si="4"/>
        <v>#DIV/0!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 t="e">
        <f t="shared" si="4"/>
        <v>#DIV/0!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 t="e">
        <f t="shared" si="4"/>
        <v>#DIV/0!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 t="e">
        <f t="shared" si="4"/>
        <v>#DIV/0!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 t="e">
        <f t="shared" si="4"/>
        <v>#DIV/0!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 t="e">
        <f t="shared" si="4"/>
        <v>#DIV/0!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 t="e">
        <f t="shared" si="4"/>
        <v>#DIV/0!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 t="e">
        <f t="shared" si="4"/>
        <v>#DIV/0!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 t="e">
        <f t="shared" si="4"/>
        <v>#DIV/0!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 t="e">
        <f t="shared" si="4"/>
        <v>#DIV/0!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 t="e">
        <f t="shared" si="4"/>
        <v>#DIV/0!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 t="e">
        <f t="shared" si="4"/>
        <v>#DIV/0!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 t="e">
        <f t="shared" si="4"/>
        <v>#DIV/0!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 t="e">
        <f t="shared" ref="I99:I102" si="7">IF($B$2-H99+10&gt;0,$B$2-H99+10,0)*A99</f>
        <v>#DIV/0!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 t="e">
        <f t="shared" si="7"/>
        <v>#DIV/0!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 t="e">
        <f t="shared" si="7"/>
        <v>#DIV/0!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 t="e">
        <f t="shared" si="7"/>
        <v>#DIV/0!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186" priority="19">
      <formula>AND(XEG3=0,XEH3&lt;&gt;"")</formula>
    </cfRule>
  </conditionalFormatting>
  <conditionalFormatting sqref="B3:B102">
    <cfRule type="expression" dxfId="185" priority="18">
      <formula>AND(XEI3=0,XEJ3&lt;&gt;"")</formula>
    </cfRule>
  </conditionalFormatting>
  <conditionalFormatting sqref="E3:I94 I95:I102">
    <cfRule type="cellIs" dxfId="184" priority="16" operator="lessThan">
      <formula>#REF!</formula>
    </cfRule>
    <cfRule type="cellIs" dxfId="183" priority="17" operator="equal">
      <formula>#REF!</formula>
    </cfRule>
  </conditionalFormatting>
  <conditionalFormatting sqref="C3:C42">
    <cfRule type="expression" dxfId="182" priority="15">
      <formula>AND(XEG3=0,XEH3&lt;&gt;"")</formula>
    </cfRule>
  </conditionalFormatting>
  <conditionalFormatting sqref="A3:A102">
    <cfRule type="expression" dxfId="181" priority="14">
      <formula>AND(XEG3=0,XEH3&lt;&gt;"")</formula>
    </cfRule>
  </conditionalFormatting>
  <conditionalFormatting sqref="E3:H72">
    <cfRule type="cellIs" dxfId="180" priority="12" operator="lessThan">
      <formula>#REF!</formula>
    </cfRule>
    <cfRule type="cellIs" dxfId="179" priority="13" operator="equal">
      <formula>#REF!</formula>
    </cfRule>
  </conditionalFormatting>
  <conditionalFormatting sqref="C3:C72">
    <cfRule type="expression" dxfId="178" priority="11">
      <formula>AND(XEF3=0,XEG3&lt;&gt;"")</formula>
    </cfRule>
  </conditionalFormatting>
  <conditionalFormatting sqref="C3:C72">
    <cfRule type="expression" dxfId="177" priority="10">
      <formula>AND(XEF3=0,XEG3&lt;&gt;"")</formula>
    </cfRule>
  </conditionalFormatting>
  <conditionalFormatting sqref="C3:C41">
    <cfRule type="expression" dxfId="176" priority="9">
      <formula>AND(XEI3=0,XEJ3&lt;&gt;"")</formula>
    </cfRule>
  </conditionalFormatting>
  <conditionalFormatting sqref="E3:H41">
    <cfRule type="cellIs" dxfId="175" priority="7" operator="lessThan">
      <formula>#REF!</formula>
    </cfRule>
    <cfRule type="cellIs" dxfId="174" priority="8" operator="equal">
      <formula>#REF!</formula>
    </cfRule>
  </conditionalFormatting>
  <conditionalFormatting sqref="C3:C43">
    <cfRule type="expression" dxfId="173" priority="6">
      <formula>AND(XEH3=0,XEI3&lt;&gt;"")</formula>
    </cfRule>
  </conditionalFormatting>
  <conditionalFormatting sqref="E3:H43">
    <cfRule type="cellIs" dxfId="172" priority="4" operator="lessThan">
      <formula>#REF!</formula>
    </cfRule>
    <cfRule type="cellIs" dxfId="171" priority="5" operator="equal">
      <formula>#REF!</formula>
    </cfRule>
  </conditionalFormatting>
  <conditionalFormatting sqref="C3:C41">
    <cfRule type="expression" dxfId="170" priority="3">
      <formula>AND(XEH3=0,XEI3&lt;&gt;"")</formula>
    </cfRule>
  </conditionalFormatting>
  <conditionalFormatting sqref="E3:H41">
    <cfRule type="cellIs" dxfId="169" priority="1" operator="lessThan">
      <formula>#REF!</formula>
    </cfRule>
    <cfRule type="cellIs" dxfId="168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102"/>
  <sheetViews>
    <sheetView workbookViewId="0">
      <selection activeCell="A2" sqref="A2:I101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" customWidth="1"/>
  </cols>
  <sheetData>
    <row r="1" spans="1:14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48"/>
      <c r="B2" s="149"/>
      <c r="C2" s="150"/>
      <c r="D2" s="133"/>
      <c r="E2" s="133"/>
      <c r="F2" s="133"/>
      <c r="G2" s="133"/>
      <c r="H2" s="152"/>
      <c r="I2" s="153"/>
      <c r="J2" s="155"/>
      <c r="K2" s="155"/>
      <c r="L2" s="155" t="str">
        <f>IF(ISNA(VLOOKUP($C2,女CD_R3績分!$D$3:$H$102,5,FALSE))," ",VLOOKUP($C2,女CD_R3績分!$D$3:$H$102,5,FALSE))</f>
        <v xml:space="preserve"> </v>
      </c>
      <c r="M2" s="155" t="str">
        <f>IF(ISNA(VLOOKUP($C2,女CD_R4績分!$D$3:$I$102,6,FALSE))," ",VLOOKUP($C2,女CD_R4績分!$D$3:$I$102,6,FALSE))</f>
        <v xml:space="preserve"> </v>
      </c>
      <c r="N2" s="155">
        <f>SUM(J2:M2)</f>
        <v>0</v>
      </c>
    </row>
    <row r="3" spans="1:14">
      <c r="A3" s="151"/>
      <c r="B3" s="149"/>
      <c r="C3" s="150"/>
      <c r="D3" s="133"/>
      <c r="E3" s="133"/>
      <c r="F3" s="133"/>
      <c r="G3" s="133"/>
      <c r="H3" s="152"/>
      <c r="I3" s="153"/>
      <c r="J3" s="155"/>
      <c r="K3" s="155"/>
      <c r="L3" s="155" t="str">
        <f>IF(ISNA(VLOOKUP($C3,女CD_R3績分!$D$3:$H$102,5,FALSE))," ",VLOOKUP($C3,女CD_R3績分!$D$3:$H$102,5,FALSE))</f>
        <v xml:space="preserve"> </v>
      </c>
      <c r="M3" s="155" t="str">
        <f>IF(ISNA(VLOOKUP($C3,女CD_R4績分!$D$3:$I$102,6,FALSE))," ",VLOOKUP($C3,女CD_R4績分!$D$3:$I$102,6,FALSE))</f>
        <v xml:space="preserve"> </v>
      </c>
      <c r="N3" s="155">
        <f t="shared" ref="N3:N66" si="0">SUM(J3:M3)</f>
        <v>0</v>
      </c>
    </row>
    <row r="4" spans="1:14">
      <c r="A4" s="151"/>
      <c r="B4" s="149"/>
      <c r="C4" s="150"/>
      <c r="D4" s="152"/>
      <c r="E4" s="152"/>
      <c r="F4" s="152"/>
      <c r="G4" s="152"/>
      <c r="H4" s="152"/>
      <c r="I4" s="153"/>
      <c r="J4" s="155"/>
      <c r="K4" s="155"/>
      <c r="L4" s="155" t="str">
        <f>IF(ISNA(VLOOKUP($C4,女CD_R3績分!$D$3:$H$102,5,FALSE))," ",VLOOKUP($C4,女CD_R3績分!$D$3:$H$102,5,FALSE))</f>
        <v xml:space="preserve"> </v>
      </c>
      <c r="M4" s="155" t="str">
        <f>IF(ISNA(VLOOKUP($C4,女CD_R4績分!$D$3:$I$102,6,FALSE))," ",VLOOKUP($C4,女CD_R4績分!$D$3:$I$102,6,FALSE))</f>
        <v xml:space="preserve"> </v>
      </c>
      <c r="N4" s="155">
        <f t="shared" si="0"/>
        <v>0</v>
      </c>
    </row>
    <row r="5" spans="1:14">
      <c r="A5" s="151"/>
      <c r="B5" s="149"/>
      <c r="C5" s="150"/>
      <c r="D5" s="152"/>
      <c r="E5" s="152"/>
      <c r="F5" s="152"/>
      <c r="G5" s="152"/>
      <c r="H5" s="152"/>
      <c r="I5" s="153"/>
      <c r="J5" s="155"/>
      <c r="K5" s="155"/>
      <c r="L5" s="155" t="str">
        <f>IF(ISNA(VLOOKUP($C5,女CD_R3績分!$D$3:$H$102,5,FALSE))," ",VLOOKUP($C5,女CD_R3績分!$D$3:$H$102,5,FALSE))</f>
        <v xml:space="preserve"> </v>
      </c>
      <c r="M5" s="155" t="str">
        <f>IF(ISNA(VLOOKUP($C5,女CD_R4績分!$D$3:$I$102,6,FALSE))," ",VLOOKUP($C5,女CD_R4績分!$D$3:$I$102,6,FALSE))</f>
        <v xml:space="preserve"> </v>
      </c>
      <c r="N5" s="155">
        <f t="shared" si="0"/>
        <v>0</v>
      </c>
    </row>
    <row r="6" spans="1:14">
      <c r="A6" s="151"/>
      <c r="B6" s="149"/>
      <c r="C6" s="150"/>
      <c r="D6" s="152"/>
      <c r="E6" s="152"/>
      <c r="F6" s="152"/>
      <c r="G6" s="152"/>
      <c r="H6" s="152"/>
      <c r="I6" s="153"/>
      <c r="J6" s="155"/>
      <c r="K6" s="155"/>
      <c r="L6" s="155" t="str">
        <f>IF(ISNA(VLOOKUP($C6,女CD_R3績分!$D$3:$H$102,5,FALSE))," ",VLOOKUP($C6,女CD_R3績分!$D$3:$H$102,5,FALSE))</f>
        <v xml:space="preserve"> </v>
      </c>
      <c r="M6" s="155" t="str">
        <f>IF(ISNA(VLOOKUP($C6,女CD_R4績分!$D$3:$I$102,6,FALSE))," ",VLOOKUP($C6,女CD_R4績分!$D$3:$I$102,6,FALSE))</f>
        <v xml:space="preserve"> </v>
      </c>
      <c r="N6" s="155">
        <f t="shared" si="0"/>
        <v>0</v>
      </c>
    </row>
    <row r="7" spans="1:14">
      <c r="A7" s="151"/>
      <c r="B7" s="149"/>
      <c r="C7" s="150"/>
      <c r="D7" s="152"/>
      <c r="E7" s="152"/>
      <c r="F7" s="152"/>
      <c r="G7" s="152"/>
      <c r="H7" s="152"/>
      <c r="I7" s="153"/>
      <c r="J7" s="155"/>
      <c r="K7" s="155"/>
      <c r="L7" s="155" t="str">
        <f>IF(ISNA(VLOOKUP($C7,女CD_R3績分!$D$3:$H$102,5,FALSE))," ",VLOOKUP($C7,女CD_R3績分!$D$3:$H$102,5,FALSE))</f>
        <v xml:space="preserve"> </v>
      </c>
      <c r="M7" s="155" t="str">
        <f>IF(ISNA(VLOOKUP($C7,女CD_R4績分!$D$3:$I$102,6,FALSE))," ",VLOOKUP($C7,女CD_R4績分!$D$3:$I$102,6,FALSE))</f>
        <v xml:space="preserve"> </v>
      </c>
      <c r="N7" s="155">
        <f t="shared" si="0"/>
        <v>0</v>
      </c>
    </row>
    <row r="8" spans="1:14">
      <c r="A8" s="151"/>
      <c r="B8" s="149"/>
      <c r="C8" s="150"/>
      <c r="D8" s="152"/>
      <c r="E8" s="152"/>
      <c r="F8" s="152"/>
      <c r="G8" s="152"/>
      <c r="H8" s="152"/>
      <c r="I8" s="153"/>
      <c r="J8" s="155"/>
      <c r="K8" s="155"/>
      <c r="L8" s="155" t="str">
        <f>IF(ISNA(VLOOKUP($C8,女CD_R3績分!$D$3:$H$102,5,FALSE))," ",VLOOKUP($C8,女CD_R3績分!$D$3:$H$102,5,FALSE))</f>
        <v xml:space="preserve"> </v>
      </c>
      <c r="M8" s="155" t="str">
        <f>IF(ISNA(VLOOKUP($C8,女CD_R4績分!$D$3:$I$102,6,FALSE))," ",VLOOKUP($C8,女CD_R4績分!$D$3:$I$102,6,FALSE))</f>
        <v xml:space="preserve"> </v>
      </c>
      <c r="N8" s="155">
        <f t="shared" si="0"/>
        <v>0</v>
      </c>
    </row>
    <row r="9" spans="1:14">
      <c r="A9" s="151"/>
      <c r="B9" s="149"/>
      <c r="C9" s="150"/>
      <c r="D9" s="152"/>
      <c r="E9" s="152"/>
      <c r="F9" s="152"/>
      <c r="G9" s="152"/>
      <c r="H9" s="152"/>
      <c r="I9" s="153"/>
      <c r="J9" s="155"/>
      <c r="K9" s="155"/>
      <c r="L9" s="155" t="str">
        <f>IF(ISNA(VLOOKUP($C9,女CD_R3績分!$D$3:$H$102,5,FALSE))," ",VLOOKUP($C9,女CD_R3績分!$D$3:$H$102,5,FALSE))</f>
        <v xml:space="preserve"> </v>
      </c>
      <c r="M9" s="155" t="str">
        <f>IF(ISNA(VLOOKUP($C9,女CD_R4績分!$D$3:$I$102,6,FALSE))," ",VLOOKUP($C9,女CD_R4績分!$D$3:$I$102,6,FALSE))</f>
        <v xml:space="preserve"> </v>
      </c>
      <c r="N9" s="155">
        <f t="shared" si="0"/>
        <v>0</v>
      </c>
    </row>
    <row r="10" spans="1:14">
      <c r="A10" s="151"/>
      <c r="B10" s="149"/>
      <c r="C10" s="150"/>
      <c r="D10" s="152"/>
      <c r="E10" s="152"/>
      <c r="F10" s="152"/>
      <c r="G10" s="152"/>
      <c r="H10" s="152"/>
      <c r="I10" s="153"/>
      <c r="J10" s="155"/>
      <c r="K10" s="155"/>
      <c r="L10" s="155" t="str">
        <f>IF(ISNA(VLOOKUP($C10,女CD_R3績分!$D$3:$H$102,5,FALSE))," ",VLOOKUP($C10,女CD_R3績分!$D$3:$H$102,5,FALSE))</f>
        <v xml:space="preserve"> </v>
      </c>
      <c r="M10" s="155" t="str">
        <f>IF(ISNA(VLOOKUP($C10,女CD_R4績分!$D$3:$I$102,6,FALSE))," ",VLOOKUP($C10,女CD_R4績分!$D$3:$I$102,6,FALSE))</f>
        <v xml:space="preserve"> </v>
      </c>
      <c r="N10" s="155">
        <f t="shared" si="0"/>
        <v>0</v>
      </c>
    </row>
    <row r="11" spans="1:14">
      <c r="A11" s="151"/>
      <c r="B11" s="149"/>
      <c r="C11" s="150"/>
      <c r="D11" s="152"/>
      <c r="E11" s="152"/>
      <c r="F11" s="152"/>
      <c r="G11" s="152"/>
      <c r="H11" s="152"/>
      <c r="I11" s="153"/>
      <c r="J11" s="155"/>
      <c r="K11" s="155"/>
      <c r="L11" s="155" t="str">
        <f>IF(ISNA(VLOOKUP($C11,女CD_R3績分!$D$3:$H$102,5,FALSE))," ",VLOOKUP($C11,女CD_R3績分!$D$3:$H$102,5,FALSE))</f>
        <v xml:space="preserve"> </v>
      </c>
      <c r="M11" s="155" t="str">
        <f>IF(ISNA(VLOOKUP($C11,女CD_R4績分!$D$3:$I$102,6,FALSE))," ",VLOOKUP($C11,女CD_R4績分!$D$3:$I$102,6,FALSE))</f>
        <v xml:space="preserve"> </v>
      </c>
      <c r="N11" s="155">
        <f t="shared" si="0"/>
        <v>0</v>
      </c>
    </row>
    <row r="12" spans="1:14">
      <c r="A12" s="151"/>
      <c r="B12" s="149"/>
      <c r="C12" s="150"/>
      <c r="D12" s="152"/>
      <c r="E12" s="152"/>
      <c r="F12" s="152"/>
      <c r="G12" s="152"/>
      <c r="H12" s="152"/>
      <c r="I12" s="153"/>
      <c r="J12" s="155"/>
      <c r="K12" s="155"/>
      <c r="L12" s="155" t="str">
        <f>IF(ISNA(VLOOKUP($C12,女CD_R3績分!$D$3:$H$102,5,FALSE))," ",VLOOKUP($C12,女CD_R3績分!$D$3:$H$102,5,FALSE))</f>
        <v xml:space="preserve"> </v>
      </c>
      <c r="M12" s="155" t="str">
        <f>IF(ISNA(VLOOKUP($C12,女CD_R4績分!$D$3:$I$102,6,FALSE))," ",VLOOKUP($C12,女CD_R4績分!$D$3:$I$102,6,FALSE))</f>
        <v xml:space="preserve"> </v>
      </c>
      <c r="N12" s="155">
        <f t="shared" si="0"/>
        <v>0</v>
      </c>
    </row>
    <row r="13" spans="1:14">
      <c r="A13" s="151"/>
      <c r="B13" s="149"/>
      <c r="C13" s="150"/>
      <c r="D13" s="152"/>
      <c r="E13" s="152"/>
      <c r="F13" s="152"/>
      <c r="G13" s="152"/>
      <c r="H13" s="152"/>
      <c r="I13" s="153"/>
      <c r="J13" s="155"/>
      <c r="K13" s="155"/>
      <c r="L13" s="155" t="str">
        <f>IF(ISNA(VLOOKUP($C13,女CD_R3績分!$D$3:$H$102,5,FALSE))," ",VLOOKUP($C13,女CD_R3績分!$D$3:$H$102,5,FALSE))</f>
        <v xml:space="preserve"> </v>
      </c>
      <c r="M13" s="155" t="str">
        <f>IF(ISNA(VLOOKUP($C13,女CD_R4績分!$D$3:$I$102,6,FALSE))," ",VLOOKUP($C13,女CD_R4績分!$D$3:$I$102,6,FALSE))</f>
        <v xml:space="preserve"> </v>
      </c>
      <c r="N13" s="155">
        <f t="shared" si="0"/>
        <v>0</v>
      </c>
    </row>
    <row r="14" spans="1:14">
      <c r="A14" s="151"/>
      <c r="B14" s="149"/>
      <c r="C14" s="150"/>
      <c r="D14" s="152"/>
      <c r="E14" s="152"/>
      <c r="F14" s="152"/>
      <c r="G14" s="152"/>
      <c r="H14" s="152"/>
      <c r="I14" s="153"/>
      <c r="J14" s="155"/>
      <c r="K14" s="155"/>
      <c r="L14" s="155" t="str">
        <f>IF(ISNA(VLOOKUP($C14,女CD_R3績分!$D$3:$H$102,5,FALSE))," ",VLOOKUP($C14,女CD_R3績分!$D$3:$H$102,5,FALSE))</f>
        <v xml:space="preserve"> </v>
      </c>
      <c r="M14" s="155" t="str">
        <f>IF(ISNA(VLOOKUP($C14,女CD_R4績分!$D$3:$I$102,6,FALSE))," ",VLOOKUP($C14,女CD_R4績分!$D$3:$I$102,6,FALSE))</f>
        <v xml:space="preserve"> </v>
      </c>
      <c r="N14" s="155">
        <f t="shared" si="0"/>
        <v>0</v>
      </c>
    </row>
    <row r="15" spans="1:14">
      <c r="A15" s="151"/>
      <c r="B15" s="149"/>
      <c r="C15" s="150"/>
      <c r="D15" s="152"/>
      <c r="E15" s="152"/>
      <c r="F15" s="152"/>
      <c r="G15" s="152"/>
      <c r="H15" s="152"/>
      <c r="I15" s="153"/>
      <c r="J15" s="155"/>
      <c r="K15" s="155"/>
      <c r="L15" s="155" t="str">
        <f>IF(ISNA(VLOOKUP($C15,女CD_R3績分!$D$3:$H$102,5,FALSE))," ",VLOOKUP($C15,女CD_R3績分!$D$3:$H$102,5,FALSE))</f>
        <v xml:space="preserve"> </v>
      </c>
      <c r="M15" s="155" t="str">
        <f>IF(ISNA(VLOOKUP($C15,女CD_R4績分!$D$3:$I$102,6,FALSE))," ",VLOOKUP($C15,女CD_R4績分!$D$3:$I$102,6,FALSE))</f>
        <v xml:space="preserve"> </v>
      </c>
      <c r="N15" s="155">
        <f t="shared" si="0"/>
        <v>0</v>
      </c>
    </row>
    <row r="16" spans="1:14">
      <c r="A16" s="151"/>
      <c r="B16" s="149"/>
      <c r="C16" s="150"/>
      <c r="D16" s="152"/>
      <c r="E16" s="152"/>
      <c r="F16" s="152"/>
      <c r="G16" s="152"/>
      <c r="H16" s="152"/>
      <c r="I16" s="153"/>
      <c r="J16" s="155"/>
      <c r="K16" s="155"/>
      <c r="L16" s="155" t="str">
        <f>IF(ISNA(VLOOKUP($C16,女CD_R3績分!$D$3:$H$102,5,FALSE))," ",VLOOKUP($C16,女CD_R3績分!$D$3:$H$102,5,FALSE))</f>
        <v xml:space="preserve"> </v>
      </c>
      <c r="M16" s="155" t="str">
        <f>IF(ISNA(VLOOKUP($C16,女CD_R4績分!$D$3:$I$102,6,FALSE))," ",VLOOKUP($C16,女CD_R4績分!$D$3:$I$102,6,FALSE))</f>
        <v xml:space="preserve"> </v>
      </c>
      <c r="N16" s="155">
        <f t="shared" si="0"/>
        <v>0</v>
      </c>
    </row>
    <row r="17" spans="1:14">
      <c r="A17" s="151"/>
      <c r="B17" s="149"/>
      <c r="C17" s="150"/>
      <c r="D17" s="152"/>
      <c r="E17" s="152"/>
      <c r="F17" s="152"/>
      <c r="G17" s="152"/>
      <c r="H17" s="152"/>
      <c r="I17" s="153"/>
      <c r="J17" s="155"/>
      <c r="K17" s="155"/>
      <c r="L17" s="155" t="str">
        <f>IF(ISNA(VLOOKUP($C17,女CD_R3績分!$D$3:$H$102,5,FALSE))," ",VLOOKUP($C17,女CD_R3績分!$D$3:$H$102,5,FALSE))</f>
        <v xml:space="preserve"> </v>
      </c>
      <c r="M17" s="155" t="str">
        <f>IF(ISNA(VLOOKUP($C17,女CD_R4績分!$D$3:$I$102,6,FALSE))," ",VLOOKUP($C17,女CD_R4績分!$D$3:$I$102,6,FALSE))</f>
        <v xml:space="preserve"> </v>
      </c>
      <c r="N17" s="155">
        <f t="shared" si="0"/>
        <v>0</v>
      </c>
    </row>
    <row r="18" spans="1:14">
      <c r="A18" s="151"/>
      <c r="B18" s="149"/>
      <c r="C18" s="150"/>
      <c r="D18" s="152"/>
      <c r="E18" s="152"/>
      <c r="F18" s="152"/>
      <c r="G18" s="152"/>
      <c r="H18" s="152"/>
      <c r="I18" s="153"/>
      <c r="J18" s="155"/>
      <c r="K18" s="155"/>
      <c r="L18" s="155" t="str">
        <f>IF(ISNA(VLOOKUP($C18,女CD_R3績分!$D$3:$H$102,5,FALSE))," ",VLOOKUP($C18,女CD_R3績分!$D$3:$H$102,5,FALSE))</f>
        <v xml:space="preserve"> </v>
      </c>
      <c r="M18" s="155" t="str">
        <f>IF(ISNA(VLOOKUP($C18,女CD_R4績分!$D$3:$I$102,6,FALSE))," ",VLOOKUP($C18,女CD_R4績分!$D$3:$I$102,6,FALSE))</f>
        <v xml:space="preserve"> </v>
      </c>
      <c r="N18" s="155">
        <f t="shared" si="0"/>
        <v>0</v>
      </c>
    </row>
    <row r="19" spans="1:14">
      <c r="A19" s="151"/>
      <c r="B19" s="149"/>
      <c r="C19" s="150"/>
      <c r="D19" s="152"/>
      <c r="E19" s="152"/>
      <c r="F19" s="152"/>
      <c r="G19" s="152"/>
      <c r="H19" s="152"/>
      <c r="I19" s="153"/>
      <c r="J19" s="155"/>
      <c r="K19" s="155"/>
      <c r="L19" s="155" t="str">
        <f>IF(ISNA(VLOOKUP($C19,女CD_R3績分!$D$3:$H$102,5,FALSE))," ",VLOOKUP($C19,女CD_R3績分!$D$3:$H$102,5,FALSE))</f>
        <v xml:space="preserve"> </v>
      </c>
      <c r="M19" s="155" t="str">
        <f>IF(ISNA(VLOOKUP($C19,女CD_R4績分!$D$3:$I$102,6,FALSE))," ",VLOOKUP($C19,女CD_R4績分!$D$3:$I$102,6,FALSE))</f>
        <v xml:space="preserve"> </v>
      </c>
      <c r="N19" s="155">
        <f t="shared" si="0"/>
        <v>0</v>
      </c>
    </row>
    <row r="20" spans="1:14">
      <c r="A20" s="151"/>
      <c r="B20" s="149"/>
      <c r="C20" s="150"/>
      <c r="D20" s="152"/>
      <c r="E20" s="152"/>
      <c r="F20" s="152"/>
      <c r="G20" s="152"/>
      <c r="H20" s="152"/>
      <c r="I20" s="153"/>
      <c r="J20" s="155"/>
      <c r="K20" s="155"/>
      <c r="L20" s="155" t="str">
        <f>IF(ISNA(VLOOKUP($C20,女CD_R3績分!$D$3:$H$102,5,FALSE))," ",VLOOKUP($C20,女CD_R3績分!$D$3:$H$102,5,FALSE))</f>
        <v xml:space="preserve"> </v>
      </c>
      <c r="M20" s="155" t="str">
        <f>IF(ISNA(VLOOKUP($C20,女CD_R4績分!$D$3:$I$102,6,FALSE))," ",VLOOKUP($C20,女CD_R4績分!$D$3:$I$102,6,FALSE))</f>
        <v xml:space="preserve"> </v>
      </c>
      <c r="N20" s="155">
        <f t="shared" si="0"/>
        <v>0</v>
      </c>
    </row>
    <row r="21" spans="1:14">
      <c r="A21" s="151"/>
      <c r="B21" s="149"/>
      <c r="C21" s="150"/>
      <c r="D21" s="152"/>
      <c r="E21" s="152"/>
      <c r="F21" s="152"/>
      <c r="G21" s="152"/>
      <c r="H21" s="152"/>
      <c r="I21" s="153"/>
      <c r="J21" s="155"/>
      <c r="K21" s="155"/>
      <c r="L21" s="155" t="str">
        <f>IF(ISNA(VLOOKUP($C21,女CD_R3績分!$D$3:$H$102,5,FALSE))," ",VLOOKUP($C21,女CD_R3績分!$D$3:$H$102,5,FALSE))</f>
        <v xml:space="preserve"> </v>
      </c>
      <c r="M21" s="155" t="str">
        <f>IF(ISNA(VLOOKUP($C21,女CD_R4績分!$D$3:$I$102,6,FALSE))," ",VLOOKUP($C21,女CD_R4績分!$D$3:$I$102,6,FALSE))</f>
        <v xml:space="preserve"> </v>
      </c>
      <c r="N21" s="155">
        <f t="shared" si="0"/>
        <v>0</v>
      </c>
    </row>
    <row r="22" spans="1:14">
      <c r="A22" s="151"/>
      <c r="B22" s="149"/>
      <c r="C22" s="150"/>
      <c r="D22" s="152"/>
      <c r="E22" s="152"/>
      <c r="F22" s="152"/>
      <c r="G22" s="152"/>
      <c r="H22" s="152"/>
      <c r="I22" s="153"/>
      <c r="J22" s="155"/>
      <c r="K22" s="155"/>
      <c r="L22" s="155" t="str">
        <f>IF(ISNA(VLOOKUP($C22,女CD_R3績分!$D$3:$H$102,5,FALSE))," ",VLOOKUP($C22,女CD_R3績分!$D$3:$H$102,5,FALSE))</f>
        <v xml:space="preserve"> </v>
      </c>
      <c r="M22" s="155" t="str">
        <f>IF(ISNA(VLOOKUP($C22,女CD_R4績分!$D$3:$I$102,6,FALSE))," ",VLOOKUP($C22,女CD_R4績分!$D$3:$I$102,6,FALSE))</f>
        <v xml:space="preserve"> </v>
      </c>
      <c r="N22" s="155">
        <f t="shared" si="0"/>
        <v>0</v>
      </c>
    </row>
    <row r="23" spans="1:14">
      <c r="A23" s="151"/>
      <c r="B23" s="149"/>
      <c r="C23" s="150"/>
      <c r="D23" s="152"/>
      <c r="E23" s="152"/>
      <c r="F23" s="152"/>
      <c r="G23" s="152"/>
      <c r="H23" s="152"/>
      <c r="I23" s="153"/>
      <c r="J23" s="155"/>
      <c r="K23" s="155"/>
      <c r="L23" s="155" t="str">
        <f>IF(ISNA(VLOOKUP($C23,女CD_R3績分!$D$3:$H$102,5,FALSE))," ",VLOOKUP($C23,女CD_R3績分!$D$3:$H$102,5,FALSE))</f>
        <v xml:space="preserve"> </v>
      </c>
      <c r="M23" s="155" t="str">
        <f>IF(ISNA(VLOOKUP($C23,女CD_R4績分!$D$3:$I$102,6,FALSE))," ",VLOOKUP($C23,女CD_R4績分!$D$3:$I$102,6,FALSE))</f>
        <v xml:space="preserve"> </v>
      </c>
      <c r="N23" s="155">
        <f t="shared" si="0"/>
        <v>0</v>
      </c>
    </row>
    <row r="24" spans="1:14">
      <c r="A24" s="151"/>
      <c r="B24" s="149"/>
      <c r="C24" s="150"/>
      <c r="D24" s="152"/>
      <c r="E24" s="152"/>
      <c r="F24" s="152"/>
      <c r="G24" s="152"/>
      <c r="H24" s="152"/>
      <c r="I24" s="153"/>
      <c r="J24" s="155"/>
      <c r="K24" s="155"/>
      <c r="L24" s="155" t="str">
        <f>IF(ISNA(VLOOKUP($C24,女CD_R3績分!$D$3:$H$102,5,FALSE))," ",VLOOKUP($C24,女CD_R3績分!$D$3:$H$102,5,FALSE))</f>
        <v xml:space="preserve"> </v>
      </c>
      <c r="M24" s="155" t="str">
        <f>IF(ISNA(VLOOKUP($C24,女CD_R4績分!$D$3:$I$102,6,FALSE))," ",VLOOKUP($C24,女CD_R4績分!$D$3:$I$102,6,FALSE))</f>
        <v xml:space="preserve"> </v>
      </c>
      <c r="N24" s="155">
        <f t="shared" si="0"/>
        <v>0</v>
      </c>
    </row>
    <row r="25" spans="1:14">
      <c r="A25" s="151"/>
      <c r="B25" s="149"/>
      <c r="C25" s="150"/>
      <c r="D25" s="152"/>
      <c r="E25" s="152"/>
      <c r="F25" s="152"/>
      <c r="G25" s="152"/>
      <c r="H25" s="152"/>
      <c r="I25" s="153"/>
      <c r="J25" s="155"/>
      <c r="K25" s="155"/>
      <c r="L25" s="155" t="str">
        <f>IF(ISNA(VLOOKUP($C25,女CD_R3績分!$D$3:$H$102,5,FALSE))," ",VLOOKUP($C25,女CD_R3績分!$D$3:$H$102,5,FALSE))</f>
        <v xml:space="preserve"> </v>
      </c>
      <c r="M25" s="155" t="str">
        <f>IF(ISNA(VLOOKUP($C25,女CD_R4績分!$D$3:$I$102,6,FALSE))," ",VLOOKUP($C25,女CD_R4績分!$D$3:$I$102,6,FALSE))</f>
        <v xml:space="preserve"> </v>
      </c>
      <c r="N25" s="155">
        <f t="shared" si="0"/>
        <v>0</v>
      </c>
    </row>
    <row r="26" spans="1:14">
      <c r="A26" s="151"/>
      <c r="B26" s="149"/>
      <c r="C26" s="150"/>
      <c r="D26" s="152"/>
      <c r="E26" s="152"/>
      <c r="F26" s="152"/>
      <c r="G26" s="152"/>
      <c r="H26" s="152"/>
      <c r="I26" s="153"/>
      <c r="J26" s="155"/>
      <c r="K26" s="155"/>
      <c r="L26" s="155" t="str">
        <f>IF(ISNA(VLOOKUP($C26,女CD_R3績分!$D$3:$H$102,5,FALSE))," ",VLOOKUP($C26,女CD_R3績分!$D$3:$H$102,5,FALSE))</f>
        <v xml:space="preserve"> </v>
      </c>
      <c r="M26" s="155" t="str">
        <f>IF(ISNA(VLOOKUP($C26,女CD_R4績分!$D$3:$I$102,6,FALSE))," ",VLOOKUP($C26,女CD_R4績分!$D$3:$I$102,6,FALSE))</f>
        <v xml:space="preserve"> </v>
      </c>
      <c r="N26" s="155">
        <f t="shared" si="0"/>
        <v>0</v>
      </c>
    </row>
    <row r="27" spans="1:14">
      <c r="A27" s="151"/>
      <c r="B27" s="149"/>
      <c r="C27" s="150"/>
      <c r="D27" s="152"/>
      <c r="E27" s="152"/>
      <c r="F27" s="152"/>
      <c r="G27" s="152"/>
      <c r="H27" s="152"/>
      <c r="I27" s="153"/>
      <c r="J27" s="155"/>
      <c r="K27" s="155"/>
      <c r="L27" s="155" t="str">
        <f>IF(ISNA(VLOOKUP($C27,女CD_R3績分!$D$3:$H$102,5,FALSE))," ",VLOOKUP($C27,女CD_R3績分!$D$3:$H$102,5,FALSE))</f>
        <v xml:space="preserve"> </v>
      </c>
      <c r="M27" s="155" t="str">
        <f>IF(ISNA(VLOOKUP($C27,女CD_R4績分!$D$3:$I$102,6,FALSE))," ",VLOOKUP($C27,女CD_R4績分!$D$3:$I$102,6,FALSE))</f>
        <v xml:space="preserve"> </v>
      </c>
      <c r="N27" s="155">
        <f t="shared" si="0"/>
        <v>0</v>
      </c>
    </row>
    <row r="28" spans="1:14">
      <c r="A28" s="151"/>
      <c r="B28" s="149"/>
      <c r="C28" s="150"/>
      <c r="D28" s="152"/>
      <c r="E28" s="152"/>
      <c r="F28" s="152"/>
      <c r="G28" s="152"/>
      <c r="H28" s="152"/>
      <c r="I28" s="153"/>
      <c r="J28" s="155"/>
      <c r="K28" s="155"/>
      <c r="L28" s="155" t="str">
        <f>IF(ISNA(VLOOKUP($C28,女CD_R3績分!$D$3:$H$102,5,FALSE))," ",VLOOKUP($C28,女CD_R3績分!$D$3:$H$102,5,FALSE))</f>
        <v xml:space="preserve"> </v>
      </c>
      <c r="M28" s="155" t="str">
        <f>IF(ISNA(VLOOKUP($C28,女CD_R4績分!$D$3:$I$102,6,FALSE))," ",VLOOKUP($C28,女CD_R4績分!$D$3:$I$102,6,FALSE))</f>
        <v xml:space="preserve"> </v>
      </c>
      <c r="N28" s="155">
        <f t="shared" si="0"/>
        <v>0</v>
      </c>
    </row>
    <row r="29" spans="1:14">
      <c r="A29" s="151"/>
      <c r="B29" s="149"/>
      <c r="C29" s="150"/>
      <c r="D29" s="152"/>
      <c r="E29" s="152"/>
      <c r="F29" s="152"/>
      <c r="G29" s="152"/>
      <c r="H29" s="152"/>
      <c r="I29" s="153"/>
      <c r="J29" s="155"/>
      <c r="K29" s="155"/>
      <c r="L29" s="155" t="str">
        <f>IF(ISNA(VLOOKUP($C29,女CD_R3績分!$D$3:$H$102,5,FALSE))," ",VLOOKUP($C29,女CD_R3績分!$D$3:$H$102,5,FALSE))</f>
        <v xml:space="preserve"> </v>
      </c>
      <c r="M29" s="155" t="str">
        <f>IF(ISNA(VLOOKUP($C29,女CD_R4績分!$D$3:$I$102,6,FALSE))," ",VLOOKUP($C29,女CD_R4績分!$D$3:$I$102,6,FALSE))</f>
        <v xml:space="preserve"> </v>
      </c>
      <c r="N29" s="155">
        <f t="shared" si="0"/>
        <v>0</v>
      </c>
    </row>
    <row r="30" spans="1:14">
      <c r="A30" s="151"/>
      <c r="B30" s="149"/>
      <c r="C30" s="150"/>
      <c r="D30" s="152"/>
      <c r="E30" s="152"/>
      <c r="F30" s="152"/>
      <c r="G30" s="152"/>
      <c r="H30" s="152"/>
      <c r="I30" s="153"/>
      <c r="J30" s="155"/>
      <c r="K30" s="155"/>
      <c r="L30" s="155" t="str">
        <f>IF(ISNA(VLOOKUP($C30,女CD_R3績分!$D$3:$H$102,5,FALSE))," ",VLOOKUP($C30,女CD_R3績分!$D$3:$H$102,5,FALSE))</f>
        <v xml:space="preserve"> </v>
      </c>
      <c r="M30" s="155" t="str">
        <f>IF(ISNA(VLOOKUP($C30,女CD_R4績分!$D$3:$I$102,6,FALSE))," ",VLOOKUP($C30,女CD_R4績分!$D$3:$I$102,6,FALSE))</f>
        <v xml:space="preserve"> </v>
      </c>
      <c r="N30" s="155">
        <f t="shared" si="0"/>
        <v>0</v>
      </c>
    </row>
    <row r="31" spans="1:14">
      <c r="A31" s="151"/>
      <c r="B31" s="149"/>
      <c r="C31" s="150"/>
      <c r="D31" s="152"/>
      <c r="E31" s="152"/>
      <c r="F31" s="152"/>
      <c r="G31" s="152"/>
      <c r="H31" s="152"/>
      <c r="I31" s="153"/>
      <c r="J31" s="155"/>
      <c r="K31" s="155"/>
      <c r="L31" s="155" t="str">
        <f>IF(ISNA(VLOOKUP($C31,女CD_R3績分!$D$3:$H$102,5,FALSE))," ",VLOOKUP($C31,女CD_R3績分!$D$3:$H$102,5,FALSE))</f>
        <v xml:space="preserve"> </v>
      </c>
      <c r="M31" s="155" t="str">
        <f>IF(ISNA(VLOOKUP($C31,女CD_R4績分!$D$3:$I$102,6,FALSE))," ",VLOOKUP($C31,女CD_R4績分!$D$3:$I$102,6,FALSE))</f>
        <v xml:space="preserve"> </v>
      </c>
      <c r="N31" s="155">
        <f t="shared" si="0"/>
        <v>0</v>
      </c>
    </row>
    <row r="32" spans="1:14">
      <c r="A32" s="151"/>
      <c r="B32" s="149"/>
      <c r="C32" s="150"/>
      <c r="D32" s="152"/>
      <c r="E32" s="152"/>
      <c r="F32" s="152"/>
      <c r="G32" s="152"/>
      <c r="H32" s="152"/>
      <c r="I32" s="153"/>
      <c r="J32" s="155"/>
      <c r="K32" s="155"/>
      <c r="L32" s="155" t="str">
        <f>IF(ISNA(VLOOKUP($C32,女CD_R3績分!$D$3:$H$102,5,FALSE))," ",VLOOKUP($C32,女CD_R3績分!$D$3:$H$102,5,FALSE))</f>
        <v xml:space="preserve"> </v>
      </c>
      <c r="M32" s="155" t="str">
        <f>IF(ISNA(VLOOKUP($C32,女CD_R4績分!$D$3:$I$102,6,FALSE))," ",VLOOKUP($C32,女CD_R4績分!$D$3:$I$102,6,FALSE))</f>
        <v xml:space="preserve"> </v>
      </c>
      <c r="N32" s="155">
        <f t="shared" si="0"/>
        <v>0</v>
      </c>
    </row>
    <row r="33" spans="1:14">
      <c r="A33" s="151"/>
      <c r="B33" s="149"/>
      <c r="C33" s="150"/>
      <c r="D33" s="152"/>
      <c r="E33" s="152"/>
      <c r="F33" s="152"/>
      <c r="G33" s="152"/>
      <c r="H33" s="152"/>
      <c r="I33" s="153"/>
      <c r="J33" s="155"/>
      <c r="K33" s="155"/>
      <c r="L33" s="155" t="str">
        <f>IF(ISNA(VLOOKUP($C33,女CD_R3績分!$D$3:$H$102,5,FALSE))," ",VLOOKUP($C33,女CD_R3績分!$D$3:$H$102,5,FALSE))</f>
        <v xml:space="preserve"> </v>
      </c>
      <c r="M33" s="155" t="str">
        <f>IF(ISNA(VLOOKUP($C33,女CD_R4績分!$D$3:$I$102,6,FALSE))," ",VLOOKUP($C33,女CD_R4績分!$D$3:$I$102,6,FALSE))</f>
        <v xml:space="preserve"> </v>
      </c>
      <c r="N33" s="155">
        <f t="shared" si="0"/>
        <v>0</v>
      </c>
    </row>
    <row r="34" spans="1:14">
      <c r="A34" s="151"/>
      <c r="B34" s="149"/>
      <c r="C34" s="150"/>
      <c r="D34" s="152"/>
      <c r="E34" s="152"/>
      <c r="F34" s="152"/>
      <c r="G34" s="152"/>
      <c r="H34" s="152"/>
      <c r="I34" s="153"/>
      <c r="J34" s="155"/>
      <c r="K34" s="155"/>
      <c r="L34" s="155" t="str">
        <f>IF(ISNA(VLOOKUP($C34,女CD_R3績分!$D$3:$H$102,5,FALSE))," ",VLOOKUP($C34,女CD_R3績分!$D$3:$H$102,5,FALSE))</f>
        <v xml:space="preserve"> </v>
      </c>
      <c r="M34" s="155" t="str">
        <f>IF(ISNA(VLOOKUP($C34,女CD_R4績分!$D$3:$I$102,6,FALSE))," ",VLOOKUP($C34,女CD_R4績分!$D$3:$I$102,6,FALSE))</f>
        <v xml:space="preserve"> </v>
      </c>
      <c r="N34" s="155">
        <f t="shared" si="0"/>
        <v>0</v>
      </c>
    </row>
    <row r="35" spans="1:14">
      <c r="A35" s="151"/>
      <c r="B35" s="149"/>
      <c r="C35" s="150"/>
      <c r="D35" s="152"/>
      <c r="E35" s="152"/>
      <c r="F35" s="152"/>
      <c r="G35" s="152"/>
      <c r="H35" s="152"/>
      <c r="I35" s="153"/>
      <c r="J35" s="155"/>
      <c r="K35" s="155"/>
      <c r="L35" s="155" t="str">
        <f>IF(ISNA(VLOOKUP($C35,女CD_R3績分!$D$3:$H$102,5,FALSE))," ",VLOOKUP($C35,女CD_R3績分!$D$3:$H$102,5,FALSE))</f>
        <v xml:space="preserve"> </v>
      </c>
      <c r="M35" s="155" t="str">
        <f>IF(ISNA(VLOOKUP($C35,女CD_R4績分!$D$3:$I$102,6,FALSE))," ",VLOOKUP($C35,女CD_R4績分!$D$3:$I$102,6,FALSE))</f>
        <v xml:space="preserve"> </v>
      </c>
      <c r="N35" s="155">
        <f t="shared" si="0"/>
        <v>0</v>
      </c>
    </row>
    <row r="36" spans="1:14">
      <c r="A36" s="151"/>
      <c r="B36" s="149"/>
      <c r="C36" s="150"/>
      <c r="D36" s="152"/>
      <c r="E36" s="152"/>
      <c r="F36" s="152"/>
      <c r="G36" s="152"/>
      <c r="H36" s="152"/>
      <c r="I36" s="153"/>
      <c r="J36" s="155"/>
      <c r="K36" s="155"/>
      <c r="L36" s="155" t="str">
        <f>IF(ISNA(VLOOKUP($C36,女CD_R3績分!$D$3:$H$102,5,FALSE))," ",VLOOKUP($C36,女CD_R3績分!$D$3:$H$102,5,FALSE))</f>
        <v xml:space="preserve"> </v>
      </c>
      <c r="M36" s="155" t="str">
        <f>IF(ISNA(VLOOKUP($C36,女CD_R4績分!$D$3:$I$102,6,FALSE))," ",VLOOKUP($C36,女CD_R4績分!$D$3:$I$102,6,FALSE))</f>
        <v xml:space="preserve"> </v>
      </c>
      <c r="N36" s="155">
        <f t="shared" si="0"/>
        <v>0</v>
      </c>
    </row>
    <row r="37" spans="1:14">
      <c r="A37" s="151"/>
      <c r="B37" s="149"/>
      <c r="C37" s="150"/>
      <c r="D37" s="152"/>
      <c r="E37" s="152"/>
      <c r="F37" s="152"/>
      <c r="G37" s="152"/>
      <c r="H37" s="152"/>
      <c r="I37" s="153"/>
      <c r="J37" s="155"/>
      <c r="K37" s="155"/>
      <c r="L37" s="155" t="str">
        <f>IF(ISNA(VLOOKUP($C37,女CD_R3績分!$D$3:$H$102,5,FALSE))," ",VLOOKUP($C37,女CD_R3績分!$D$3:$H$102,5,FALSE))</f>
        <v xml:space="preserve"> </v>
      </c>
      <c r="M37" s="155" t="str">
        <f>IF(ISNA(VLOOKUP($C37,女CD_R4績分!$D$3:$I$102,6,FALSE))," ",VLOOKUP($C37,女CD_R4績分!$D$3:$I$102,6,FALSE))</f>
        <v xml:space="preserve"> </v>
      </c>
      <c r="N37" s="155">
        <f t="shared" si="0"/>
        <v>0</v>
      </c>
    </row>
    <row r="38" spans="1:14">
      <c r="A38" s="151"/>
      <c r="B38" s="149"/>
      <c r="C38" s="150"/>
      <c r="D38" s="152"/>
      <c r="E38" s="152"/>
      <c r="F38" s="152"/>
      <c r="G38" s="152"/>
      <c r="H38" s="152"/>
      <c r="I38" s="153"/>
      <c r="J38" s="155"/>
      <c r="K38" s="155"/>
      <c r="L38" s="155" t="str">
        <f>IF(ISNA(VLOOKUP($C38,女CD_R3績分!$D$3:$H$102,5,FALSE))," ",VLOOKUP($C38,女CD_R3績分!$D$3:$H$102,5,FALSE))</f>
        <v xml:space="preserve"> </v>
      </c>
      <c r="M38" s="155" t="str">
        <f>IF(ISNA(VLOOKUP($C38,女CD_R4績分!$D$3:$I$102,6,FALSE))," ",VLOOKUP($C38,女CD_R4績分!$D$3:$I$102,6,FALSE))</f>
        <v xml:space="preserve"> </v>
      </c>
      <c r="N38" s="155">
        <f t="shared" si="0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/>
      <c r="K39" s="155"/>
      <c r="L39" s="155" t="str">
        <f>IF(ISNA(VLOOKUP($C39,女CD_R3績分!$D$3:$H$102,5,FALSE))," ",VLOOKUP($C39,女CD_R3績分!$D$3:$H$102,5,FALSE))</f>
        <v xml:space="preserve"> </v>
      </c>
      <c r="M39" s="155" t="str">
        <f>IF(ISNA(VLOOKUP($C39,女CD_R4績分!$D$3:$I$102,6,FALSE))," ",VLOOKUP($C39,女CD_R4績分!$D$3:$I$102,6,FALSE))</f>
        <v xml:space="preserve"> </v>
      </c>
      <c r="N39" s="155">
        <f t="shared" si="0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/>
      <c r="K40" s="155"/>
      <c r="L40" s="155" t="str">
        <f>IF(ISNA(VLOOKUP($C40,女CD_R3績分!$D$3:$H$102,5,FALSE))," ",VLOOKUP($C40,女CD_R3績分!$D$3:$H$102,5,FALSE))</f>
        <v xml:space="preserve"> </v>
      </c>
      <c r="M40" s="155" t="str">
        <f>IF(ISNA(VLOOKUP($C40,女CD_R4績分!$D$3:$I$102,6,FALSE))," ",VLOOKUP($C40,女CD_R4績分!$D$3:$I$102,6,FALSE))</f>
        <v xml:space="preserve"> </v>
      </c>
      <c r="N40" s="155">
        <f t="shared" si="0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/>
      <c r="K41" s="155"/>
      <c r="L41" s="155" t="str">
        <f>IF(ISNA(VLOOKUP($C41,女CD_R3績分!$D$3:$H$102,5,FALSE))," ",VLOOKUP($C41,女CD_R3績分!$D$3:$H$102,5,FALSE))</f>
        <v xml:space="preserve"> </v>
      </c>
      <c r="M41" s="155" t="str">
        <f>IF(ISNA(VLOOKUP($C41,女CD_R4績分!$D$3:$I$102,6,FALSE))," ",VLOOKUP($C41,女CD_R4績分!$D$3:$I$102,6,FALSE))</f>
        <v xml:space="preserve"> </v>
      </c>
      <c r="N41" s="155">
        <f t="shared" si="0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/>
      <c r="K42" s="155"/>
      <c r="L42" s="155" t="str">
        <f>IF(ISNA(VLOOKUP($C42,女CD_R3績分!$D$3:$H$102,5,FALSE))," ",VLOOKUP($C42,女CD_R3績分!$D$3:$H$102,5,FALSE))</f>
        <v xml:space="preserve"> </v>
      </c>
      <c r="M42" s="155" t="str">
        <f>IF(ISNA(VLOOKUP($C42,女CD_R4績分!$D$3:$I$102,6,FALSE))," ",VLOOKUP($C42,女CD_R4績分!$D$3:$I$102,6,FALSE))</f>
        <v xml:space="preserve"> </v>
      </c>
      <c r="N42" s="155">
        <f t="shared" si="0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/>
      <c r="K43" s="155"/>
      <c r="L43" s="155" t="str">
        <f>IF(ISNA(VLOOKUP($C43,女CD_R3績分!$D$3:$H$102,5,FALSE))," ",VLOOKUP($C43,女CD_R3績分!$D$3:$H$102,5,FALSE))</f>
        <v xml:space="preserve"> </v>
      </c>
      <c r="M43" s="155" t="str">
        <f>IF(ISNA(VLOOKUP($C43,女CD_R4績分!$D$3:$I$102,6,FALSE))," ",VLOOKUP($C43,女CD_R4績分!$D$3:$I$102,6,FALSE))</f>
        <v xml:space="preserve"> </v>
      </c>
      <c r="N43" s="155">
        <f t="shared" si="0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/>
      <c r="K44" s="155"/>
      <c r="L44" s="155" t="str">
        <f>IF(ISNA(VLOOKUP($C44,女CD_R3績分!$D$3:$H$102,5,FALSE))," ",VLOOKUP($C44,女CD_R3績分!$D$3:$H$102,5,FALSE))</f>
        <v xml:space="preserve"> </v>
      </c>
      <c r="M44" s="155" t="str">
        <f>IF(ISNA(VLOOKUP($C44,女CD_R4績分!$D$3:$I$102,6,FALSE))," ",VLOOKUP($C44,女CD_R4績分!$D$3:$I$102,6,FALSE))</f>
        <v xml:space="preserve"> </v>
      </c>
      <c r="N44" s="155">
        <f t="shared" si="0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/>
      <c r="K45" s="155"/>
      <c r="L45" s="155" t="str">
        <f>IF(ISNA(VLOOKUP($C45,女CD_R3績分!$D$3:$H$102,5,FALSE))," ",VLOOKUP($C45,女CD_R3績分!$D$3:$H$102,5,FALSE))</f>
        <v xml:space="preserve"> </v>
      </c>
      <c r="M45" s="155" t="str">
        <f>IF(ISNA(VLOOKUP($C45,女CD_R4績分!$D$3:$I$102,6,FALSE))," ",VLOOKUP($C45,女CD_R4績分!$D$3:$I$102,6,FALSE))</f>
        <v xml:space="preserve"> </v>
      </c>
      <c r="N45" s="155">
        <f t="shared" si="0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/>
      <c r="K46" s="155"/>
      <c r="L46" s="155" t="str">
        <f>IF(ISNA(VLOOKUP($C46,女CD_R3績分!$D$3:$H$102,5,FALSE))," ",VLOOKUP($C46,女CD_R3績分!$D$3:$H$102,5,FALSE))</f>
        <v xml:space="preserve"> </v>
      </c>
      <c r="M46" s="155" t="str">
        <f>IF(ISNA(VLOOKUP($C46,女CD_R4績分!$D$3:$I$102,6,FALSE))," ",VLOOKUP($C46,女CD_R4績分!$D$3:$I$102,6,FALSE))</f>
        <v xml:space="preserve"> </v>
      </c>
      <c r="N46" s="155">
        <f t="shared" si="0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/>
      <c r="K47" s="155"/>
      <c r="L47" s="155" t="str">
        <f>IF(ISNA(VLOOKUP($C47,女CD_R3績分!$D$3:$H$102,5,FALSE))," ",VLOOKUP($C47,女CD_R3績分!$D$3:$H$102,5,FALSE))</f>
        <v xml:space="preserve"> </v>
      </c>
      <c r="M47" s="155" t="str">
        <f>IF(ISNA(VLOOKUP($C47,女CD_R4績分!$D$3:$I$102,6,FALSE))," ",VLOOKUP($C47,女CD_R4績分!$D$3:$I$102,6,FALSE))</f>
        <v xml:space="preserve"> </v>
      </c>
      <c r="N47" s="155">
        <f t="shared" si="0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/>
      <c r="K48" s="155"/>
      <c r="L48" s="155" t="str">
        <f>IF(ISNA(VLOOKUP($C48,女CD_R3績分!$D$3:$H$102,5,FALSE))," ",VLOOKUP($C48,女CD_R3績分!$D$3:$H$102,5,FALSE))</f>
        <v xml:space="preserve"> </v>
      </c>
      <c r="M48" s="155" t="str">
        <f>IF(ISNA(VLOOKUP($C48,女CD_R4績分!$D$3:$I$102,6,FALSE))," ",VLOOKUP($C48,女CD_R4績分!$D$3:$I$102,6,FALSE))</f>
        <v xml:space="preserve"> </v>
      </c>
      <c r="N48" s="155">
        <f t="shared" si="0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/>
      <c r="K49" s="155"/>
      <c r="L49" s="155" t="str">
        <f>IF(ISNA(VLOOKUP($C49,女CD_R3績分!$D$3:$H$102,5,FALSE))," ",VLOOKUP($C49,女CD_R3績分!$D$3:$H$102,5,FALSE))</f>
        <v xml:space="preserve"> </v>
      </c>
      <c r="M49" s="155" t="str">
        <f>IF(ISNA(VLOOKUP($C49,女CD_R4績分!$D$3:$I$102,6,FALSE))," ",VLOOKUP($C49,女CD_R4績分!$D$3:$I$102,6,FALSE))</f>
        <v xml:space="preserve"> </v>
      </c>
      <c r="N49" s="155">
        <f t="shared" si="0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/>
      <c r="K50" s="155"/>
      <c r="L50" s="155" t="str">
        <f>IF(ISNA(VLOOKUP($C50,女CD_R3績分!$D$3:$H$102,5,FALSE))," ",VLOOKUP($C50,女CD_R3績分!$D$3:$H$102,5,FALSE))</f>
        <v xml:space="preserve"> </v>
      </c>
      <c r="M50" s="155" t="str">
        <f>IF(ISNA(VLOOKUP($C50,女CD_R4績分!$D$3:$I$102,6,FALSE))," ",VLOOKUP($C50,女CD_R4績分!$D$3:$I$102,6,FALSE))</f>
        <v xml:space="preserve"> </v>
      </c>
      <c r="N50" s="155">
        <f t="shared" si="0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/>
      <c r="K51" s="155"/>
      <c r="L51" s="155" t="str">
        <f>IF(ISNA(VLOOKUP($C51,女CD_R3績分!$D$3:$H$102,5,FALSE))," ",VLOOKUP($C51,女CD_R3績分!$D$3:$H$102,5,FALSE))</f>
        <v xml:space="preserve"> </v>
      </c>
      <c r="M51" s="155" t="str">
        <f>IF(ISNA(VLOOKUP($C51,女CD_R4績分!$D$3:$I$102,6,FALSE))," ",VLOOKUP($C51,女CD_R4績分!$D$3:$I$102,6,FALSE))</f>
        <v xml:space="preserve"> </v>
      </c>
      <c r="N51" s="155">
        <f t="shared" si="0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/>
      <c r="K52" s="155"/>
      <c r="L52" s="155" t="str">
        <f>IF(ISNA(VLOOKUP($C52,女CD_R3績分!$D$3:$H$102,5,FALSE))," ",VLOOKUP($C52,女CD_R3績分!$D$3:$H$102,5,FALSE))</f>
        <v xml:space="preserve"> </v>
      </c>
      <c r="M52" s="155" t="str">
        <f>IF(ISNA(VLOOKUP($C52,女CD_R4績分!$D$3:$I$102,6,FALSE))," ",VLOOKUP($C52,女CD_R4績分!$D$3:$I$102,6,FALSE))</f>
        <v xml:space="preserve"> </v>
      </c>
      <c r="N52" s="155">
        <f t="shared" si="0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/>
      <c r="K53" s="155"/>
      <c r="L53" s="155" t="str">
        <f>IF(ISNA(VLOOKUP($C53,女CD_R3績分!$D$3:$H$102,5,FALSE))," ",VLOOKUP($C53,女CD_R3績分!$D$3:$H$102,5,FALSE))</f>
        <v xml:space="preserve"> </v>
      </c>
      <c r="M53" s="155" t="str">
        <f>IF(ISNA(VLOOKUP($C53,女CD_R4績分!$D$3:$I$102,6,FALSE))," ",VLOOKUP($C53,女CD_R4績分!$D$3:$I$102,6,FALSE))</f>
        <v xml:space="preserve"> </v>
      </c>
      <c r="N53" s="155">
        <f t="shared" si="0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/>
      <c r="K54" s="155"/>
      <c r="L54" s="155" t="str">
        <f>IF(ISNA(VLOOKUP($C54,女CD_R3績分!$D$3:$H$102,5,FALSE))," ",VLOOKUP($C54,女CD_R3績分!$D$3:$H$102,5,FALSE))</f>
        <v xml:space="preserve"> </v>
      </c>
      <c r="M54" s="155" t="str">
        <f>IF(ISNA(VLOOKUP($C54,女CD_R4績分!$D$3:$I$102,6,FALSE))," ",VLOOKUP($C54,女CD_R4績分!$D$3:$I$102,6,FALSE))</f>
        <v xml:space="preserve"> </v>
      </c>
      <c r="N54" s="155">
        <f t="shared" si="0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/>
      <c r="K55" s="155"/>
      <c r="L55" s="155" t="str">
        <f>IF(ISNA(VLOOKUP($C55,女CD_R3績分!$D$3:$H$102,5,FALSE))," ",VLOOKUP($C55,女CD_R3績分!$D$3:$H$102,5,FALSE))</f>
        <v xml:space="preserve"> </v>
      </c>
      <c r="M55" s="155" t="str">
        <f>IF(ISNA(VLOOKUP($C55,女CD_R4績分!$D$3:$I$102,6,FALSE))," ",VLOOKUP($C55,女CD_R4績分!$D$3:$I$102,6,FALSE))</f>
        <v xml:space="preserve"> </v>
      </c>
      <c r="N55" s="155">
        <f t="shared" si="0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/>
      <c r="K56" s="155"/>
      <c r="L56" s="155" t="str">
        <f>IF(ISNA(VLOOKUP($C56,女CD_R3績分!$D$3:$H$102,5,FALSE))," ",VLOOKUP($C56,女CD_R3績分!$D$3:$H$102,5,FALSE))</f>
        <v xml:space="preserve"> </v>
      </c>
      <c r="M56" s="155" t="str">
        <f>IF(ISNA(VLOOKUP($C56,女CD_R4績分!$D$3:$I$102,6,FALSE))," ",VLOOKUP($C56,女CD_R4績分!$D$3:$I$102,6,FALSE))</f>
        <v xml:space="preserve"> </v>
      </c>
      <c r="N56" s="155">
        <f t="shared" si="0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/>
      <c r="K57" s="155"/>
      <c r="L57" s="155" t="str">
        <f>IF(ISNA(VLOOKUP($C57,女CD_R3績分!$D$3:$H$102,5,FALSE))," ",VLOOKUP($C57,女CD_R3績分!$D$3:$H$102,5,FALSE))</f>
        <v xml:space="preserve"> </v>
      </c>
      <c r="M57" s="155" t="str">
        <f>IF(ISNA(VLOOKUP($C57,女CD_R4績分!$D$3:$I$102,6,FALSE))," ",VLOOKUP($C57,女CD_R4績分!$D$3:$I$102,6,FALSE))</f>
        <v xml:space="preserve"> </v>
      </c>
      <c r="N57" s="155">
        <f t="shared" si="0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/>
      <c r="K58" s="155"/>
      <c r="L58" s="155" t="str">
        <f>IF(ISNA(VLOOKUP($C58,女CD_R3績分!$D$3:$H$102,5,FALSE))," ",VLOOKUP($C58,女CD_R3績分!$D$3:$H$102,5,FALSE))</f>
        <v xml:space="preserve"> </v>
      </c>
      <c r="M58" s="155" t="str">
        <f>IF(ISNA(VLOOKUP($C58,女CD_R4績分!$D$3:$I$102,6,FALSE))," ",VLOOKUP($C58,女CD_R4績分!$D$3:$I$102,6,FALSE))</f>
        <v xml:space="preserve"> </v>
      </c>
      <c r="N58" s="155">
        <f t="shared" si="0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/>
      <c r="K59" s="155"/>
      <c r="L59" s="155" t="str">
        <f>IF(ISNA(VLOOKUP($C59,女CD_R3績分!$D$3:$H$102,5,FALSE))," ",VLOOKUP($C59,女CD_R3績分!$D$3:$H$102,5,FALSE))</f>
        <v xml:space="preserve"> </v>
      </c>
      <c r="M59" s="155" t="str">
        <f>IF(ISNA(VLOOKUP($C59,女CD_R4績分!$D$3:$I$102,6,FALSE))," ",VLOOKUP($C59,女CD_R4績分!$D$3:$I$102,6,FALSE))</f>
        <v xml:space="preserve"> </v>
      </c>
      <c r="N59" s="155">
        <f t="shared" si="0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/>
      <c r="K60" s="155"/>
      <c r="L60" s="155" t="str">
        <f>IF(ISNA(VLOOKUP($C60,女CD_R3績分!$D$3:$H$102,5,FALSE))," ",VLOOKUP($C60,女CD_R3績分!$D$3:$H$102,5,FALSE))</f>
        <v xml:space="preserve"> </v>
      </c>
      <c r="M60" s="155" t="str">
        <f>IF(ISNA(VLOOKUP($C60,女CD_R4績分!$D$3:$I$102,6,FALSE))," ",VLOOKUP($C60,女CD_R4績分!$D$3:$I$102,6,FALSE))</f>
        <v xml:space="preserve"> </v>
      </c>
      <c r="N60" s="155">
        <f t="shared" si="0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/>
      <c r="K61" s="155"/>
      <c r="L61" s="155" t="str">
        <f>IF(ISNA(VLOOKUP($C61,女CD_R3績分!$D$3:$H$102,5,FALSE))," ",VLOOKUP($C61,女CD_R3績分!$D$3:$H$102,5,FALSE))</f>
        <v xml:space="preserve"> </v>
      </c>
      <c r="M61" s="155" t="str">
        <f>IF(ISNA(VLOOKUP($C61,女CD_R4績分!$D$3:$I$102,6,FALSE))," ",VLOOKUP($C61,女CD_R4績分!$D$3:$I$102,6,FALSE))</f>
        <v xml:space="preserve"> </v>
      </c>
      <c r="N61" s="155">
        <f t="shared" si="0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/>
      <c r="K62" s="155"/>
      <c r="L62" s="155" t="str">
        <f>IF(ISNA(VLOOKUP($C62,女CD_R3績分!$D$3:$H$102,5,FALSE))," ",VLOOKUP($C62,女CD_R3績分!$D$3:$H$102,5,FALSE))</f>
        <v xml:space="preserve"> </v>
      </c>
      <c r="M62" s="155" t="str">
        <f>IF(ISNA(VLOOKUP($C62,女CD_R4績分!$D$3:$I$102,6,FALSE))," ",VLOOKUP($C62,女CD_R4績分!$D$3:$I$102,6,FALSE))</f>
        <v xml:space="preserve"> </v>
      </c>
      <c r="N62" s="155">
        <f t="shared" si="0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/>
      <c r="K63" s="155"/>
      <c r="L63" s="155" t="str">
        <f>IF(ISNA(VLOOKUP($C63,女CD_R3績分!$D$3:$H$102,5,FALSE))," ",VLOOKUP($C63,女CD_R3績分!$D$3:$H$102,5,FALSE))</f>
        <v xml:space="preserve"> </v>
      </c>
      <c r="M63" s="155" t="str">
        <f>IF(ISNA(VLOOKUP($C63,女CD_R4績分!$D$3:$I$102,6,FALSE))," ",VLOOKUP($C63,女CD_R4績分!$D$3:$I$102,6,FALSE))</f>
        <v xml:space="preserve"> </v>
      </c>
      <c r="N63" s="155">
        <f t="shared" si="0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/>
      <c r="K64" s="155"/>
      <c r="L64" s="155" t="str">
        <f>IF(ISNA(VLOOKUP($C64,女CD_R3績分!$D$3:$H$102,5,FALSE))," ",VLOOKUP($C64,女CD_R3績分!$D$3:$H$102,5,FALSE))</f>
        <v xml:space="preserve"> </v>
      </c>
      <c r="M64" s="155" t="str">
        <f>IF(ISNA(VLOOKUP($C64,女CD_R4績分!$D$3:$I$102,6,FALSE))," ",VLOOKUP($C64,女CD_R4績分!$D$3:$I$102,6,FALSE))</f>
        <v xml:space="preserve"> </v>
      </c>
      <c r="N64" s="155">
        <f t="shared" si="0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/>
      <c r="K65" s="155"/>
      <c r="L65" s="155" t="str">
        <f>IF(ISNA(VLOOKUP($C65,女CD_R3績分!$D$3:$H$102,5,FALSE))," ",VLOOKUP($C65,女CD_R3績分!$D$3:$H$102,5,FALSE))</f>
        <v xml:space="preserve"> </v>
      </c>
      <c r="M65" s="155" t="str">
        <f>IF(ISNA(VLOOKUP($C65,女CD_R4績分!$D$3:$I$102,6,FALSE))," ",VLOOKUP($C65,女CD_R4績分!$D$3:$I$102,6,FALSE))</f>
        <v xml:space="preserve"> </v>
      </c>
      <c r="N65" s="155">
        <f t="shared" si="0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/>
      <c r="K66" s="155"/>
      <c r="L66" s="155" t="str">
        <f>IF(ISNA(VLOOKUP($C66,女CD_R3績分!$D$3:$H$102,5,FALSE))," ",VLOOKUP($C66,女CD_R3績分!$D$3:$H$102,5,FALSE))</f>
        <v xml:space="preserve"> </v>
      </c>
      <c r="M66" s="155" t="str">
        <f>IF(ISNA(VLOOKUP($C66,女CD_R4績分!$D$3:$I$102,6,FALSE))," ",VLOOKUP($C66,女CD_R4績分!$D$3:$I$102,6,FALSE))</f>
        <v xml:space="preserve"> </v>
      </c>
      <c r="N66" s="155">
        <f t="shared" si="0"/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/>
      <c r="K67" s="155"/>
      <c r="L67" s="155" t="str">
        <f>IF(ISNA(VLOOKUP($C67,女CD_R3績分!$D$3:$H$102,5,FALSE))," ",VLOOKUP($C67,女CD_R3績分!$D$3:$H$102,5,FALSE))</f>
        <v xml:space="preserve"> </v>
      </c>
      <c r="M67" s="155" t="str">
        <f>IF(ISNA(VLOOKUP($C67,女CD_R4績分!$D$3:$I$102,6,FALSE))," ",VLOOKUP($C67,女CD_R4績分!$D$3:$I$102,6,FALSE))</f>
        <v xml:space="preserve"> </v>
      </c>
      <c r="N67" s="155">
        <f t="shared" ref="N67:N102" si="1">SUM(J67:M67)</f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/>
      <c r="K68" s="155"/>
      <c r="L68" s="155" t="str">
        <f>IF(ISNA(VLOOKUP($C68,女CD_R3績分!$D$3:$H$102,5,FALSE))," ",VLOOKUP($C68,女CD_R3績分!$D$3:$H$102,5,FALSE))</f>
        <v xml:space="preserve"> </v>
      </c>
      <c r="M68" s="155" t="str">
        <f>IF(ISNA(VLOOKUP($C68,女CD_R4績分!$D$3:$I$102,6,FALSE))," ",VLOOKUP($C68,女CD_R4績分!$D$3:$I$102,6,FALSE))</f>
        <v xml:space="preserve"> </v>
      </c>
      <c r="N68" s="155">
        <f t="shared" si="1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/>
      <c r="K69" s="155"/>
      <c r="L69" s="155" t="str">
        <f>IF(ISNA(VLOOKUP($C69,女CD_R3績分!$D$3:$H$102,5,FALSE))," ",VLOOKUP($C69,女CD_R3績分!$D$3:$H$102,5,FALSE))</f>
        <v xml:space="preserve"> </v>
      </c>
      <c r="M69" s="155" t="str">
        <f>IF(ISNA(VLOOKUP($C69,女CD_R4績分!$D$3:$I$102,6,FALSE))," ",VLOOKUP($C69,女CD_R4績分!$D$3:$I$102,6,FALSE))</f>
        <v xml:space="preserve"> </v>
      </c>
      <c r="N69" s="155">
        <f t="shared" si="1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/>
      <c r="K70" s="155"/>
      <c r="L70" s="155" t="str">
        <f>IF(ISNA(VLOOKUP($C70,女CD_R3績分!$D$3:$H$102,5,FALSE))," ",VLOOKUP($C70,女CD_R3績分!$D$3:$H$102,5,FALSE))</f>
        <v xml:space="preserve"> </v>
      </c>
      <c r="M70" s="155" t="str">
        <f>IF(ISNA(VLOOKUP($C70,女CD_R4績分!$D$3:$I$102,6,FALSE))," ",VLOOKUP($C70,女CD_R4績分!$D$3:$I$102,6,FALSE))</f>
        <v xml:space="preserve"> </v>
      </c>
      <c r="N70" s="155">
        <f t="shared" si="1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/>
      <c r="K71" s="155"/>
      <c r="L71" s="155" t="str">
        <f>IF(ISNA(VLOOKUP($C71,女CD_R3績分!$D$3:$H$102,5,FALSE))," ",VLOOKUP($C71,女CD_R3績分!$D$3:$H$102,5,FALSE))</f>
        <v xml:space="preserve"> </v>
      </c>
      <c r="M71" s="155" t="str">
        <f>IF(ISNA(VLOOKUP($C71,女CD_R4績分!$D$3:$I$102,6,FALSE))," ",VLOOKUP($C71,女CD_R4績分!$D$3:$I$102,6,FALSE))</f>
        <v xml:space="preserve"> </v>
      </c>
      <c r="N71" s="155">
        <f t="shared" si="1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/>
      <c r="K72" s="155"/>
      <c r="L72" s="155" t="str">
        <f>IF(ISNA(VLOOKUP($C72,女CD_R3績分!$D$3:$H$102,5,FALSE))," ",VLOOKUP($C72,女CD_R3績分!$D$3:$H$102,5,FALSE))</f>
        <v xml:space="preserve"> </v>
      </c>
      <c r="M72" s="155" t="str">
        <f>IF(ISNA(VLOOKUP($C72,女CD_R4績分!$D$3:$I$102,6,FALSE))," ",VLOOKUP($C72,女CD_R4績分!$D$3:$I$102,6,FALSE))</f>
        <v xml:space="preserve"> </v>
      </c>
      <c r="N72" s="155">
        <f t="shared" si="1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/>
      <c r="K73" s="155"/>
      <c r="L73" s="155" t="str">
        <f>IF(ISNA(VLOOKUP($C73,女CD_R3績分!$D$3:$H$102,5,FALSE))," ",VLOOKUP($C73,女CD_R3績分!$D$3:$H$102,5,FALSE))</f>
        <v xml:space="preserve"> </v>
      </c>
      <c r="M73" s="155" t="str">
        <f>IF(ISNA(VLOOKUP($C73,女CD_R4績分!$D$3:$I$102,6,FALSE))," ",VLOOKUP($C73,女CD_R4績分!$D$3:$I$102,6,FALSE))</f>
        <v xml:space="preserve"> </v>
      </c>
      <c r="N73" s="155">
        <f t="shared" si="1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/>
      <c r="K74" s="155"/>
      <c r="L74" s="155" t="str">
        <f>IF(ISNA(VLOOKUP($C74,女CD_R3績分!$D$3:$H$102,5,FALSE))," ",VLOOKUP($C74,女CD_R3績分!$D$3:$H$102,5,FALSE))</f>
        <v xml:space="preserve"> </v>
      </c>
      <c r="M74" s="155" t="str">
        <f>IF(ISNA(VLOOKUP($C74,女CD_R4績分!$D$3:$I$102,6,FALSE))," ",VLOOKUP($C74,女CD_R4績分!$D$3:$I$102,6,FALSE))</f>
        <v xml:space="preserve"> </v>
      </c>
      <c r="N74" s="155">
        <f t="shared" si="1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/>
      <c r="K75" s="155"/>
      <c r="L75" s="155" t="str">
        <f>IF(ISNA(VLOOKUP($C75,女CD_R3績分!$D$3:$H$102,5,FALSE))," ",VLOOKUP($C75,女CD_R3績分!$D$3:$H$102,5,FALSE))</f>
        <v xml:space="preserve"> </v>
      </c>
      <c r="M75" s="155" t="str">
        <f>IF(ISNA(VLOOKUP($C75,女CD_R4績分!$D$3:$I$102,6,FALSE))," ",VLOOKUP($C75,女CD_R4績分!$D$3:$I$102,6,FALSE))</f>
        <v xml:space="preserve"> </v>
      </c>
      <c r="N75" s="155">
        <f t="shared" si="1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/>
      <c r="K76" s="155"/>
      <c r="L76" s="155" t="str">
        <f>IF(ISNA(VLOOKUP($C76,女CD_R3績分!$D$3:$H$102,5,FALSE))," ",VLOOKUP($C76,女CD_R3績分!$D$3:$H$102,5,FALSE))</f>
        <v xml:space="preserve"> </v>
      </c>
      <c r="M76" s="155" t="str">
        <f>IF(ISNA(VLOOKUP($C76,女CD_R4績分!$D$3:$I$102,6,FALSE))," ",VLOOKUP($C76,女CD_R4績分!$D$3:$I$102,6,FALSE))</f>
        <v xml:space="preserve"> </v>
      </c>
      <c r="N76" s="155">
        <f t="shared" si="1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/>
      <c r="K77" s="155"/>
      <c r="L77" s="155" t="str">
        <f>IF(ISNA(VLOOKUP($C77,女CD_R3績分!$D$3:$H$102,5,FALSE))," ",VLOOKUP($C77,女CD_R3績分!$D$3:$H$102,5,FALSE))</f>
        <v xml:space="preserve"> </v>
      </c>
      <c r="M77" s="155" t="str">
        <f>IF(ISNA(VLOOKUP($C77,女CD_R4績分!$D$3:$I$102,6,FALSE))," ",VLOOKUP($C77,女CD_R4績分!$D$3:$I$102,6,FALSE))</f>
        <v xml:space="preserve"> </v>
      </c>
      <c r="N77" s="155">
        <f t="shared" si="1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/>
      <c r="K78" s="155"/>
      <c r="L78" s="155" t="str">
        <f>IF(ISNA(VLOOKUP($C78,女CD_R3績分!$D$3:$H$102,5,FALSE))," ",VLOOKUP($C78,女CD_R3績分!$D$3:$H$102,5,FALSE))</f>
        <v xml:space="preserve"> </v>
      </c>
      <c r="M78" s="155" t="str">
        <f>IF(ISNA(VLOOKUP($C78,女CD_R4績分!$D$3:$I$102,6,FALSE))," ",VLOOKUP($C78,女CD_R4績分!$D$3:$I$102,6,FALSE))</f>
        <v xml:space="preserve"> </v>
      </c>
      <c r="N78" s="155">
        <f t="shared" si="1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/>
      <c r="K79" s="155"/>
      <c r="L79" s="155" t="str">
        <f>IF(ISNA(VLOOKUP($C79,女CD_R3績分!$D$3:$H$102,5,FALSE))," ",VLOOKUP($C79,女CD_R3績分!$D$3:$H$102,5,FALSE))</f>
        <v xml:space="preserve"> </v>
      </c>
      <c r="M79" s="155" t="str">
        <f>IF(ISNA(VLOOKUP($C79,女CD_R4績分!$D$3:$I$102,6,FALSE))," ",VLOOKUP($C79,女CD_R4績分!$D$3:$I$102,6,FALSE))</f>
        <v xml:space="preserve"> </v>
      </c>
      <c r="N79" s="155">
        <f t="shared" si="1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/>
      <c r="K80" s="155"/>
      <c r="L80" s="155" t="str">
        <f>IF(ISNA(VLOOKUP($C80,女CD_R3績分!$D$3:$H$102,5,FALSE))," ",VLOOKUP($C80,女CD_R3績分!$D$3:$H$102,5,FALSE))</f>
        <v xml:space="preserve"> </v>
      </c>
      <c r="M80" s="155" t="str">
        <f>IF(ISNA(VLOOKUP($C80,女CD_R4績分!$D$3:$I$102,6,FALSE))," ",VLOOKUP($C80,女CD_R4績分!$D$3:$I$102,6,FALSE))</f>
        <v xml:space="preserve"> </v>
      </c>
      <c r="N80" s="155">
        <f t="shared" si="1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 t="str">
        <f>IF(ISNA(VLOOKUP($C81,女CD_R3績分!$D$3:$H$102,5,FALSE))," ",VLOOKUP($C81,女CD_R3績分!$D$3:$H$102,5,FALSE))</f>
        <v xml:space="preserve"> </v>
      </c>
      <c r="M81" s="155" t="str">
        <f>IF(ISNA(VLOOKUP($C81,女CD_R4績分!$D$3:$I$102,6,FALSE))," ",VLOOKUP($C81,女CD_R4績分!$D$3:$I$102,6,FALSE))</f>
        <v xml:space="preserve"> </v>
      </c>
      <c r="N81" s="155">
        <f t="shared" si="1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/>
      <c r="K82" s="155"/>
      <c r="L82" s="155" t="str">
        <f>IF(ISNA(VLOOKUP($C82,女CD_R3績分!$D$3:$H$102,5,FALSE))," ",VLOOKUP($C82,女CD_R3績分!$D$3:$H$102,5,FALSE))</f>
        <v xml:space="preserve"> </v>
      </c>
      <c r="M82" s="155" t="str">
        <f>IF(ISNA(VLOOKUP($C82,女CD_R4績分!$D$3:$I$102,6,FALSE))," ",VLOOKUP($C82,女CD_R4績分!$D$3:$I$102,6,FALSE))</f>
        <v xml:space="preserve"> </v>
      </c>
      <c r="N82" s="155">
        <f t="shared" si="1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/>
      <c r="K83" s="155"/>
      <c r="L83" s="155" t="str">
        <f>IF(ISNA(VLOOKUP($C83,女CD_R3績分!$D$3:$H$102,5,FALSE))," ",VLOOKUP($C83,女CD_R3績分!$D$3:$H$102,5,FALSE))</f>
        <v xml:space="preserve"> </v>
      </c>
      <c r="M83" s="155" t="str">
        <f>IF(ISNA(VLOOKUP($C83,女CD_R4績分!$D$3:$I$102,6,FALSE))," ",VLOOKUP($C83,女CD_R4績分!$D$3:$I$102,6,FALSE))</f>
        <v xml:space="preserve"> </v>
      </c>
      <c r="N83" s="155">
        <f t="shared" si="1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/>
      <c r="K84" s="155"/>
      <c r="L84" s="155" t="str">
        <f>IF(ISNA(VLOOKUP($C84,女CD_R3績分!$D$3:$H$102,5,FALSE))," ",VLOOKUP($C84,女CD_R3績分!$D$3:$H$102,5,FALSE))</f>
        <v xml:space="preserve"> </v>
      </c>
      <c r="M84" s="155" t="str">
        <f>IF(ISNA(VLOOKUP($C84,女CD_R4績分!$D$3:$I$102,6,FALSE))," ",VLOOKUP($C84,女CD_R4績分!$D$3:$I$102,6,FALSE))</f>
        <v xml:space="preserve"> </v>
      </c>
      <c r="N84" s="155">
        <f t="shared" si="1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/>
      <c r="K85" s="155"/>
      <c r="L85" s="155" t="str">
        <f>IF(ISNA(VLOOKUP($C85,女CD_R3績分!$D$3:$H$102,5,FALSE))," ",VLOOKUP($C85,女CD_R3績分!$D$3:$H$102,5,FALSE))</f>
        <v xml:space="preserve"> </v>
      </c>
      <c r="M85" s="155" t="str">
        <f>IF(ISNA(VLOOKUP($C85,女CD_R4績分!$D$3:$I$102,6,FALSE))," ",VLOOKUP($C85,女CD_R4績分!$D$3:$I$102,6,FALSE))</f>
        <v xml:space="preserve"> </v>
      </c>
      <c r="N85" s="155">
        <f t="shared" si="1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/>
      <c r="K86" s="155"/>
      <c r="L86" s="155" t="str">
        <f>IF(ISNA(VLOOKUP($C86,女CD_R3績分!$D$3:$H$102,5,FALSE))," ",VLOOKUP($C86,女CD_R3績分!$D$3:$H$102,5,FALSE))</f>
        <v xml:space="preserve"> </v>
      </c>
      <c r="M86" s="155" t="str">
        <f>IF(ISNA(VLOOKUP($C86,女CD_R4績分!$D$3:$I$102,6,FALSE))," ",VLOOKUP($C86,女CD_R4績分!$D$3:$I$102,6,FALSE))</f>
        <v xml:space="preserve"> </v>
      </c>
      <c r="N86" s="155">
        <f t="shared" si="1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/>
      <c r="K87" s="155"/>
      <c r="L87" s="155" t="str">
        <f>IF(ISNA(VLOOKUP($C87,女CD_R3績分!$D$3:$H$102,5,FALSE))," ",VLOOKUP($C87,女CD_R3績分!$D$3:$H$102,5,FALSE))</f>
        <v xml:space="preserve"> </v>
      </c>
      <c r="M87" s="155" t="str">
        <f>IF(ISNA(VLOOKUP($C87,女CD_R4績分!$D$3:$I$102,6,FALSE))," ",VLOOKUP($C87,女CD_R4績分!$D$3:$I$102,6,FALSE))</f>
        <v xml:space="preserve"> </v>
      </c>
      <c r="N87" s="155">
        <f t="shared" si="1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/>
      <c r="K88" s="155"/>
      <c r="L88" s="155" t="str">
        <f>IF(ISNA(VLOOKUP($C88,女CD_R3績分!$D$3:$H$102,5,FALSE))," ",VLOOKUP($C88,女CD_R3績分!$D$3:$H$102,5,FALSE))</f>
        <v xml:space="preserve"> </v>
      </c>
      <c r="M88" s="155" t="str">
        <f>IF(ISNA(VLOOKUP($C88,女CD_R4績分!$D$3:$I$102,6,FALSE))," ",VLOOKUP($C88,女CD_R4績分!$D$3:$I$102,6,FALSE))</f>
        <v xml:space="preserve"> </v>
      </c>
      <c r="N88" s="155">
        <f t="shared" si="1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/>
      <c r="K89" s="155"/>
      <c r="L89" s="155" t="str">
        <f>IF(ISNA(VLOOKUP($C89,女CD_R3績分!$D$3:$H$102,5,FALSE))," ",VLOOKUP($C89,女CD_R3績分!$D$3:$H$102,5,FALSE))</f>
        <v xml:space="preserve"> </v>
      </c>
      <c r="M89" s="155" t="str">
        <f>IF(ISNA(VLOOKUP($C89,女CD_R4績分!$D$3:$I$102,6,FALSE))," ",VLOOKUP($C89,女CD_R4績分!$D$3:$I$102,6,FALSE))</f>
        <v xml:space="preserve"> </v>
      </c>
      <c r="N89" s="155">
        <f t="shared" si="1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/>
      <c r="K90" s="155"/>
      <c r="L90" s="155" t="str">
        <f>IF(ISNA(VLOOKUP($C90,女CD_R3績分!$D$3:$H$102,5,FALSE))," ",VLOOKUP($C90,女CD_R3績分!$D$3:$H$102,5,FALSE))</f>
        <v xml:space="preserve"> </v>
      </c>
      <c r="M90" s="155" t="str">
        <f>IF(ISNA(VLOOKUP($C90,女CD_R4績分!$D$3:$I$102,6,FALSE))," ",VLOOKUP($C90,女CD_R4績分!$D$3:$I$102,6,FALSE))</f>
        <v xml:space="preserve"> </v>
      </c>
      <c r="N90" s="155">
        <f t="shared" si="1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/>
      <c r="K91" s="155"/>
      <c r="L91" s="155" t="str">
        <f>IF(ISNA(VLOOKUP($C91,女CD_R3績分!$D$3:$H$102,5,FALSE))," ",VLOOKUP($C91,女CD_R3績分!$D$3:$H$102,5,FALSE))</f>
        <v xml:space="preserve"> </v>
      </c>
      <c r="M91" s="155" t="str">
        <f>IF(ISNA(VLOOKUP($C91,女CD_R4績分!$D$3:$I$102,6,FALSE))," ",VLOOKUP($C91,女CD_R4績分!$D$3:$I$102,6,FALSE))</f>
        <v xml:space="preserve"> </v>
      </c>
      <c r="N91" s="155">
        <f t="shared" si="1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/>
      <c r="K92" s="155"/>
      <c r="L92" s="155" t="str">
        <f>IF(ISNA(VLOOKUP($C92,女CD_R3績分!$D$3:$H$102,5,FALSE))," ",VLOOKUP($C92,女CD_R3績分!$D$3:$H$102,5,FALSE))</f>
        <v xml:space="preserve"> </v>
      </c>
      <c r="M92" s="155" t="str">
        <f>IF(ISNA(VLOOKUP($C92,女CD_R4績分!$D$3:$I$102,6,FALSE))," ",VLOOKUP($C92,女CD_R4績分!$D$3:$I$102,6,FALSE))</f>
        <v xml:space="preserve"> </v>
      </c>
      <c r="N92" s="155">
        <f t="shared" si="1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/>
      <c r="K93" s="155"/>
      <c r="L93" s="155" t="str">
        <f>IF(ISNA(VLOOKUP($C93,女CD_R3績分!$D$3:$H$102,5,FALSE))," ",VLOOKUP($C93,女CD_R3績分!$D$3:$H$102,5,FALSE))</f>
        <v xml:space="preserve"> </v>
      </c>
      <c r="M93" s="155" t="str">
        <f>IF(ISNA(VLOOKUP($C93,女CD_R4績分!$D$3:$I$102,6,FALSE))," ",VLOOKUP($C93,女CD_R4績分!$D$3:$I$102,6,FALSE))</f>
        <v xml:space="preserve"> </v>
      </c>
      <c r="N93" s="155">
        <f t="shared" si="1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/>
      <c r="K94" s="155"/>
      <c r="L94" s="155" t="str">
        <f>IF(ISNA(VLOOKUP($C94,女CD_R3績分!$D$3:$H$102,5,FALSE))," ",VLOOKUP($C94,女CD_R3績分!$D$3:$H$102,5,FALSE))</f>
        <v xml:space="preserve"> </v>
      </c>
      <c r="M94" s="155" t="str">
        <f>IF(ISNA(VLOOKUP($C94,女CD_R4績分!$D$3:$I$102,6,FALSE))," ",VLOOKUP($C94,女CD_R4績分!$D$3:$I$102,6,FALSE))</f>
        <v xml:space="preserve"> </v>
      </c>
      <c r="N94" s="155">
        <f t="shared" si="1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/>
      <c r="K95" s="155"/>
      <c r="L95" s="155" t="str">
        <f>IF(ISNA(VLOOKUP($C95,女CD_R3績分!$D$3:$H$102,5,FALSE))," ",VLOOKUP($C95,女CD_R3績分!$D$3:$H$102,5,FALSE))</f>
        <v xml:space="preserve"> </v>
      </c>
      <c r="M95" s="155" t="str">
        <f>IF(ISNA(VLOOKUP($C95,女CD_R4績分!$D$3:$I$102,6,FALSE))," ",VLOOKUP($C95,女CD_R4績分!$D$3:$I$102,6,FALSE))</f>
        <v xml:space="preserve"> </v>
      </c>
      <c r="N95" s="155">
        <f t="shared" si="1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/>
      <c r="K96" s="155"/>
      <c r="L96" s="155" t="str">
        <f>IF(ISNA(VLOOKUP($C96,女CD_R3績分!$D$3:$H$102,5,FALSE))," ",VLOOKUP($C96,女CD_R3績分!$D$3:$H$102,5,FALSE))</f>
        <v xml:space="preserve"> </v>
      </c>
      <c r="M96" s="155" t="str">
        <f>IF(ISNA(VLOOKUP($C96,女CD_R4績分!$D$3:$I$102,6,FALSE))," ",VLOOKUP($C96,女CD_R4績分!$D$3:$I$102,6,FALSE))</f>
        <v xml:space="preserve"> </v>
      </c>
      <c r="N96" s="155">
        <f t="shared" si="1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/>
      <c r="K97" s="155"/>
      <c r="L97" s="155" t="str">
        <f>IF(ISNA(VLOOKUP($C97,女CD_R3績分!$D$3:$H$102,5,FALSE))," ",VLOOKUP($C97,女CD_R3績分!$D$3:$H$102,5,FALSE))</f>
        <v xml:space="preserve"> </v>
      </c>
      <c r="M97" s="155" t="str">
        <f>IF(ISNA(VLOOKUP($C97,女CD_R4績分!$D$3:$I$102,6,FALSE))," ",VLOOKUP($C97,女CD_R4績分!$D$3:$I$102,6,FALSE))</f>
        <v xml:space="preserve"> </v>
      </c>
      <c r="N97" s="155">
        <f t="shared" si="1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/>
      <c r="K98" s="155"/>
      <c r="L98" s="155" t="str">
        <f>IF(ISNA(VLOOKUP($C98,女CD_R3績分!$D$3:$H$102,5,FALSE))," ",VLOOKUP($C98,女CD_R3績分!$D$3:$H$102,5,FALSE))</f>
        <v xml:space="preserve"> </v>
      </c>
      <c r="M98" s="155" t="str">
        <f>IF(ISNA(VLOOKUP($C98,女CD_R4績分!$D$3:$I$102,6,FALSE))," ",VLOOKUP($C98,女CD_R4績分!$D$3:$I$102,6,FALSE))</f>
        <v xml:space="preserve"> </v>
      </c>
      <c r="N98" s="155">
        <f t="shared" si="1"/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/>
      <c r="K99" s="155"/>
      <c r="L99" s="155" t="str">
        <f>IF(ISNA(VLOOKUP($C99,女CD_R3績分!$D$3:$H$102,5,FALSE))," ",VLOOKUP($C99,女CD_R3績分!$D$3:$H$102,5,FALSE))</f>
        <v xml:space="preserve"> </v>
      </c>
      <c r="M99" s="155" t="str">
        <f>IF(ISNA(VLOOKUP($C99,女CD_R4績分!$D$3:$I$102,6,FALSE))," ",VLOOKUP($C99,女CD_R4績分!$D$3:$I$102,6,FALSE))</f>
        <v xml:space="preserve"> </v>
      </c>
      <c r="N99" s="155">
        <f t="shared" si="1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/>
      <c r="K100" s="155"/>
      <c r="L100" s="155" t="str">
        <f>IF(ISNA(VLOOKUP($C100,女CD_R3績分!$D$3:$H$102,5,FALSE))," ",VLOOKUP($C100,女CD_R3績分!$D$3:$H$102,5,FALSE))</f>
        <v xml:space="preserve"> </v>
      </c>
      <c r="M100" s="155" t="str">
        <f>IF(ISNA(VLOOKUP($C100,女CD_R4績分!$D$3:$I$102,6,FALSE))," ",VLOOKUP($C100,女CD_R4績分!$D$3:$I$102,6,FALSE))</f>
        <v xml:space="preserve"> </v>
      </c>
      <c r="N100" s="155">
        <f t="shared" si="1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/>
      <c r="K101" s="155"/>
      <c r="L101" s="155" t="str">
        <f>IF(ISNA(VLOOKUP($C101,女CD_R3績分!$D$3:$H$102,5,FALSE))," ",VLOOKUP($C101,女CD_R3績分!$D$3:$H$102,5,FALSE))</f>
        <v xml:space="preserve"> </v>
      </c>
      <c r="M101" s="155" t="str">
        <f>IF(ISNA(VLOOKUP($C101,女CD_R4績分!$D$3:$I$102,6,FALSE))," ",VLOOKUP($C101,女CD_R4績分!$D$3:$I$102,6,FALSE))</f>
        <v xml:space="preserve"> </v>
      </c>
      <c r="N101" s="155">
        <f t="shared" si="1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/>
      <c r="K102" s="155"/>
      <c r="L102" s="155" t="str">
        <f>IF(ISNA(VLOOKUP($C102,女CD_R3績分!$D$3:$H$102,5,FALSE))," ",VLOOKUP($C102,女CD_R3績分!$D$3:$H$102,5,FALSE))</f>
        <v xml:space="preserve"> </v>
      </c>
      <c r="M102" s="155" t="str">
        <f>IF(ISNA(VLOOKUP($C102,女CD_R4績分!$D$3:$I$102,6,FALSE))," ",VLOOKUP($C102,女CD_R4績分!$D$3:$I$102,6,FALSE))</f>
        <v xml:space="preserve"> </v>
      </c>
      <c r="N102" s="155">
        <f t="shared" si="1"/>
        <v>0</v>
      </c>
    </row>
  </sheetData>
  <sheetProtection sheet="1" objects="1" scenarios="1"/>
  <phoneticPr fontId="2" type="noConversion"/>
  <conditionalFormatting sqref="B2:B71">
    <cfRule type="expression" dxfId="167" priority="6">
      <formula>AND(XEG2=0,XEH2&lt;&gt;"")</formula>
    </cfRule>
  </conditionalFormatting>
  <conditionalFormatting sqref="A2:A71">
    <cfRule type="expression" dxfId="166" priority="5">
      <formula>AND(XEG2=0,XEH2&lt;&gt;"")</formula>
    </cfRule>
  </conditionalFormatting>
  <conditionalFormatting sqref="D2:G71">
    <cfRule type="cellIs" dxfId="165" priority="3" operator="lessThan">
      <formula>#REF!</formula>
    </cfRule>
    <cfRule type="cellIs" dxfId="164" priority="4" operator="equal">
      <formula>#REF!</formula>
    </cfRule>
  </conditionalFormatting>
  <conditionalFormatting sqref="H2:H71">
    <cfRule type="cellIs" dxfId="163" priority="1" operator="lessThan">
      <formula>#REF!*COUNTIF(D2:G2,"&gt;0")</formula>
    </cfRule>
    <cfRule type="cellIs" dxfId="162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102"/>
  <sheetViews>
    <sheetView workbookViewId="0">
      <selection activeCell="H13" sqref="H13"/>
    </sheetView>
  </sheetViews>
  <sheetFormatPr defaultColWidth="9" defaultRowHeight="15"/>
  <cols>
    <col min="1" max="1" width="6" style="128" bestFit="1" customWidth="1"/>
    <col min="2" max="2" width="7.44140625" style="128" bestFit="1" customWidth="1"/>
    <col min="3" max="3" width="12.44140625" style="128" customWidth="1"/>
    <col min="4" max="4" width="5.33203125" style="128" customWidth="1"/>
    <col min="5" max="5" width="4.6640625" style="128" customWidth="1"/>
    <col min="6" max="6" width="5" style="128" customWidth="1"/>
    <col min="7" max="7" width="4.6640625" style="128" customWidth="1"/>
    <col min="8" max="8" width="7.77734375" style="128" customWidth="1"/>
    <col min="9" max="9" width="6" style="128" customWidth="1"/>
    <col min="10" max="16384" width="9" style="128"/>
  </cols>
  <sheetData>
    <row r="1" spans="1:14" ht="16.2">
      <c r="A1" s="156" t="s">
        <v>327</v>
      </c>
      <c r="B1" s="132" t="s">
        <v>306</v>
      </c>
      <c r="C1" s="132" t="s">
        <v>269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51"/>
      <c r="B2" s="151"/>
      <c r="C2" s="151"/>
      <c r="D2" s="151"/>
      <c r="E2" s="151"/>
      <c r="F2" s="151"/>
      <c r="G2" s="151"/>
      <c r="H2" s="151"/>
      <c r="I2" s="151"/>
      <c r="J2" s="157"/>
      <c r="K2" s="157"/>
      <c r="L2" s="157"/>
      <c r="M2" s="157"/>
      <c r="N2" s="157"/>
    </row>
    <row r="3" spans="1:14">
      <c r="A3" s="151"/>
      <c r="B3" s="151"/>
      <c r="C3" s="151"/>
      <c r="D3" s="151"/>
      <c r="E3" s="151"/>
      <c r="F3" s="151"/>
      <c r="G3" s="151"/>
      <c r="H3" s="151"/>
      <c r="I3" s="151"/>
      <c r="J3" s="157"/>
      <c r="K3" s="157"/>
      <c r="L3" s="157"/>
      <c r="M3" s="157"/>
      <c r="N3" s="157"/>
    </row>
    <row r="4" spans="1:14">
      <c r="A4" s="151"/>
      <c r="B4" s="151"/>
      <c r="C4" s="151"/>
      <c r="D4" s="151"/>
      <c r="E4" s="151"/>
      <c r="F4" s="151"/>
      <c r="G4" s="151"/>
      <c r="H4" s="151"/>
      <c r="I4" s="151"/>
      <c r="J4" s="157"/>
      <c r="K4" s="157"/>
      <c r="L4" s="157"/>
      <c r="M4" s="157"/>
      <c r="N4" s="157"/>
    </row>
    <row r="5" spans="1:14">
      <c r="A5" s="151"/>
      <c r="B5" s="151"/>
      <c r="C5" s="151"/>
      <c r="D5" s="151"/>
      <c r="E5" s="151"/>
      <c r="F5" s="151"/>
      <c r="G5" s="151"/>
      <c r="H5" s="151"/>
      <c r="I5" s="151"/>
      <c r="J5" s="157"/>
      <c r="K5" s="157"/>
      <c r="L5" s="157"/>
      <c r="M5" s="157"/>
      <c r="N5" s="157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7"/>
      <c r="K6" s="157"/>
      <c r="L6" s="157"/>
      <c r="M6" s="157"/>
      <c r="N6" s="157"/>
    </row>
    <row r="7" spans="1:14">
      <c r="A7" s="151"/>
      <c r="B7" s="151"/>
      <c r="C7" s="151"/>
      <c r="D7" s="151"/>
      <c r="E7" s="151"/>
      <c r="F7" s="151"/>
      <c r="G7" s="151"/>
      <c r="H7" s="151"/>
      <c r="I7" s="151"/>
      <c r="J7" s="157"/>
      <c r="K7" s="157"/>
      <c r="L7" s="157"/>
      <c r="M7" s="157"/>
      <c r="N7" s="157"/>
    </row>
    <row r="8" spans="1:14">
      <c r="A8" s="151"/>
      <c r="B8" s="151"/>
      <c r="C8" s="151"/>
      <c r="D8" s="151"/>
      <c r="E8" s="151"/>
      <c r="F8" s="151"/>
      <c r="G8" s="151"/>
      <c r="H8" s="151"/>
      <c r="I8" s="151"/>
      <c r="J8" s="157"/>
      <c r="K8" s="157"/>
      <c r="L8" s="157"/>
      <c r="M8" s="157"/>
      <c r="N8" s="157"/>
    </row>
    <row r="9" spans="1:14">
      <c r="A9" s="151"/>
      <c r="B9" s="151"/>
      <c r="C9" s="151"/>
      <c r="D9" s="151"/>
      <c r="E9" s="151"/>
      <c r="F9" s="151"/>
      <c r="G9" s="151"/>
      <c r="H9" s="151"/>
      <c r="I9" s="151"/>
      <c r="J9" s="157"/>
      <c r="K9" s="157"/>
      <c r="L9" s="157"/>
      <c r="M9" s="157"/>
      <c r="N9" s="157"/>
    </row>
    <row r="10" spans="1:14">
      <c r="A10" s="151"/>
      <c r="B10" s="151"/>
      <c r="C10" s="151"/>
      <c r="D10" s="151"/>
      <c r="E10" s="151"/>
      <c r="F10" s="151"/>
      <c r="G10" s="151"/>
      <c r="H10" s="151"/>
      <c r="I10" s="151"/>
      <c r="J10" s="157"/>
      <c r="K10" s="157"/>
      <c r="L10" s="157"/>
      <c r="M10" s="157"/>
      <c r="N10" s="157"/>
    </row>
    <row r="11" spans="1:14">
      <c r="A11" s="151"/>
      <c r="B11" s="151"/>
      <c r="C11" s="151"/>
      <c r="D11" s="151"/>
      <c r="E11" s="151"/>
      <c r="F11" s="151"/>
      <c r="G11" s="151"/>
      <c r="H11" s="151"/>
      <c r="I11" s="151"/>
      <c r="J11" s="157"/>
      <c r="K11" s="157"/>
      <c r="L11" s="157"/>
      <c r="M11" s="157"/>
      <c r="N11" s="157"/>
    </row>
    <row r="12" spans="1:14">
      <c r="A12" s="151"/>
      <c r="B12" s="151"/>
      <c r="C12" s="151"/>
      <c r="D12" s="151"/>
      <c r="E12" s="151"/>
      <c r="F12" s="151"/>
      <c r="G12" s="151"/>
      <c r="H12" s="151"/>
      <c r="I12" s="151"/>
      <c r="J12" s="157"/>
      <c r="K12" s="157"/>
      <c r="L12" s="157"/>
      <c r="M12" s="157"/>
      <c r="N12" s="157"/>
    </row>
    <row r="13" spans="1:14">
      <c r="A13" s="151"/>
      <c r="B13" s="151"/>
      <c r="C13" s="151"/>
      <c r="D13" s="151"/>
      <c r="E13" s="151"/>
      <c r="F13" s="151"/>
      <c r="G13" s="151"/>
      <c r="H13" s="151"/>
      <c r="I13" s="151"/>
      <c r="J13" s="157"/>
      <c r="K13" s="157"/>
      <c r="L13" s="157"/>
      <c r="M13" s="157"/>
      <c r="N13" s="157"/>
    </row>
    <row r="14" spans="1:14">
      <c r="A14" s="151"/>
      <c r="B14" s="151"/>
      <c r="C14" s="151"/>
      <c r="D14" s="151"/>
      <c r="E14" s="151"/>
      <c r="F14" s="151"/>
      <c r="G14" s="151"/>
      <c r="H14" s="151"/>
      <c r="I14" s="151"/>
      <c r="J14" s="157"/>
      <c r="K14" s="157"/>
      <c r="L14" s="157"/>
      <c r="M14" s="157"/>
      <c r="N14" s="157"/>
    </row>
    <row r="15" spans="1:14">
      <c r="A15" s="151"/>
      <c r="B15" s="151"/>
      <c r="C15" s="151"/>
      <c r="D15" s="151"/>
      <c r="E15" s="151"/>
      <c r="F15" s="151"/>
      <c r="G15" s="151"/>
      <c r="H15" s="151"/>
      <c r="I15" s="151"/>
      <c r="J15" s="157"/>
      <c r="K15" s="157"/>
      <c r="L15" s="157"/>
      <c r="M15" s="157"/>
      <c r="N15" s="157"/>
    </row>
    <row r="16" spans="1:14">
      <c r="A16" s="151"/>
      <c r="B16" s="151"/>
      <c r="C16" s="151"/>
      <c r="D16" s="151"/>
      <c r="E16" s="151"/>
      <c r="F16" s="151"/>
      <c r="G16" s="151"/>
      <c r="H16" s="151"/>
      <c r="I16" s="151"/>
      <c r="J16" s="157"/>
      <c r="K16" s="157"/>
      <c r="L16" s="157"/>
      <c r="M16" s="157"/>
      <c r="N16" s="157"/>
    </row>
    <row r="17" spans="1:14">
      <c r="A17" s="151"/>
      <c r="B17" s="151"/>
      <c r="C17" s="151"/>
      <c r="D17" s="151"/>
      <c r="E17" s="151"/>
      <c r="F17" s="151"/>
      <c r="G17" s="151"/>
      <c r="H17" s="151"/>
      <c r="I17" s="151"/>
      <c r="J17" s="157"/>
      <c r="K17" s="157"/>
      <c r="L17" s="157"/>
      <c r="M17" s="157"/>
      <c r="N17" s="157"/>
    </row>
    <row r="18" spans="1:14">
      <c r="A18" s="151"/>
      <c r="B18" s="151"/>
      <c r="C18" s="151"/>
      <c r="D18" s="151"/>
      <c r="E18" s="151"/>
      <c r="F18" s="151"/>
      <c r="G18" s="151"/>
      <c r="H18" s="151"/>
      <c r="I18" s="151"/>
      <c r="J18" s="157"/>
      <c r="K18" s="157"/>
      <c r="L18" s="157"/>
      <c r="M18" s="157"/>
      <c r="N18" s="157"/>
    </row>
    <row r="19" spans="1:14">
      <c r="A19" s="151"/>
      <c r="B19" s="151"/>
      <c r="C19" s="151"/>
      <c r="D19" s="151"/>
      <c r="E19" s="151"/>
      <c r="F19" s="151"/>
      <c r="G19" s="151"/>
      <c r="H19" s="151"/>
      <c r="I19" s="151"/>
      <c r="J19" s="157"/>
      <c r="K19" s="157"/>
      <c r="L19" s="157"/>
      <c r="M19" s="157"/>
      <c r="N19" s="157"/>
    </row>
    <row r="20" spans="1:14">
      <c r="A20" s="151"/>
      <c r="B20" s="151"/>
      <c r="C20" s="151"/>
      <c r="D20" s="151"/>
      <c r="E20" s="151"/>
      <c r="F20" s="151"/>
      <c r="G20" s="151"/>
      <c r="H20" s="151"/>
      <c r="I20" s="151"/>
      <c r="J20" s="157"/>
      <c r="K20" s="157"/>
      <c r="L20" s="157"/>
      <c r="M20" s="157"/>
      <c r="N20" s="157"/>
    </row>
    <row r="21" spans="1:14">
      <c r="A21" s="151"/>
      <c r="B21" s="151"/>
      <c r="C21" s="151"/>
      <c r="D21" s="151"/>
      <c r="E21" s="151"/>
      <c r="F21" s="151"/>
      <c r="G21" s="151"/>
      <c r="H21" s="151"/>
      <c r="I21" s="151"/>
      <c r="J21" s="157"/>
      <c r="K21" s="157"/>
      <c r="L21" s="157"/>
      <c r="M21" s="157"/>
      <c r="N21" s="157"/>
    </row>
    <row r="22" spans="1:14">
      <c r="A22" s="151"/>
      <c r="B22" s="151"/>
      <c r="C22" s="151"/>
      <c r="D22" s="151"/>
      <c r="E22" s="151"/>
      <c r="F22" s="151"/>
      <c r="G22" s="151"/>
      <c r="H22" s="151"/>
      <c r="I22" s="151"/>
      <c r="J22" s="157"/>
      <c r="K22" s="157"/>
      <c r="L22" s="157"/>
      <c r="M22" s="157"/>
      <c r="N22" s="157"/>
    </row>
    <row r="23" spans="1:14">
      <c r="A23" s="151"/>
      <c r="B23" s="151"/>
      <c r="C23" s="151"/>
      <c r="D23" s="151"/>
      <c r="E23" s="151"/>
      <c r="F23" s="151"/>
      <c r="G23" s="151"/>
      <c r="H23" s="151"/>
      <c r="I23" s="151"/>
      <c r="J23" s="157"/>
      <c r="K23" s="157"/>
      <c r="L23" s="157"/>
      <c r="M23" s="157"/>
      <c r="N23" s="157"/>
    </row>
    <row r="24" spans="1:14">
      <c r="A24" s="151"/>
      <c r="B24" s="151"/>
      <c r="C24" s="151"/>
      <c r="D24" s="151"/>
      <c r="E24" s="151"/>
      <c r="F24" s="151"/>
      <c r="G24" s="151"/>
      <c r="H24" s="151"/>
      <c r="I24" s="151"/>
      <c r="J24" s="157"/>
      <c r="K24" s="157"/>
      <c r="L24" s="157"/>
      <c r="M24" s="157"/>
      <c r="N24" s="157"/>
    </row>
    <row r="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7"/>
      <c r="K25" s="157"/>
      <c r="L25" s="157"/>
      <c r="M25" s="157"/>
      <c r="N25" s="157"/>
    </row>
    <row r="26" spans="1:14">
      <c r="A26" s="151"/>
      <c r="B26" s="151"/>
      <c r="C26" s="151"/>
      <c r="D26" s="151"/>
      <c r="E26" s="151"/>
      <c r="F26" s="151"/>
      <c r="G26" s="151"/>
      <c r="H26" s="151"/>
      <c r="I26" s="151"/>
      <c r="J26" s="157"/>
      <c r="K26" s="157"/>
      <c r="L26" s="157"/>
      <c r="M26" s="157"/>
      <c r="N26" s="157"/>
    </row>
    <row r="27" spans="1:14">
      <c r="A27" s="151"/>
      <c r="B27" s="151"/>
      <c r="C27" s="151"/>
      <c r="D27" s="151"/>
      <c r="E27" s="151"/>
      <c r="F27" s="151"/>
      <c r="G27" s="151"/>
      <c r="H27" s="151"/>
      <c r="I27" s="151"/>
      <c r="J27" s="157"/>
      <c r="K27" s="157"/>
      <c r="L27" s="157"/>
      <c r="M27" s="157"/>
      <c r="N27" s="157"/>
    </row>
    <row r="28" spans="1:14">
      <c r="A28" s="151"/>
      <c r="B28" s="151"/>
      <c r="C28" s="151"/>
      <c r="D28" s="151"/>
      <c r="E28" s="151"/>
      <c r="F28" s="151"/>
      <c r="G28" s="151"/>
      <c r="H28" s="151"/>
      <c r="I28" s="151"/>
      <c r="J28" s="157"/>
      <c r="K28" s="157"/>
      <c r="L28" s="157"/>
      <c r="M28" s="157"/>
      <c r="N28" s="157"/>
    </row>
    <row r="29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7"/>
      <c r="K29" s="157"/>
      <c r="L29" s="157"/>
      <c r="M29" s="157"/>
      <c r="N29" s="157"/>
    </row>
    <row r="30" spans="1:14">
      <c r="A30" s="151"/>
      <c r="B30" s="151"/>
      <c r="C30" s="151"/>
      <c r="D30" s="151"/>
      <c r="E30" s="151"/>
      <c r="F30" s="151"/>
      <c r="G30" s="151"/>
      <c r="H30" s="151"/>
      <c r="I30" s="151"/>
      <c r="J30" s="157"/>
      <c r="K30" s="157"/>
      <c r="L30" s="157"/>
      <c r="M30" s="157"/>
      <c r="N30" s="157"/>
    </row>
    <row r="31" spans="1:14">
      <c r="A31" s="151"/>
      <c r="B31" s="151"/>
      <c r="C31" s="151"/>
      <c r="D31" s="151"/>
      <c r="E31" s="151"/>
      <c r="F31" s="151"/>
      <c r="G31" s="151"/>
      <c r="H31" s="151"/>
      <c r="I31" s="151"/>
      <c r="J31" s="157"/>
      <c r="K31" s="157"/>
      <c r="L31" s="157"/>
      <c r="M31" s="157"/>
      <c r="N31" s="157"/>
    </row>
    <row r="32" spans="1:14">
      <c r="A32" s="151"/>
      <c r="B32" s="151"/>
      <c r="C32" s="151"/>
      <c r="D32" s="151"/>
      <c r="E32" s="151"/>
      <c r="F32" s="151"/>
      <c r="G32" s="151"/>
      <c r="H32" s="151"/>
      <c r="I32" s="151"/>
      <c r="J32" s="157"/>
      <c r="K32" s="157"/>
      <c r="L32" s="157"/>
      <c r="M32" s="157"/>
      <c r="N32" s="157"/>
    </row>
    <row r="33" spans="1:14">
      <c r="A33" s="151"/>
      <c r="B33" s="151"/>
      <c r="C33" s="151"/>
      <c r="D33" s="151"/>
      <c r="E33" s="151"/>
      <c r="F33" s="151"/>
      <c r="G33" s="151"/>
      <c r="H33" s="151"/>
      <c r="I33" s="151"/>
      <c r="J33" s="157"/>
      <c r="K33" s="157"/>
      <c r="L33" s="157"/>
      <c r="M33" s="157"/>
      <c r="N33" s="157"/>
    </row>
    <row r="34" spans="1:14">
      <c r="A34" s="151"/>
      <c r="B34" s="151"/>
      <c r="C34" s="151"/>
      <c r="D34" s="151"/>
      <c r="E34" s="151"/>
      <c r="F34" s="151"/>
      <c r="G34" s="151"/>
      <c r="H34" s="151"/>
      <c r="I34" s="151"/>
      <c r="J34" s="157"/>
      <c r="K34" s="157"/>
      <c r="L34" s="157"/>
      <c r="M34" s="157"/>
      <c r="N34" s="157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7"/>
      <c r="K35" s="157"/>
      <c r="L35" s="157"/>
      <c r="M35" s="157"/>
      <c r="N35" s="157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7"/>
      <c r="K36" s="157"/>
      <c r="L36" s="157"/>
      <c r="M36" s="157"/>
      <c r="N36" s="157"/>
    </row>
    <row r="37" spans="1:14">
      <c r="A37" s="151"/>
      <c r="B37" s="151"/>
      <c r="C37" s="151"/>
      <c r="D37" s="151"/>
      <c r="E37" s="151"/>
      <c r="F37" s="151"/>
      <c r="G37" s="151"/>
      <c r="H37" s="151"/>
      <c r="I37" s="151"/>
      <c r="J37" s="157"/>
      <c r="K37" s="157"/>
      <c r="L37" s="157"/>
      <c r="M37" s="157"/>
      <c r="N37" s="157"/>
    </row>
    <row r="38" spans="1:14">
      <c r="A38" s="151"/>
      <c r="B38" s="151"/>
      <c r="C38" s="151"/>
      <c r="D38" s="151"/>
      <c r="E38" s="151"/>
      <c r="F38" s="151"/>
      <c r="G38" s="151"/>
      <c r="H38" s="151"/>
      <c r="I38" s="151"/>
      <c r="J38" s="157"/>
      <c r="K38" s="157"/>
      <c r="L38" s="157"/>
      <c r="M38" s="157"/>
      <c r="N38" s="157"/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161" priority="6">
      <formula>AND(XEG2=0,XEH2&lt;&gt;"")</formula>
    </cfRule>
  </conditionalFormatting>
  <conditionalFormatting sqref="A2:N102">
    <cfRule type="expression" dxfId="160" priority="5">
      <formula>AND(XEG2=0,XEH2&lt;&gt;"")</formula>
    </cfRule>
  </conditionalFormatting>
  <conditionalFormatting sqref="D2:G102">
    <cfRule type="cellIs" dxfId="159" priority="3" operator="lessThan">
      <formula>#REF!</formula>
    </cfRule>
    <cfRule type="cellIs" dxfId="158" priority="4" operator="equal">
      <formula>#REF!</formula>
    </cfRule>
  </conditionalFormatting>
  <conditionalFormatting sqref="H2:H102">
    <cfRule type="cellIs" dxfId="157" priority="1" operator="lessThan">
      <formula>#REF!*COUNTIF(D2:G2,"&gt;0")</formula>
    </cfRule>
    <cfRule type="cellIs" dxfId="156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G13" sqref="G13"/>
    </sheetView>
  </sheetViews>
  <sheetFormatPr defaultRowHeight="16.2"/>
  <cols>
    <col min="1" max="1" width="5.77734375" bestFit="1" customWidth="1"/>
    <col min="2" max="2" width="9.21875" customWidth="1"/>
    <col min="3" max="3" width="12.44140625" customWidth="1"/>
    <col min="4" max="7" width="5.332031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221" t="s">
        <v>39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</row>
    <row r="2" spans="1:31" ht="16.8" thickBot="1">
      <c r="A2" s="222" t="s">
        <v>40</v>
      </c>
      <c r="B2" s="222"/>
      <c r="C2" s="222"/>
      <c r="D2" s="222"/>
      <c r="E2" s="222"/>
      <c r="F2" s="222"/>
      <c r="G2" s="222"/>
      <c r="H2" s="48"/>
      <c r="I2" s="48"/>
      <c r="J2" s="223">
        <v>3</v>
      </c>
      <c r="K2" s="223"/>
      <c r="L2" s="223"/>
      <c r="M2" s="223"/>
      <c r="N2" s="223"/>
      <c r="O2" s="223"/>
      <c r="P2" s="223"/>
      <c r="Q2" s="223"/>
      <c r="R2" s="223"/>
      <c r="S2" s="49"/>
      <c r="T2" s="50"/>
      <c r="U2" s="50"/>
      <c r="V2" s="50"/>
      <c r="W2" s="50"/>
      <c r="X2" s="50"/>
      <c r="Y2" s="50"/>
      <c r="Z2" s="224">
        <f>'R3成績'!Z2:AE2</f>
        <v>42824</v>
      </c>
      <c r="AA2" s="224"/>
      <c r="AB2" s="224"/>
      <c r="AC2" s="224"/>
      <c r="AD2" s="224"/>
      <c r="AE2" s="224"/>
    </row>
    <row r="3" spans="1:31" ht="16.8" thickTop="1">
      <c r="A3" s="225" t="s">
        <v>27</v>
      </c>
      <c r="B3" s="227" t="s">
        <v>28</v>
      </c>
      <c r="C3" s="227" t="s">
        <v>0</v>
      </c>
      <c r="D3" s="215" t="s">
        <v>29</v>
      </c>
      <c r="E3" s="215" t="s">
        <v>30</v>
      </c>
      <c r="F3" s="215" t="s">
        <v>1</v>
      </c>
      <c r="G3" s="215" t="s">
        <v>2</v>
      </c>
      <c r="H3" s="217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54" t="s">
        <v>5</v>
      </c>
      <c r="AD3" s="54" t="s">
        <v>6</v>
      </c>
      <c r="AE3" s="219" t="s">
        <v>32</v>
      </c>
    </row>
    <row r="4" spans="1:31" ht="16.8" thickBot="1">
      <c r="A4" s="226"/>
      <c r="B4" s="228"/>
      <c r="C4" s="228"/>
      <c r="D4" s="216"/>
      <c r="E4" s="216"/>
      <c r="F4" s="216"/>
      <c r="G4" s="216"/>
      <c r="H4" s="218"/>
      <c r="I4" s="55" t="s">
        <v>33</v>
      </c>
      <c r="J4" s="56">
        <f>資格賽成績!H4</f>
        <v>4</v>
      </c>
      <c r="K4" s="56">
        <f>資格賽成績!I4</f>
        <v>3</v>
      </c>
      <c r="L4" s="56">
        <f>資格賽成績!J4</f>
        <v>4</v>
      </c>
      <c r="M4" s="56">
        <f>資格賽成績!K4</f>
        <v>3</v>
      </c>
      <c r="N4" s="56">
        <f>資格賽成績!L4</f>
        <v>4</v>
      </c>
      <c r="O4" s="56">
        <f>資格賽成績!M4</f>
        <v>5</v>
      </c>
      <c r="P4" s="56">
        <f>資格賽成績!N4</f>
        <v>4</v>
      </c>
      <c r="Q4" s="56">
        <f>資格賽成績!O4</f>
        <v>4</v>
      </c>
      <c r="R4" s="56">
        <f>資格賽成績!P4</f>
        <v>5</v>
      </c>
      <c r="S4" s="56">
        <f>資格賽成績!Q4</f>
        <v>4</v>
      </c>
      <c r="T4" s="56">
        <f>資格賽成績!R4</f>
        <v>3</v>
      </c>
      <c r="U4" s="56">
        <f>資格賽成績!S4</f>
        <v>4</v>
      </c>
      <c r="V4" s="56">
        <f>資格賽成績!T4</f>
        <v>5</v>
      </c>
      <c r="W4" s="56">
        <f>資格賽成績!U4</f>
        <v>4</v>
      </c>
      <c r="X4" s="56">
        <f>資格賽成績!V4</f>
        <v>4</v>
      </c>
      <c r="Y4" s="56">
        <f>資格賽成績!W4</f>
        <v>3</v>
      </c>
      <c r="Z4" s="56">
        <f>資格賽成績!X4</f>
        <v>4</v>
      </c>
      <c r="AA4" s="56">
        <f>資格賽成績!Y4</f>
        <v>5</v>
      </c>
      <c r="AB4" s="57">
        <f>資格賽成績!Z4</f>
        <v>36</v>
      </c>
      <c r="AC4" s="57">
        <f>資格賽成績!AA4</f>
        <v>36</v>
      </c>
      <c r="AD4" s="58">
        <f>資格賽成績!AB4</f>
        <v>72</v>
      </c>
      <c r="AE4" s="220"/>
    </row>
    <row r="5" spans="1:31" ht="18.600000000000001" thickTop="1">
      <c r="A5" s="59">
        <v>1</v>
      </c>
      <c r="B5" s="60" t="s">
        <v>42</v>
      </c>
      <c r="C5" s="61" t="s">
        <v>169</v>
      </c>
      <c r="D5" s="62">
        <v>70</v>
      </c>
      <c r="E5" s="63">
        <v>0</v>
      </c>
      <c r="F5" s="63">
        <v>0</v>
      </c>
      <c r="G5" s="63">
        <v>0</v>
      </c>
      <c r="H5" s="64">
        <v>70</v>
      </c>
      <c r="I5" s="65">
        <v>-2</v>
      </c>
      <c r="J5" s="66">
        <v>3</v>
      </c>
      <c r="K5" s="67">
        <v>3</v>
      </c>
      <c r="L5" s="67">
        <v>5</v>
      </c>
      <c r="M5" s="67">
        <v>3</v>
      </c>
      <c r="N5" s="67">
        <v>3</v>
      </c>
      <c r="O5" s="67">
        <v>5</v>
      </c>
      <c r="P5" s="67">
        <v>4</v>
      </c>
      <c r="Q5" s="67">
        <v>5</v>
      </c>
      <c r="R5" s="68">
        <v>4</v>
      </c>
      <c r="S5" s="66">
        <v>3</v>
      </c>
      <c r="T5" s="67">
        <v>4</v>
      </c>
      <c r="U5" s="67">
        <v>5</v>
      </c>
      <c r="V5" s="67">
        <v>2</v>
      </c>
      <c r="W5" s="67">
        <v>4</v>
      </c>
      <c r="X5" s="67">
        <v>3</v>
      </c>
      <c r="Y5" s="67">
        <v>5</v>
      </c>
      <c r="Z5" s="67">
        <v>5</v>
      </c>
      <c r="AA5" s="68">
        <v>4</v>
      </c>
      <c r="AB5" s="69">
        <v>35</v>
      </c>
      <c r="AC5" s="70">
        <v>35</v>
      </c>
      <c r="AD5" s="70">
        <v>70</v>
      </c>
      <c r="AE5" s="71"/>
    </row>
    <row r="6" spans="1:31" ht="18">
      <c r="A6" s="72">
        <v>2</v>
      </c>
      <c r="B6" s="73" t="s">
        <v>43</v>
      </c>
      <c r="C6" s="74" t="s">
        <v>169</v>
      </c>
      <c r="D6" s="75">
        <v>71</v>
      </c>
      <c r="E6" s="76">
        <v>0</v>
      </c>
      <c r="F6" s="76">
        <v>0</v>
      </c>
      <c r="G6" s="76">
        <v>0</v>
      </c>
      <c r="H6" s="77">
        <v>71</v>
      </c>
      <c r="I6" s="78">
        <v>-1</v>
      </c>
      <c r="J6" s="79">
        <v>5</v>
      </c>
      <c r="K6" s="80">
        <v>3</v>
      </c>
      <c r="L6" s="80">
        <v>4</v>
      </c>
      <c r="M6" s="80">
        <v>3</v>
      </c>
      <c r="N6" s="80">
        <v>4</v>
      </c>
      <c r="O6" s="80">
        <v>3</v>
      </c>
      <c r="P6" s="80">
        <v>4</v>
      </c>
      <c r="Q6" s="80">
        <v>5</v>
      </c>
      <c r="R6" s="81">
        <v>5</v>
      </c>
      <c r="S6" s="79">
        <v>3</v>
      </c>
      <c r="T6" s="80">
        <v>4</v>
      </c>
      <c r="U6" s="80">
        <v>4</v>
      </c>
      <c r="V6" s="80">
        <v>5</v>
      </c>
      <c r="W6" s="80">
        <v>5</v>
      </c>
      <c r="X6" s="80">
        <v>3</v>
      </c>
      <c r="Y6" s="80">
        <v>3</v>
      </c>
      <c r="Z6" s="80">
        <v>4</v>
      </c>
      <c r="AA6" s="81">
        <v>4</v>
      </c>
      <c r="AB6" s="82">
        <v>36</v>
      </c>
      <c r="AC6" s="83">
        <v>35</v>
      </c>
      <c r="AD6" s="83">
        <v>71</v>
      </c>
      <c r="AE6" s="84"/>
    </row>
    <row r="7" spans="1:31" ht="18">
      <c r="A7" s="72">
        <v>3</v>
      </c>
      <c r="B7" s="73" t="s">
        <v>44</v>
      </c>
      <c r="C7" s="74" t="s">
        <v>169</v>
      </c>
      <c r="D7" s="75">
        <v>71</v>
      </c>
      <c r="E7" s="76">
        <v>0</v>
      </c>
      <c r="F7" s="76">
        <v>0</v>
      </c>
      <c r="G7" s="76">
        <v>0</v>
      </c>
      <c r="H7" s="77">
        <v>71</v>
      </c>
      <c r="I7" s="78">
        <v>-1</v>
      </c>
      <c r="J7" s="79">
        <v>4</v>
      </c>
      <c r="K7" s="80">
        <v>3</v>
      </c>
      <c r="L7" s="80">
        <v>3</v>
      </c>
      <c r="M7" s="80">
        <v>3</v>
      </c>
      <c r="N7" s="80">
        <v>3</v>
      </c>
      <c r="O7" s="80">
        <v>4</v>
      </c>
      <c r="P7" s="80">
        <v>5</v>
      </c>
      <c r="Q7" s="80">
        <v>5</v>
      </c>
      <c r="R7" s="81">
        <v>6</v>
      </c>
      <c r="S7" s="79">
        <v>4</v>
      </c>
      <c r="T7" s="80">
        <v>3</v>
      </c>
      <c r="U7" s="80">
        <v>4</v>
      </c>
      <c r="V7" s="80">
        <v>5</v>
      </c>
      <c r="W7" s="80">
        <v>4</v>
      </c>
      <c r="X7" s="80">
        <v>4</v>
      </c>
      <c r="Y7" s="80">
        <v>3</v>
      </c>
      <c r="Z7" s="80">
        <v>3</v>
      </c>
      <c r="AA7" s="81">
        <v>5</v>
      </c>
      <c r="AB7" s="82">
        <v>36</v>
      </c>
      <c r="AC7" s="83">
        <v>35</v>
      </c>
      <c r="AD7" s="83">
        <v>71</v>
      </c>
      <c r="AE7" s="84"/>
    </row>
    <row r="8" spans="1:31" ht="18">
      <c r="A8" s="72">
        <v>4</v>
      </c>
      <c r="B8" s="73" t="s">
        <v>45</v>
      </c>
      <c r="C8" s="74" t="s">
        <v>169</v>
      </c>
      <c r="D8" s="75">
        <v>72</v>
      </c>
      <c r="E8" s="76">
        <v>0</v>
      </c>
      <c r="F8" s="76">
        <v>0</v>
      </c>
      <c r="G8" s="76">
        <v>0</v>
      </c>
      <c r="H8" s="77">
        <v>72</v>
      </c>
      <c r="I8" s="78">
        <v>0</v>
      </c>
      <c r="J8" s="79">
        <v>4</v>
      </c>
      <c r="K8" s="80">
        <v>5</v>
      </c>
      <c r="L8" s="80">
        <v>4</v>
      </c>
      <c r="M8" s="80">
        <v>3</v>
      </c>
      <c r="N8" s="80">
        <v>4</v>
      </c>
      <c r="O8" s="80">
        <v>4</v>
      </c>
      <c r="P8" s="80">
        <v>4</v>
      </c>
      <c r="Q8" s="80">
        <v>5</v>
      </c>
      <c r="R8" s="81">
        <v>6</v>
      </c>
      <c r="S8" s="79">
        <v>3</v>
      </c>
      <c r="T8" s="80">
        <v>3</v>
      </c>
      <c r="U8" s="80">
        <v>4</v>
      </c>
      <c r="V8" s="80">
        <v>5</v>
      </c>
      <c r="W8" s="80">
        <v>4</v>
      </c>
      <c r="X8" s="80">
        <v>4</v>
      </c>
      <c r="Y8" s="80">
        <v>2</v>
      </c>
      <c r="Z8" s="80">
        <v>4</v>
      </c>
      <c r="AA8" s="81">
        <v>4</v>
      </c>
      <c r="AB8" s="82">
        <v>39</v>
      </c>
      <c r="AC8" s="83">
        <v>33</v>
      </c>
      <c r="AD8" s="83">
        <v>72</v>
      </c>
      <c r="AE8" s="84"/>
    </row>
    <row r="9" spans="1:31" ht="18">
      <c r="A9" s="72">
        <v>5</v>
      </c>
      <c r="B9" s="73" t="s">
        <v>46</v>
      </c>
      <c r="C9" s="74" t="s">
        <v>169</v>
      </c>
      <c r="D9" s="75">
        <v>73</v>
      </c>
      <c r="E9" s="76">
        <v>0</v>
      </c>
      <c r="F9" s="76">
        <v>0</v>
      </c>
      <c r="G9" s="76">
        <v>0</v>
      </c>
      <c r="H9" s="77">
        <v>73</v>
      </c>
      <c r="I9" s="78">
        <v>1</v>
      </c>
      <c r="J9" s="79">
        <v>4</v>
      </c>
      <c r="K9" s="80">
        <v>4</v>
      </c>
      <c r="L9" s="80">
        <v>6</v>
      </c>
      <c r="M9" s="80">
        <v>3</v>
      </c>
      <c r="N9" s="80">
        <v>4</v>
      </c>
      <c r="O9" s="80">
        <v>4</v>
      </c>
      <c r="P9" s="80">
        <v>4</v>
      </c>
      <c r="Q9" s="80">
        <v>5</v>
      </c>
      <c r="R9" s="81">
        <v>4</v>
      </c>
      <c r="S9" s="79">
        <v>4</v>
      </c>
      <c r="T9" s="80">
        <v>3</v>
      </c>
      <c r="U9" s="80">
        <v>4</v>
      </c>
      <c r="V9" s="80">
        <v>4</v>
      </c>
      <c r="W9" s="80">
        <v>4</v>
      </c>
      <c r="X9" s="80">
        <v>5</v>
      </c>
      <c r="Y9" s="80">
        <v>3</v>
      </c>
      <c r="Z9" s="80">
        <v>4</v>
      </c>
      <c r="AA9" s="81">
        <v>4</v>
      </c>
      <c r="AB9" s="82">
        <v>38</v>
      </c>
      <c r="AC9" s="83">
        <v>35</v>
      </c>
      <c r="AD9" s="83">
        <v>73</v>
      </c>
      <c r="AE9" s="84"/>
    </row>
    <row r="10" spans="1:31" ht="18">
      <c r="A10" s="72">
        <v>6</v>
      </c>
      <c r="B10" s="73" t="s">
        <v>53</v>
      </c>
      <c r="C10" s="74" t="s">
        <v>169</v>
      </c>
      <c r="D10" s="75">
        <v>73</v>
      </c>
      <c r="E10" s="76">
        <v>0</v>
      </c>
      <c r="F10" s="76">
        <v>0</v>
      </c>
      <c r="G10" s="76">
        <v>0</v>
      </c>
      <c r="H10" s="77">
        <v>73</v>
      </c>
      <c r="I10" s="78">
        <v>1</v>
      </c>
      <c r="J10" s="79">
        <v>4</v>
      </c>
      <c r="K10" s="80">
        <v>4</v>
      </c>
      <c r="L10" s="80">
        <v>4</v>
      </c>
      <c r="M10" s="80">
        <v>3</v>
      </c>
      <c r="N10" s="80">
        <v>4</v>
      </c>
      <c r="O10" s="80">
        <v>5</v>
      </c>
      <c r="P10" s="80">
        <v>5</v>
      </c>
      <c r="Q10" s="80">
        <v>4</v>
      </c>
      <c r="R10" s="81">
        <v>5</v>
      </c>
      <c r="S10" s="79">
        <v>4</v>
      </c>
      <c r="T10" s="80">
        <v>3</v>
      </c>
      <c r="U10" s="80">
        <v>4</v>
      </c>
      <c r="V10" s="80">
        <v>4</v>
      </c>
      <c r="W10" s="80">
        <v>3</v>
      </c>
      <c r="X10" s="80">
        <v>4</v>
      </c>
      <c r="Y10" s="80">
        <v>4</v>
      </c>
      <c r="Z10" s="80">
        <v>4</v>
      </c>
      <c r="AA10" s="81">
        <v>5</v>
      </c>
      <c r="AB10" s="82">
        <v>38</v>
      </c>
      <c r="AC10" s="83">
        <v>35</v>
      </c>
      <c r="AD10" s="83">
        <v>73</v>
      </c>
      <c r="AE10" s="84"/>
    </row>
    <row r="11" spans="1:31" ht="18">
      <c r="A11" s="72">
        <v>7</v>
      </c>
      <c r="B11" s="73" t="s">
        <v>47</v>
      </c>
      <c r="C11" s="74" t="s">
        <v>169</v>
      </c>
      <c r="D11" s="75">
        <v>75</v>
      </c>
      <c r="E11" s="76">
        <v>0</v>
      </c>
      <c r="F11" s="76">
        <v>0</v>
      </c>
      <c r="G11" s="76">
        <v>0</v>
      </c>
      <c r="H11" s="77">
        <v>75</v>
      </c>
      <c r="I11" s="78">
        <v>3</v>
      </c>
      <c r="J11" s="79">
        <v>4</v>
      </c>
      <c r="K11" s="80">
        <v>4</v>
      </c>
      <c r="L11" s="80">
        <v>5</v>
      </c>
      <c r="M11" s="80">
        <v>3</v>
      </c>
      <c r="N11" s="80">
        <v>4</v>
      </c>
      <c r="O11" s="80">
        <v>5</v>
      </c>
      <c r="P11" s="80">
        <v>4</v>
      </c>
      <c r="Q11" s="80">
        <v>6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4</v>
      </c>
      <c r="Y11" s="80">
        <v>3</v>
      </c>
      <c r="Z11" s="80">
        <v>4</v>
      </c>
      <c r="AA11" s="81">
        <v>4</v>
      </c>
      <c r="AB11" s="82">
        <v>41</v>
      </c>
      <c r="AC11" s="83">
        <v>34</v>
      </c>
      <c r="AD11" s="83">
        <v>75</v>
      </c>
      <c r="AE11" s="84"/>
    </row>
    <row r="12" spans="1:31" ht="18">
      <c r="A12" s="72">
        <v>8</v>
      </c>
      <c r="B12" s="73" t="s">
        <v>48</v>
      </c>
      <c r="C12" s="74" t="s">
        <v>169</v>
      </c>
      <c r="D12" s="75">
        <v>75</v>
      </c>
      <c r="E12" s="76">
        <v>0</v>
      </c>
      <c r="F12" s="76">
        <v>0</v>
      </c>
      <c r="G12" s="76">
        <v>0</v>
      </c>
      <c r="H12" s="77">
        <v>75</v>
      </c>
      <c r="I12" s="78">
        <v>3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7</v>
      </c>
      <c r="R12" s="81">
        <v>5</v>
      </c>
      <c r="S12" s="79">
        <v>4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39</v>
      </c>
      <c r="AC12" s="83">
        <v>36</v>
      </c>
      <c r="AD12" s="83">
        <v>75</v>
      </c>
      <c r="AE12" s="84"/>
    </row>
    <row r="13" spans="1:31" ht="18">
      <c r="A13" s="72">
        <v>9</v>
      </c>
      <c r="B13" s="73" t="s">
        <v>50</v>
      </c>
      <c r="C13" s="74" t="s">
        <v>169</v>
      </c>
      <c r="D13" s="75">
        <v>75</v>
      </c>
      <c r="E13" s="76">
        <v>0</v>
      </c>
      <c r="F13" s="76">
        <v>0</v>
      </c>
      <c r="G13" s="76">
        <v>0</v>
      </c>
      <c r="H13" s="77">
        <v>75</v>
      </c>
      <c r="I13" s="78">
        <v>3</v>
      </c>
      <c r="J13" s="79">
        <v>4</v>
      </c>
      <c r="K13" s="80">
        <v>4</v>
      </c>
      <c r="L13" s="80">
        <v>4</v>
      </c>
      <c r="M13" s="80">
        <v>3</v>
      </c>
      <c r="N13" s="80">
        <v>4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5</v>
      </c>
      <c r="W13" s="80">
        <v>4</v>
      </c>
      <c r="X13" s="80">
        <v>4</v>
      </c>
      <c r="Y13" s="80">
        <v>3</v>
      </c>
      <c r="Z13" s="80">
        <v>4</v>
      </c>
      <c r="AA13" s="81">
        <v>7</v>
      </c>
      <c r="AB13" s="82">
        <v>38</v>
      </c>
      <c r="AC13" s="83">
        <v>37</v>
      </c>
      <c r="AD13" s="83">
        <v>75</v>
      </c>
      <c r="AE13" s="84"/>
    </row>
    <row r="14" spans="1:31" ht="18">
      <c r="A14" s="72">
        <v>10</v>
      </c>
      <c r="B14" s="73" t="s">
        <v>191</v>
      </c>
      <c r="C14" s="74" t="s">
        <v>169</v>
      </c>
      <c r="D14" s="75">
        <v>75</v>
      </c>
      <c r="E14" s="76">
        <v>0</v>
      </c>
      <c r="F14" s="76">
        <v>0</v>
      </c>
      <c r="G14" s="76">
        <v>0</v>
      </c>
      <c r="H14" s="77">
        <v>75</v>
      </c>
      <c r="I14" s="78">
        <v>3</v>
      </c>
      <c r="J14" s="79">
        <v>5</v>
      </c>
      <c r="K14" s="80">
        <v>4</v>
      </c>
      <c r="L14" s="80">
        <v>4</v>
      </c>
      <c r="M14" s="80">
        <v>3</v>
      </c>
      <c r="N14" s="80">
        <v>4</v>
      </c>
      <c r="O14" s="80">
        <v>4</v>
      </c>
      <c r="P14" s="80">
        <v>3</v>
      </c>
      <c r="Q14" s="80">
        <v>4</v>
      </c>
      <c r="R14" s="81">
        <v>4</v>
      </c>
      <c r="S14" s="79">
        <v>4</v>
      </c>
      <c r="T14" s="80">
        <v>3</v>
      </c>
      <c r="U14" s="80">
        <v>4</v>
      </c>
      <c r="V14" s="80">
        <v>6</v>
      </c>
      <c r="W14" s="80">
        <v>4</v>
      </c>
      <c r="X14" s="80">
        <v>7</v>
      </c>
      <c r="Y14" s="80">
        <v>4</v>
      </c>
      <c r="Z14" s="80">
        <v>4</v>
      </c>
      <c r="AA14" s="81">
        <v>4</v>
      </c>
      <c r="AB14" s="82">
        <v>35</v>
      </c>
      <c r="AC14" s="83">
        <v>40</v>
      </c>
      <c r="AD14" s="83">
        <v>75</v>
      </c>
      <c r="AE14" s="84"/>
    </row>
    <row r="15" spans="1:31" ht="18">
      <c r="A15" s="72">
        <v>11</v>
      </c>
      <c r="B15" s="73" t="s">
        <v>52</v>
      </c>
      <c r="C15" s="74" t="s">
        <v>169</v>
      </c>
      <c r="D15" s="75">
        <v>76</v>
      </c>
      <c r="E15" s="76">
        <v>0</v>
      </c>
      <c r="F15" s="76">
        <v>0</v>
      </c>
      <c r="G15" s="76">
        <v>0</v>
      </c>
      <c r="H15" s="77">
        <v>76</v>
      </c>
      <c r="I15" s="78">
        <v>4</v>
      </c>
      <c r="J15" s="79">
        <v>4</v>
      </c>
      <c r="K15" s="80">
        <v>3</v>
      </c>
      <c r="L15" s="80">
        <v>4</v>
      </c>
      <c r="M15" s="80">
        <v>3</v>
      </c>
      <c r="N15" s="80">
        <v>6</v>
      </c>
      <c r="O15" s="80">
        <v>5</v>
      </c>
      <c r="P15" s="80">
        <v>4</v>
      </c>
      <c r="Q15" s="80">
        <v>5</v>
      </c>
      <c r="R15" s="81">
        <v>5</v>
      </c>
      <c r="S15" s="79">
        <v>4</v>
      </c>
      <c r="T15" s="80">
        <v>3</v>
      </c>
      <c r="U15" s="80">
        <v>4</v>
      </c>
      <c r="V15" s="80">
        <v>5</v>
      </c>
      <c r="W15" s="80">
        <v>4</v>
      </c>
      <c r="X15" s="80">
        <v>4</v>
      </c>
      <c r="Y15" s="80">
        <v>3</v>
      </c>
      <c r="Z15" s="80">
        <v>4</v>
      </c>
      <c r="AA15" s="81">
        <v>6</v>
      </c>
      <c r="AB15" s="82">
        <v>39</v>
      </c>
      <c r="AC15" s="83">
        <v>37</v>
      </c>
      <c r="AD15" s="83">
        <v>76</v>
      </c>
      <c r="AE15" s="84"/>
    </row>
    <row r="16" spans="1:31" ht="18">
      <c r="A16" s="72">
        <v>12</v>
      </c>
      <c r="B16" s="73" t="s">
        <v>168</v>
      </c>
      <c r="C16" s="74" t="s">
        <v>169</v>
      </c>
      <c r="D16" s="75">
        <v>76</v>
      </c>
      <c r="E16" s="76">
        <v>0</v>
      </c>
      <c r="F16" s="76">
        <v>0</v>
      </c>
      <c r="G16" s="76">
        <v>0</v>
      </c>
      <c r="H16" s="77">
        <v>76</v>
      </c>
      <c r="I16" s="78">
        <v>4</v>
      </c>
      <c r="J16" s="79">
        <v>4</v>
      </c>
      <c r="K16" s="80">
        <v>4</v>
      </c>
      <c r="L16" s="80">
        <v>4</v>
      </c>
      <c r="M16" s="80">
        <v>3</v>
      </c>
      <c r="N16" s="80">
        <v>4</v>
      </c>
      <c r="O16" s="80">
        <v>5</v>
      </c>
      <c r="P16" s="80">
        <v>4</v>
      </c>
      <c r="Q16" s="80">
        <v>5</v>
      </c>
      <c r="R16" s="81">
        <v>5</v>
      </c>
      <c r="S16" s="79">
        <v>4</v>
      </c>
      <c r="T16" s="80">
        <v>3</v>
      </c>
      <c r="U16" s="80">
        <v>4</v>
      </c>
      <c r="V16" s="80">
        <v>5</v>
      </c>
      <c r="W16" s="80">
        <v>4</v>
      </c>
      <c r="X16" s="80">
        <v>5</v>
      </c>
      <c r="Y16" s="80">
        <v>4</v>
      </c>
      <c r="Z16" s="80">
        <v>4</v>
      </c>
      <c r="AA16" s="81">
        <v>5</v>
      </c>
      <c r="AB16" s="82">
        <v>38</v>
      </c>
      <c r="AC16" s="83">
        <v>38</v>
      </c>
      <c r="AD16" s="83">
        <v>76</v>
      </c>
      <c r="AE16" s="84"/>
    </row>
    <row r="17" spans="1:31" ht="18">
      <c r="A17" s="72">
        <v>13</v>
      </c>
      <c r="B17" s="73" t="s">
        <v>49</v>
      </c>
      <c r="C17" s="74" t="s">
        <v>169</v>
      </c>
      <c r="D17" s="75">
        <v>76</v>
      </c>
      <c r="E17" s="76">
        <v>0</v>
      </c>
      <c r="F17" s="76">
        <v>0</v>
      </c>
      <c r="G17" s="76">
        <v>0</v>
      </c>
      <c r="H17" s="77">
        <v>76</v>
      </c>
      <c r="I17" s="78">
        <v>4</v>
      </c>
      <c r="J17" s="79">
        <v>4</v>
      </c>
      <c r="K17" s="80">
        <v>3</v>
      </c>
      <c r="L17" s="80">
        <v>4</v>
      </c>
      <c r="M17" s="80">
        <v>3</v>
      </c>
      <c r="N17" s="80">
        <v>4</v>
      </c>
      <c r="O17" s="80">
        <v>4</v>
      </c>
      <c r="P17" s="80">
        <v>4</v>
      </c>
      <c r="Q17" s="80">
        <v>5</v>
      </c>
      <c r="R17" s="81">
        <v>7</v>
      </c>
      <c r="S17" s="79">
        <v>4</v>
      </c>
      <c r="T17" s="80">
        <v>3</v>
      </c>
      <c r="U17" s="80">
        <v>4</v>
      </c>
      <c r="V17" s="80">
        <v>5</v>
      </c>
      <c r="W17" s="80">
        <v>4</v>
      </c>
      <c r="X17" s="80">
        <v>4</v>
      </c>
      <c r="Y17" s="80">
        <v>5</v>
      </c>
      <c r="Z17" s="80">
        <v>4</v>
      </c>
      <c r="AA17" s="81">
        <v>5</v>
      </c>
      <c r="AB17" s="82">
        <v>38</v>
      </c>
      <c r="AC17" s="83">
        <v>38</v>
      </c>
      <c r="AD17" s="83">
        <v>76</v>
      </c>
      <c r="AE17" s="84"/>
    </row>
    <row r="18" spans="1:31" ht="18">
      <c r="A18" s="72">
        <v>14</v>
      </c>
      <c r="B18" s="73" t="s">
        <v>70</v>
      </c>
      <c r="C18" s="74" t="s">
        <v>169</v>
      </c>
      <c r="D18" s="75">
        <v>76</v>
      </c>
      <c r="E18" s="76">
        <v>0</v>
      </c>
      <c r="F18" s="76">
        <v>0</v>
      </c>
      <c r="G18" s="76">
        <v>0</v>
      </c>
      <c r="H18" s="77">
        <v>76</v>
      </c>
      <c r="I18" s="78">
        <v>4</v>
      </c>
      <c r="J18" s="79">
        <v>4</v>
      </c>
      <c r="K18" s="80">
        <v>3</v>
      </c>
      <c r="L18" s="80">
        <v>6</v>
      </c>
      <c r="M18" s="80">
        <v>4</v>
      </c>
      <c r="N18" s="80">
        <v>3</v>
      </c>
      <c r="O18" s="80">
        <v>5</v>
      </c>
      <c r="P18" s="80">
        <v>3</v>
      </c>
      <c r="Q18" s="80">
        <v>5</v>
      </c>
      <c r="R18" s="81">
        <v>4</v>
      </c>
      <c r="S18" s="79">
        <v>6</v>
      </c>
      <c r="T18" s="80">
        <v>4</v>
      </c>
      <c r="U18" s="80">
        <v>5</v>
      </c>
      <c r="V18" s="80">
        <v>5</v>
      </c>
      <c r="W18" s="80">
        <v>4</v>
      </c>
      <c r="X18" s="80">
        <v>4</v>
      </c>
      <c r="Y18" s="80">
        <v>3</v>
      </c>
      <c r="Z18" s="80">
        <v>3</v>
      </c>
      <c r="AA18" s="81">
        <v>5</v>
      </c>
      <c r="AB18" s="82">
        <v>37</v>
      </c>
      <c r="AC18" s="83">
        <v>39</v>
      </c>
      <c r="AD18" s="83">
        <v>76</v>
      </c>
      <c r="AE18" s="84"/>
    </row>
    <row r="19" spans="1:31" ht="18">
      <c r="A19" s="72">
        <v>15</v>
      </c>
      <c r="B19" s="73" t="s">
        <v>72</v>
      </c>
      <c r="C19" s="74" t="s">
        <v>169</v>
      </c>
      <c r="D19" s="75">
        <v>76</v>
      </c>
      <c r="E19" s="76">
        <v>0</v>
      </c>
      <c r="F19" s="76">
        <v>0</v>
      </c>
      <c r="G19" s="76">
        <v>0</v>
      </c>
      <c r="H19" s="77">
        <v>76</v>
      </c>
      <c r="I19" s="78">
        <v>4</v>
      </c>
      <c r="J19" s="79">
        <v>4</v>
      </c>
      <c r="K19" s="80">
        <v>4</v>
      </c>
      <c r="L19" s="80">
        <v>3</v>
      </c>
      <c r="M19" s="80">
        <v>3</v>
      </c>
      <c r="N19" s="80">
        <v>4</v>
      </c>
      <c r="O19" s="80">
        <v>5</v>
      </c>
      <c r="P19" s="80">
        <v>5</v>
      </c>
      <c r="Q19" s="80">
        <v>3</v>
      </c>
      <c r="R19" s="81">
        <v>5</v>
      </c>
      <c r="S19" s="79">
        <v>4</v>
      </c>
      <c r="T19" s="80">
        <v>3</v>
      </c>
      <c r="U19" s="80">
        <v>5</v>
      </c>
      <c r="V19" s="80">
        <v>5</v>
      </c>
      <c r="W19" s="80">
        <v>4</v>
      </c>
      <c r="X19" s="80">
        <v>6</v>
      </c>
      <c r="Y19" s="80">
        <v>4</v>
      </c>
      <c r="Z19" s="80">
        <v>4</v>
      </c>
      <c r="AA19" s="81">
        <v>5</v>
      </c>
      <c r="AB19" s="82">
        <v>36</v>
      </c>
      <c r="AC19" s="83">
        <v>40</v>
      </c>
      <c r="AD19" s="83">
        <v>76</v>
      </c>
      <c r="AE19" s="84"/>
    </row>
    <row r="20" spans="1:31" ht="18">
      <c r="A20" s="72">
        <v>16</v>
      </c>
      <c r="B20" s="73" t="s">
        <v>73</v>
      </c>
      <c r="C20" s="74" t="s">
        <v>169</v>
      </c>
      <c r="D20" s="75">
        <v>76</v>
      </c>
      <c r="E20" s="76">
        <v>0</v>
      </c>
      <c r="F20" s="76">
        <v>0</v>
      </c>
      <c r="G20" s="76">
        <v>0</v>
      </c>
      <c r="H20" s="77">
        <v>76</v>
      </c>
      <c r="I20" s="78">
        <v>4</v>
      </c>
      <c r="J20" s="79">
        <v>4</v>
      </c>
      <c r="K20" s="80">
        <v>2</v>
      </c>
      <c r="L20" s="80">
        <v>5</v>
      </c>
      <c r="M20" s="80">
        <v>2</v>
      </c>
      <c r="N20" s="80">
        <v>4</v>
      </c>
      <c r="O20" s="80">
        <v>6</v>
      </c>
      <c r="P20" s="80">
        <v>4</v>
      </c>
      <c r="Q20" s="80">
        <v>4</v>
      </c>
      <c r="R20" s="81">
        <v>5</v>
      </c>
      <c r="S20" s="79">
        <v>3</v>
      </c>
      <c r="T20" s="80">
        <v>4</v>
      </c>
      <c r="U20" s="80">
        <v>4</v>
      </c>
      <c r="V20" s="80">
        <v>4</v>
      </c>
      <c r="W20" s="80">
        <v>5</v>
      </c>
      <c r="X20" s="80">
        <v>6</v>
      </c>
      <c r="Y20" s="80">
        <v>3</v>
      </c>
      <c r="Z20" s="80">
        <v>6</v>
      </c>
      <c r="AA20" s="81">
        <v>5</v>
      </c>
      <c r="AB20" s="82">
        <v>36</v>
      </c>
      <c r="AC20" s="83">
        <v>40</v>
      </c>
      <c r="AD20" s="83">
        <v>76</v>
      </c>
      <c r="AE20" s="84"/>
    </row>
    <row r="21" spans="1:31" ht="18">
      <c r="A21" s="72">
        <v>17</v>
      </c>
      <c r="B21" s="73" t="s">
        <v>54</v>
      </c>
      <c r="C21" s="74" t="s">
        <v>169</v>
      </c>
      <c r="D21" s="75">
        <v>77</v>
      </c>
      <c r="E21" s="76">
        <v>0</v>
      </c>
      <c r="F21" s="76">
        <v>0</v>
      </c>
      <c r="G21" s="76">
        <v>0</v>
      </c>
      <c r="H21" s="77">
        <v>77</v>
      </c>
      <c r="I21" s="78">
        <v>5</v>
      </c>
      <c r="J21" s="79">
        <v>6</v>
      </c>
      <c r="K21" s="80">
        <v>3</v>
      </c>
      <c r="L21" s="80">
        <v>3</v>
      </c>
      <c r="M21" s="80">
        <v>3</v>
      </c>
      <c r="N21" s="80">
        <v>5</v>
      </c>
      <c r="O21" s="80">
        <v>5</v>
      </c>
      <c r="P21" s="80">
        <v>5</v>
      </c>
      <c r="Q21" s="80">
        <v>6</v>
      </c>
      <c r="R21" s="81">
        <v>5</v>
      </c>
      <c r="S21" s="79">
        <v>4</v>
      </c>
      <c r="T21" s="80">
        <v>3</v>
      </c>
      <c r="U21" s="80">
        <v>4</v>
      </c>
      <c r="V21" s="80">
        <v>5</v>
      </c>
      <c r="W21" s="80">
        <v>4</v>
      </c>
      <c r="X21" s="80">
        <v>4</v>
      </c>
      <c r="Y21" s="80">
        <v>3</v>
      </c>
      <c r="Z21" s="80">
        <v>4</v>
      </c>
      <c r="AA21" s="81">
        <v>5</v>
      </c>
      <c r="AB21" s="82">
        <v>41</v>
      </c>
      <c r="AC21" s="83">
        <v>36</v>
      </c>
      <c r="AD21" s="83">
        <v>77</v>
      </c>
      <c r="AE21" s="84"/>
    </row>
    <row r="22" spans="1:31" ht="18">
      <c r="A22" s="72">
        <v>18</v>
      </c>
      <c r="B22" s="73" t="s">
        <v>55</v>
      </c>
      <c r="C22" s="74" t="s">
        <v>169</v>
      </c>
      <c r="D22" s="75">
        <v>77</v>
      </c>
      <c r="E22" s="76">
        <v>0</v>
      </c>
      <c r="F22" s="76">
        <v>0</v>
      </c>
      <c r="G22" s="76">
        <v>0</v>
      </c>
      <c r="H22" s="77">
        <v>77</v>
      </c>
      <c r="I22" s="78">
        <v>5</v>
      </c>
      <c r="J22" s="79">
        <v>4</v>
      </c>
      <c r="K22" s="80">
        <v>4</v>
      </c>
      <c r="L22" s="80">
        <v>5</v>
      </c>
      <c r="M22" s="80">
        <v>4</v>
      </c>
      <c r="N22" s="80">
        <v>4</v>
      </c>
      <c r="O22" s="80">
        <v>3</v>
      </c>
      <c r="P22" s="80">
        <v>4</v>
      </c>
      <c r="Q22" s="80">
        <v>4</v>
      </c>
      <c r="R22" s="81">
        <v>5</v>
      </c>
      <c r="S22" s="79">
        <v>4</v>
      </c>
      <c r="T22" s="80">
        <v>4</v>
      </c>
      <c r="U22" s="80">
        <v>5</v>
      </c>
      <c r="V22" s="80">
        <v>5</v>
      </c>
      <c r="W22" s="80">
        <v>4</v>
      </c>
      <c r="X22" s="80">
        <v>4</v>
      </c>
      <c r="Y22" s="80">
        <v>3</v>
      </c>
      <c r="Z22" s="80">
        <v>6</v>
      </c>
      <c r="AA22" s="81">
        <v>5</v>
      </c>
      <c r="AB22" s="82">
        <v>37</v>
      </c>
      <c r="AC22" s="83">
        <v>40</v>
      </c>
      <c r="AD22" s="83">
        <v>77</v>
      </c>
      <c r="AE22" s="84"/>
    </row>
    <row r="23" spans="1:31" ht="18">
      <c r="A23" s="72">
        <v>19</v>
      </c>
      <c r="B23" s="73" t="s">
        <v>76</v>
      </c>
      <c r="C23" s="74" t="s">
        <v>169</v>
      </c>
      <c r="D23" s="75">
        <v>77</v>
      </c>
      <c r="E23" s="76">
        <v>0</v>
      </c>
      <c r="F23" s="76">
        <v>0</v>
      </c>
      <c r="G23" s="76">
        <v>0</v>
      </c>
      <c r="H23" s="77">
        <v>77</v>
      </c>
      <c r="I23" s="78">
        <v>5</v>
      </c>
      <c r="J23" s="79">
        <v>5</v>
      </c>
      <c r="K23" s="80">
        <v>3</v>
      </c>
      <c r="L23" s="80">
        <v>3</v>
      </c>
      <c r="M23" s="80">
        <v>3</v>
      </c>
      <c r="N23" s="80">
        <v>4</v>
      </c>
      <c r="O23" s="80">
        <v>5</v>
      </c>
      <c r="P23" s="80">
        <v>4</v>
      </c>
      <c r="Q23" s="80">
        <v>4</v>
      </c>
      <c r="R23" s="81">
        <v>6</v>
      </c>
      <c r="S23" s="79">
        <v>4</v>
      </c>
      <c r="T23" s="80">
        <v>3</v>
      </c>
      <c r="U23" s="80">
        <v>5</v>
      </c>
      <c r="V23" s="80">
        <v>5</v>
      </c>
      <c r="W23" s="80">
        <v>4</v>
      </c>
      <c r="X23" s="80">
        <v>5</v>
      </c>
      <c r="Y23" s="80">
        <v>5</v>
      </c>
      <c r="Z23" s="80">
        <v>4</v>
      </c>
      <c r="AA23" s="81">
        <v>5</v>
      </c>
      <c r="AB23" s="82">
        <v>37</v>
      </c>
      <c r="AC23" s="83">
        <v>40</v>
      </c>
      <c r="AD23" s="83">
        <v>77</v>
      </c>
      <c r="AE23" s="84"/>
    </row>
    <row r="24" spans="1:31" ht="18">
      <c r="A24" s="72">
        <v>20</v>
      </c>
      <c r="B24" s="73" t="s">
        <v>199</v>
      </c>
      <c r="C24" s="74" t="s">
        <v>169</v>
      </c>
      <c r="D24" s="75">
        <v>77</v>
      </c>
      <c r="E24" s="76">
        <v>0</v>
      </c>
      <c r="F24" s="76">
        <v>0</v>
      </c>
      <c r="G24" s="76">
        <v>0</v>
      </c>
      <c r="H24" s="77">
        <v>77</v>
      </c>
      <c r="I24" s="78">
        <v>5</v>
      </c>
      <c r="J24" s="79">
        <v>4</v>
      </c>
      <c r="K24" s="80">
        <v>3</v>
      </c>
      <c r="L24" s="80">
        <v>3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4</v>
      </c>
      <c r="T24" s="80">
        <v>4</v>
      </c>
      <c r="U24" s="80">
        <v>4</v>
      </c>
      <c r="V24" s="80">
        <v>4</v>
      </c>
      <c r="W24" s="80">
        <v>4</v>
      </c>
      <c r="X24" s="80">
        <v>5</v>
      </c>
      <c r="Y24" s="80">
        <v>5</v>
      </c>
      <c r="Z24" s="80">
        <v>5</v>
      </c>
      <c r="AA24" s="81">
        <v>6</v>
      </c>
      <c r="AB24" s="82">
        <v>36</v>
      </c>
      <c r="AC24" s="83">
        <v>41</v>
      </c>
      <c r="AD24" s="83">
        <v>77</v>
      </c>
      <c r="AE24" s="84"/>
    </row>
    <row r="25" spans="1:31" ht="18">
      <c r="A25" s="72">
        <v>21</v>
      </c>
      <c r="B25" s="73" t="s">
        <v>201</v>
      </c>
      <c r="C25" s="74" t="s">
        <v>169</v>
      </c>
      <c r="D25" s="75">
        <v>78</v>
      </c>
      <c r="E25" s="76">
        <v>0</v>
      </c>
      <c r="F25" s="76">
        <v>0</v>
      </c>
      <c r="G25" s="76">
        <v>0</v>
      </c>
      <c r="H25" s="77">
        <v>78</v>
      </c>
      <c r="I25" s="78">
        <v>6</v>
      </c>
      <c r="J25" s="79">
        <v>4</v>
      </c>
      <c r="K25" s="80">
        <v>3</v>
      </c>
      <c r="L25" s="80">
        <v>4</v>
      </c>
      <c r="M25" s="80">
        <v>4</v>
      </c>
      <c r="N25" s="80">
        <v>5</v>
      </c>
      <c r="O25" s="80">
        <v>5</v>
      </c>
      <c r="P25" s="80">
        <v>5</v>
      </c>
      <c r="Q25" s="80">
        <v>5</v>
      </c>
      <c r="R25" s="81">
        <v>4</v>
      </c>
      <c r="S25" s="79">
        <v>4</v>
      </c>
      <c r="T25" s="80">
        <v>4</v>
      </c>
      <c r="U25" s="80">
        <v>4</v>
      </c>
      <c r="V25" s="80">
        <v>6</v>
      </c>
      <c r="W25" s="80">
        <v>4</v>
      </c>
      <c r="X25" s="80">
        <v>4</v>
      </c>
      <c r="Y25" s="80">
        <v>3</v>
      </c>
      <c r="Z25" s="80">
        <v>4</v>
      </c>
      <c r="AA25" s="81">
        <v>6</v>
      </c>
      <c r="AB25" s="82">
        <v>39</v>
      </c>
      <c r="AC25" s="83">
        <v>39</v>
      </c>
      <c r="AD25" s="83">
        <v>78</v>
      </c>
      <c r="AE25" s="84"/>
    </row>
    <row r="26" spans="1:31" ht="18">
      <c r="A26" s="72">
        <v>22</v>
      </c>
      <c r="B26" s="73" t="s">
        <v>198</v>
      </c>
      <c r="C26" s="74" t="s">
        <v>169</v>
      </c>
      <c r="D26" s="75">
        <v>78</v>
      </c>
      <c r="E26" s="76">
        <v>0</v>
      </c>
      <c r="F26" s="76">
        <v>0</v>
      </c>
      <c r="G26" s="76">
        <v>0</v>
      </c>
      <c r="H26" s="77">
        <v>78</v>
      </c>
      <c r="I26" s="78">
        <v>6</v>
      </c>
      <c r="J26" s="79">
        <v>4</v>
      </c>
      <c r="K26" s="80">
        <v>4</v>
      </c>
      <c r="L26" s="80">
        <v>4</v>
      </c>
      <c r="M26" s="80">
        <v>5</v>
      </c>
      <c r="N26" s="80">
        <v>5</v>
      </c>
      <c r="O26" s="80">
        <v>4</v>
      </c>
      <c r="P26" s="80">
        <v>4</v>
      </c>
      <c r="Q26" s="80">
        <v>3</v>
      </c>
      <c r="R26" s="81">
        <v>5</v>
      </c>
      <c r="S26" s="79">
        <v>4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5</v>
      </c>
      <c r="Z26" s="80">
        <v>5</v>
      </c>
      <c r="AA26" s="81">
        <v>6</v>
      </c>
      <c r="AB26" s="82">
        <v>38</v>
      </c>
      <c r="AC26" s="83">
        <v>40</v>
      </c>
      <c r="AD26" s="83">
        <v>78</v>
      </c>
      <c r="AE26" s="84"/>
    </row>
    <row r="27" spans="1:31" ht="18">
      <c r="A27" s="72">
        <v>23</v>
      </c>
      <c r="B27" s="73" t="s">
        <v>56</v>
      </c>
      <c r="C27" s="74" t="s">
        <v>169</v>
      </c>
      <c r="D27" s="75">
        <v>80</v>
      </c>
      <c r="E27" s="76">
        <v>0</v>
      </c>
      <c r="F27" s="76">
        <v>0</v>
      </c>
      <c r="G27" s="76">
        <v>0</v>
      </c>
      <c r="H27" s="77">
        <v>80</v>
      </c>
      <c r="I27" s="78">
        <v>8</v>
      </c>
      <c r="J27" s="79">
        <v>7</v>
      </c>
      <c r="K27" s="80">
        <v>3</v>
      </c>
      <c r="L27" s="80">
        <v>5</v>
      </c>
      <c r="M27" s="80">
        <v>4</v>
      </c>
      <c r="N27" s="80">
        <v>4</v>
      </c>
      <c r="O27" s="80">
        <v>6</v>
      </c>
      <c r="P27" s="80">
        <v>5</v>
      </c>
      <c r="Q27" s="80">
        <v>5</v>
      </c>
      <c r="R27" s="81">
        <v>5</v>
      </c>
      <c r="S27" s="79">
        <v>4</v>
      </c>
      <c r="T27" s="80">
        <v>3</v>
      </c>
      <c r="U27" s="80">
        <v>4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44</v>
      </c>
      <c r="AC27" s="83">
        <v>36</v>
      </c>
      <c r="AD27" s="83">
        <v>80</v>
      </c>
      <c r="AE27" s="84"/>
    </row>
    <row r="28" spans="1:31" ht="18">
      <c r="A28" s="72">
        <v>24</v>
      </c>
      <c r="B28" s="73" t="s">
        <v>57</v>
      </c>
      <c r="C28" s="74" t="s">
        <v>169</v>
      </c>
      <c r="D28" s="75">
        <v>80</v>
      </c>
      <c r="E28" s="76">
        <v>0</v>
      </c>
      <c r="F28" s="76">
        <v>0</v>
      </c>
      <c r="G28" s="76">
        <v>0</v>
      </c>
      <c r="H28" s="77">
        <v>80</v>
      </c>
      <c r="I28" s="78">
        <v>8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5</v>
      </c>
      <c r="Q28" s="80">
        <v>6</v>
      </c>
      <c r="R28" s="81">
        <v>6</v>
      </c>
      <c r="S28" s="79">
        <v>4</v>
      </c>
      <c r="T28" s="80">
        <v>3</v>
      </c>
      <c r="U28" s="80">
        <v>4</v>
      </c>
      <c r="V28" s="80">
        <v>4</v>
      </c>
      <c r="W28" s="80">
        <v>4</v>
      </c>
      <c r="X28" s="80">
        <v>5</v>
      </c>
      <c r="Y28" s="80">
        <v>3</v>
      </c>
      <c r="Z28" s="80">
        <v>6</v>
      </c>
      <c r="AA28" s="81">
        <v>5</v>
      </c>
      <c r="AB28" s="82">
        <v>42</v>
      </c>
      <c r="AC28" s="83">
        <v>38</v>
      </c>
      <c r="AD28" s="83">
        <v>80</v>
      </c>
      <c r="AE28" s="84"/>
    </row>
    <row r="29" spans="1:31" ht="18">
      <c r="A29" s="72">
        <v>25</v>
      </c>
      <c r="B29" s="73" t="s">
        <v>58</v>
      </c>
      <c r="C29" s="74" t="s">
        <v>169</v>
      </c>
      <c r="D29" s="75">
        <v>80</v>
      </c>
      <c r="E29" s="76">
        <v>0</v>
      </c>
      <c r="F29" s="76">
        <v>0</v>
      </c>
      <c r="G29" s="76">
        <v>0</v>
      </c>
      <c r="H29" s="77">
        <v>80</v>
      </c>
      <c r="I29" s="78">
        <v>8</v>
      </c>
      <c r="J29" s="79">
        <v>4</v>
      </c>
      <c r="K29" s="80">
        <v>4</v>
      </c>
      <c r="L29" s="80">
        <v>4</v>
      </c>
      <c r="M29" s="80">
        <v>4</v>
      </c>
      <c r="N29" s="80">
        <v>3</v>
      </c>
      <c r="O29" s="80">
        <v>4</v>
      </c>
      <c r="P29" s="80">
        <v>4</v>
      </c>
      <c r="Q29" s="80">
        <v>7</v>
      </c>
      <c r="R29" s="81">
        <v>5</v>
      </c>
      <c r="S29" s="79">
        <v>4</v>
      </c>
      <c r="T29" s="80">
        <v>4</v>
      </c>
      <c r="U29" s="80">
        <v>5</v>
      </c>
      <c r="V29" s="80">
        <v>6</v>
      </c>
      <c r="W29" s="80">
        <v>3</v>
      </c>
      <c r="X29" s="80">
        <v>3</v>
      </c>
      <c r="Y29" s="80">
        <v>7</v>
      </c>
      <c r="Z29" s="80">
        <v>4</v>
      </c>
      <c r="AA29" s="81">
        <v>5</v>
      </c>
      <c r="AB29" s="82">
        <v>39</v>
      </c>
      <c r="AC29" s="83">
        <v>41</v>
      </c>
      <c r="AD29" s="83">
        <v>80</v>
      </c>
      <c r="AE29" s="84"/>
    </row>
    <row r="30" spans="1:31" ht="18">
      <c r="A30" s="72">
        <v>26</v>
      </c>
      <c r="B30" s="73" t="s">
        <v>170</v>
      </c>
      <c r="C30" s="74" t="s">
        <v>169</v>
      </c>
      <c r="D30" s="75">
        <v>80</v>
      </c>
      <c r="E30" s="76">
        <v>0</v>
      </c>
      <c r="F30" s="76">
        <v>0</v>
      </c>
      <c r="G30" s="76">
        <v>0</v>
      </c>
      <c r="H30" s="77">
        <v>80</v>
      </c>
      <c r="I30" s="78">
        <v>8</v>
      </c>
      <c r="J30" s="79">
        <v>5</v>
      </c>
      <c r="K30" s="80">
        <v>4</v>
      </c>
      <c r="L30" s="80">
        <v>4</v>
      </c>
      <c r="M30" s="80">
        <v>3</v>
      </c>
      <c r="N30" s="80">
        <v>5</v>
      </c>
      <c r="O30" s="80">
        <v>5</v>
      </c>
      <c r="P30" s="80">
        <v>3</v>
      </c>
      <c r="Q30" s="80">
        <v>6</v>
      </c>
      <c r="R30" s="81">
        <v>4</v>
      </c>
      <c r="S30" s="79">
        <v>4</v>
      </c>
      <c r="T30" s="80">
        <v>3</v>
      </c>
      <c r="U30" s="80">
        <v>5</v>
      </c>
      <c r="V30" s="80">
        <v>6</v>
      </c>
      <c r="W30" s="80">
        <v>5</v>
      </c>
      <c r="X30" s="80">
        <v>6</v>
      </c>
      <c r="Y30" s="80">
        <v>3</v>
      </c>
      <c r="Z30" s="80">
        <v>4</v>
      </c>
      <c r="AA30" s="81">
        <v>5</v>
      </c>
      <c r="AB30" s="82">
        <v>39</v>
      </c>
      <c r="AC30" s="83">
        <v>41</v>
      </c>
      <c r="AD30" s="83">
        <v>80</v>
      </c>
      <c r="AE30" s="84"/>
    </row>
    <row r="31" spans="1:31" ht="18">
      <c r="A31" s="72">
        <v>27</v>
      </c>
      <c r="B31" s="73" t="s">
        <v>59</v>
      </c>
      <c r="C31" s="74" t="s">
        <v>169</v>
      </c>
      <c r="D31" s="75">
        <v>80</v>
      </c>
      <c r="E31" s="76">
        <v>0</v>
      </c>
      <c r="F31" s="76">
        <v>0</v>
      </c>
      <c r="G31" s="76">
        <v>0</v>
      </c>
      <c r="H31" s="77">
        <v>80</v>
      </c>
      <c r="I31" s="78">
        <v>8</v>
      </c>
      <c r="J31" s="79">
        <v>4</v>
      </c>
      <c r="K31" s="80">
        <v>3</v>
      </c>
      <c r="L31" s="80">
        <v>5</v>
      </c>
      <c r="M31" s="80">
        <v>3</v>
      </c>
      <c r="N31" s="80">
        <v>4</v>
      </c>
      <c r="O31" s="80">
        <v>5</v>
      </c>
      <c r="P31" s="80">
        <v>4</v>
      </c>
      <c r="Q31" s="80">
        <v>5</v>
      </c>
      <c r="R31" s="81">
        <v>4</v>
      </c>
      <c r="S31" s="79">
        <v>5</v>
      </c>
      <c r="T31" s="80">
        <v>3</v>
      </c>
      <c r="U31" s="80">
        <v>4</v>
      </c>
      <c r="V31" s="80">
        <v>5</v>
      </c>
      <c r="W31" s="80">
        <v>5</v>
      </c>
      <c r="X31" s="80">
        <v>5</v>
      </c>
      <c r="Y31" s="80">
        <v>5</v>
      </c>
      <c r="Z31" s="80">
        <v>5</v>
      </c>
      <c r="AA31" s="81">
        <v>6</v>
      </c>
      <c r="AB31" s="82">
        <v>37</v>
      </c>
      <c r="AC31" s="83">
        <v>43</v>
      </c>
      <c r="AD31" s="83">
        <v>80</v>
      </c>
      <c r="AE31" s="84"/>
    </row>
    <row r="32" spans="1:31" ht="18">
      <c r="A32" s="72">
        <v>28</v>
      </c>
      <c r="B32" s="73" t="s">
        <v>60</v>
      </c>
      <c r="C32" s="74" t="s">
        <v>169</v>
      </c>
      <c r="D32" s="75">
        <v>81</v>
      </c>
      <c r="E32" s="76">
        <v>0</v>
      </c>
      <c r="F32" s="76">
        <v>0</v>
      </c>
      <c r="G32" s="76">
        <v>0</v>
      </c>
      <c r="H32" s="77">
        <v>81</v>
      </c>
      <c r="I32" s="78">
        <v>9</v>
      </c>
      <c r="J32" s="79">
        <v>5</v>
      </c>
      <c r="K32" s="80">
        <v>3</v>
      </c>
      <c r="L32" s="80">
        <v>5</v>
      </c>
      <c r="M32" s="80">
        <v>3</v>
      </c>
      <c r="N32" s="80">
        <v>4</v>
      </c>
      <c r="O32" s="80">
        <v>7</v>
      </c>
      <c r="P32" s="80">
        <v>4</v>
      </c>
      <c r="Q32" s="80">
        <v>5</v>
      </c>
      <c r="R32" s="81">
        <v>5</v>
      </c>
      <c r="S32" s="79">
        <v>5</v>
      </c>
      <c r="T32" s="80">
        <v>2</v>
      </c>
      <c r="U32" s="80">
        <v>5</v>
      </c>
      <c r="V32" s="80">
        <v>5</v>
      </c>
      <c r="W32" s="80">
        <v>4</v>
      </c>
      <c r="X32" s="80">
        <v>4</v>
      </c>
      <c r="Y32" s="80">
        <v>6</v>
      </c>
      <c r="Z32" s="80">
        <v>4</v>
      </c>
      <c r="AA32" s="81">
        <v>5</v>
      </c>
      <c r="AB32" s="82">
        <v>41</v>
      </c>
      <c r="AC32" s="83">
        <v>40</v>
      </c>
      <c r="AD32" s="83">
        <v>81</v>
      </c>
      <c r="AE32" s="84"/>
    </row>
    <row r="33" spans="1:31" ht="18">
      <c r="A33" s="72">
        <v>29</v>
      </c>
      <c r="B33" s="73" t="s">
        <v>200</v>
      </c>
      <c r="C33" s="74" t="s">
        <v>169</v>
      </c>
      <c r="D33" s="75">
        <v>88</v>
      </c>
      <c r="E33" s="76">
        <v>0</v>
      </c>
      <c r="F33" s="76">
        <v>0</v>
      </c>
      <c r="G33" s="76">
        <v>0</v>
      </c>
      <c r="H33" s="77">
        <v>88</v>
      </c>
      <c r="I33" s="78">
        <v>16</v>
      </c>
      <c r="J33" s="79">
        <v>5</v>
      </c>
      <c r="K33" s="80">
        <v>3</v>
      </c>
      <c r="L33" s="80">
        <v>4</v>
      </c>
      <c r="M33" s="80">
        <v>4</v>
      </c>
      <c r="N33" s="80">
        <v>4</v>
      </c>
      <c r="O33" s="80">
        <v>5</v>
      </c>
      <c r="P33" s="80">
        <v>6</v>
      </c>
      <c r="Q33" s="80">
        <v>7</v>
      </c>
      <c r="R33" s="81">
        <v>6</v>
      </c>
      <c r="S33" s="79">
        <v>5</v>
      </c>
      <c r="T33" s="80">
        <v>5</v>
      </c>
      <c r="U33" s="80">
        <v>4</v>
      </c>
      <c r="V33" s="80">
        <v>6</v>
      </c>
      <c r="W33" s="80">
        <v>4</v>
      </c>
      <c r="X33" s="80">
        <v>7</v>
      </c>
      <c r="Y33" s="80">
        <v>3</v>
      </c>
      <c r="Z33" s="80">
        <v>5</v>
      </c>
      <c r="AA33" s="81">
        <v>5</v>
      </c>
      <c r="AB33" s="82">
        <v>44</v>
      </c>
      <c r="AC33" s="83">
        <v>44</v>
      </c>
      <c r="AD33" s="83">
        <v>88</v>
      </c>
      <c r="AE33" s="84"/>
    </row>
    <row r="34" spans="1:31" ht="18.600000000000001" thickBot="1">
      <c r="A34" s="85">
        <v>30</v>
      </c>
      <c r="B34" s="86" t="s">
        <v>211</v>
      </c>
      <c r="C34" s="87" t="s">
        <v>169</v>
      </c>
      <c r="D34" s="88" t="s">
        <v>212</v>
      </c>
      <c r="E34" s="89">
        <v>0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8.600000000000001" thickTop="1">
      <c r="A35" s="59">
        <v>1</v>
      </c>
      <c r="B35" s="60" t="s">
        <v>128</v>
      </c>
      <c r="C35" s="61" t="s">
        <v>169</v>
      </c>
      <c r="D35" s="62">
        <v>71</v>
      </c>
      <c r="E35" s="63">
        <v>0</v>
      </c>
      <c r="F35" s="63">
        <v>0</v>
      </c>
      <c r="G35" s="63">
        <v>0</v>
      </c>
      <c r="H35" s="64">
        <v>71</v>
      </c>
      <c r="I35" s="65">
        <v>-1</v>
      </c>
      <c r="J35" s="66">
        <v>4</v>
      </c>
      <c r="K35" s="67">
        <v>3</v>
      </c>
      <c r="L35" s="67">
        <v>5</v>
      </c>
      <c r="M35" s="67">
        <v>3</v>
      </c>
      <c r="N35" s="67">
        <v>3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2</v>
      </c>
      <c r="U35" s="67">
        <v>4</v>
      </c>
      <c r="V35" s="67">
        <v>5</v>
      </c>
      <c r="W35" s="67">
        <v>4</v>
      </c>
      <c r="X35" s="67">
        <v>5</v>
      </c>
      <c r="Y35" s="67">
        <v>3</v>
      </c>
      <c r="Z35" s="67">
        <v>4</v>
      </c>
      <c r="AA35" s="68">
        <v>5</v>
      </c>
      <c r="AB35" s="69">
        <v>35</v>
      </c>
      <c r="AC35" s="70">
        <v>36</v>
      </c>
      <c r="AD35" s="70">
        <v>71</v>
      </c>
      <c r="AE35" s="71"/>
    </row>
    <row r="36" spans="1:31" ht="18">
      <c r="A36" s="72">
        <v>2</v>
      </c>
      <c r="B36" s="73" t="s">
        <v>129</v>
      </c>
      <c r="C36" s="74" t="s">
        <v>169</v>
      </c>
      <c r="D36" s="75">
        <v>73</v>
      </c>
      <c r="E36" s="76">
        <v>0</v>
      </c>
      <c r="F36" s="76">
        <v>0</v>
      </c>
      <c r="G36" s="76">
        <v>0</v>
      </c>
      <c r="H36" s="77">
        <v>73</v>
      </c>
      <c r="I36" s="78">
        <v>1</v>
      </c>
      <c r="J36" s="79">
        <v>5</v>
      </c>
      <c r="K36" s="80">
        <v>3</v>
      </c>
      <c r="L36" s="80">
        <v>3</v>
      </c>
      <c r="M36" s="80">
        <v>3</v>
      </c>
      <c r="N36" s="80">
        <v>4</v>
      </c>
      <c r="O36" s="80">
        <v>5</v>
      </c>
      <c r="P36" s="80">
        <v>3</v>
      </c>
      <c r="Q36" s="80">
        <v>5</v>
      </c>
      <c r="R36" s="81">
        <v>5</v>
      </c>
      <c r="S36" s="79">
        <v>4</v>
      </c>
      <c r="T36" s="80">
        <v>4</v>
      </c>
      <c r="U36" s="80">
        <v>4</v>
      </c>
      <c r="V36" s="80">
        <v>5</v>
      </c>
      <c r="W36" s="80">
        <v>3</v>
      </c>
      <c r="X36" s="80">
        <v>4</v>
      </c>
      <c r="Y36" s="80">
        <v>5</v>
      </c>
      <c r="Z36" s="80">
        <v>4</v>
      </c>
      <c r="AA36" s="81">
        <v>4</v>
      </c>
      <c r="AB36" s="82">
        <v>36</v>
      </c>
      <c r="AC36" s="83">
        <v>37</v>
      </c>
      <c r="AD36" s="83">
        <v>73</v>
      </c>
      <c r="AE36" s="84"/>
    </row>
    <row r="37" spans="1:31" ht="18">
      <c r="A37" s="72">
        <v>3</v>
      </c>
      <c r="B37" s="73" t="s">
        <v>171</v>
      </c>
      <c r="C37" s="74" t="s">
        <v>169</v>
      </c>
      <c r="D37" s="75">
        <v>73</v>
      </c>
      <c r="E37" s="76">
        <v>0</v>
      </c>
      <c r="F37" s="76">
        <v>0</v>
      </c>
      <c r="G37" s="76">
        <v>0</v>
      </c>
      <c r="H37" s="77">
        <v>73</v>
      </c>
      <c r="I37" s="78">
        <v>1</v>
      </c>
      <c r="J37" s="79">
        <v>5</v>
      </c>
      <c r="K37" s="80">
        <v>2</v>
      </c>
      <c r="L37" s="80">
        <v>4</v>
      </c>
      <c r="M37" s="80">
        <v>3</v>
      </c>
      <c r="N37" s="80">
        <v>3</v>
      </c>
      <c r="O37" s="80">
        <v>5</v>
      </c>
      <c r="P37" s="80">
        <v>4</v>
      </c>
      <c r="Q37" s="80">
        <v>4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6</v>
      </c>
      <c r="Y37" s="80">
        <v>3</v>
      </c>
      <c r="Z37" s="80">
        <v>4</v>
      </c>
      <c r="AA37" s="81">
        <v>5</v>
      </c>
      <c r="AB37" s="82">
        <v>35</v>
      </c>
      <c r="AC37" s="83">
        <v>38</v>
      </c>
      <c r="AD37" s="83">
        <v>73</v>
      </c>
      <c r="AE37" s="84"/>
    </row>
    <row r="38" spans="1:31" ht="18">
      <c r="A38" s="72">
        <v>4</v>
      </c>
      <c r="B38" s="73" t="s">
        <v>115</v>
      </c>
      <c r="C38" s="74" t="s">
        <v>169</v>
      </c>
      <c r="D38" s="75">
        <v>75</v>
      </c>
      <c r="E38" s="76">
        <v>0</v>
      </c>
      <c r="F38" s="76">
        <v>0</v>
      </c>
      <c r="G38" s="76">
        <v>0</v>
      </c>
      <c r="H38" s="77">
        <v>75</v>
      </c>
      <c r="I38" s="78">
        <v>3</v>
      </c>
      <c r="J38" s="79">
        <v>4</v>
      </c>
      <c r="K38" s="80">
        <v>3</v>
      </c>
      <c r="L38" s="80">
        <v>4</v>
      </c>
      <c r="M38" s="80">
        <v>3</v>
      </c>
      <c r="N38" s="80">
        <v>4</v>
      </c>
      <c r="O38" s="80">
        <v>5</v>
      </c>
      <c r="P38" s="80">
        <v>5</v>
      </c>
      <c r="Q38" s="80">
        <v>5</v>
      </c>
      <c r="R38" s="81">
        <v>6</v>
      </c>
      <c r="S38" s="79">
        <v>4</v>
      </c>
      <c r="T38" s="80">
        <v>3</v>
      </c>
      <c r="U38" s="80">
        <v>4</v>
      </c>
      <c r="V38" s="80">
        <v>6</v>
      </c>
      <c r="W38" s="80">
        <v>4</v>
      </c>
      <c r="X38" s="80">
        <v>3</v>
      </c>
      <c r="Y38" s="80">
        <v>3</v>
      </c>
      <c r="Z38" s="80">
        <v>4</v>
      </c>
      <c r="AA38" s="81">
        <v>5</v>
      </c>
      <c r="AB38" s="82">
        <v>39</v>
      </c>
      <c r="AC38" s="83">
        <v>36</v>
      </c>
      <c r="AD38" s="83">
        <v>75</v>
      </c>
      <c r="AE38" s="84"/>
    </row>
    <row r="39" spans="1:31" ht="18">
      <c r="A39" s="72">
        <v>5</v>
      </c>
      <c r="B39" s="73" t="s">
        <v>116</v>
      </c>
      <c r="C39" s="74" t="s">
        <v>169</v>
      </c>
      <c r="D39" s="75">
        <v>76</v>
      </c>
      <c r="E39" s="76">
        <v>0</v>
      </c>
      <c r="F39" s="76">
        <v>0</v>
      </c>
      <c r="G39" s="76">
        <v>0</v>
      </c>
      <c r="H39" s="77">
        <v>76</v>
      </c>
      <c r="I39" s="78">
        <v>4</v>
      </c>
      <c r="J39" s="79">
        <v>4</v>
      </c>
      <c r="K39" s="80">
        <v>4</v>
      </c>
      <c r="L39" s="80">
        <v>3</v>
      </c>
      <c r="M39" s="80">
        <v>4</v>
      </c>
      <c r="N39" s="80">
        <v>4</v>
      </c>
      <c r="O39" s="80">
        <v>5</v>
      </c>
      <c r="P39" s="80">
        <v>5</v>
      </c>
      <c r="Q39" s="80">
        <v>4</v>
      </c>
      <c r="R39" s="81">
        <v>5</v>
      </c>
      <c r="S39" s="79">
        <v>4</v>
      </c>
      <c r="T39" s="80">
        <v>5</v>
      </c>
      <c r="U39" s="80">
        <v>4</v>
      </c>
      <c r="V39" s="80">
        <v>5</v>
      </c>
      <c r="W39" s="80">
        <v>4</v>
      </c>
      <c r="X39" s="80">
        <v>4</v>
      </c>
      <c r="Y39" s="80">
        <v>3</v>
      </c>
      <c r="Z39" s="80">
        <v>4</v>
      </c>
      <c r="AA39" s="81">
        <v>5</v>
      </c>
      <c r="AB39" s="82">
        <v>38</v>
      </c>
      <c r="AC39" s="83">
        <v>38</v>
      </c>
      <c r="AD39" s="83">
        <v>76</v>
      </c>
      <c r="AE39" s="84"/>
    </row>
    <row r="40" spans="1:31" ht="18">
      <c r="A40" s="72">
        <v>6</v>
      </c>
      <c r="B40" s="73" t="s">
        <v>117</v>
      </c>
      <c r="C40" s="74" t="s">
        <v>169</v>
      </c>
      <c r="D40" s="75">
        <v>77</v>
      </c>
      <c r="E40" s="76">
        <v>0</v>
      </c>
      <c r="F40" s="76">
        <v>0</v>
      </c>
      <c r="G40" s="76">
        <v>0</v>
      </c>
      <c r="H40" s="77">
        <v>77</v>
      </c>
      <c r="I40" s="78">
        <v>5</v>
      </c>
      <c r="J40" s="79">
        <v>4</v>
      </c>
      <c r="K40" s="80">
        <v>3</v>
      </c>
      <c r="L40" s="80">
        <v>5</v>
      </c>
      <c r="M40" s="80">
        <v>3</v>
      </c>
      <c r="N40" s="80">
        <v>4</v>
      </c>
      <c r="O40" s="80">
        <v>5</v>
      </c>
      <c r="P40" s="80">
        <v>4</v>
      </c>
      <c r="Q40" s="80">
        <v>5</v>
      </c>
      <c r="R40" s="81">
        <v>6</v>
      </c>
      <c r="S40" s="79">
        <v>3</v>
      </c>
      <c r="T40" s="80">
        <v>4</v>
      </c>
      <c r="U40" s="80">
        <v>4</v>
      </c>
      <c r="V40" s="80">
        <v>5</v>
      </c>
      <c r="W40" s="80">
        <v>4</v>
      </c>
      <c r="X40" s="80">
        <v>5</v>
      </c>
      <c r="Y40" s="80">
        <v>3</v>
      </c>
      <c r="Z40" s="80">
        <v>5</v>
      </c>
      <c r="AA40" s="81">
        <v>5</v>
      </c>
      <c r="AB40" s="82">
        <v>39</v>
      </c>
      <c r="AC40" s="83">
        <v>38</v>
      </c>
      <c r="AD40" s="83">
        <v>77</v>
      </c>
      <c r="AE40" s="84"/>
    </row>
    <row r="41" spans="1:31" ht="18">
      <c r="A41" s="72">
        <v>7</v>
      </c>
      <c r="B41" s="73" t="s">
        <v>118</v>
      </c>
      <c r="C41" s="74" t="s">
        <v>169</v>
      </c>
      <c r="D41" s="75">
        <v>79</v>
      </c>
      <c r="E41" s="76">
        <v>0</v>
      </c>
      <c r="F41" s="76">
        <v>0</v>
      </c>
      <c r="G41" s="76">
        <v>0</v>
      </c>
      <c r="H41" s="77">
        <v>79</v>
      </c>
      <c r="I41" s="78">
        <v>7</v>
      </c>
      <c r="J41" s="79">
        <v>4</v>
      </c>
      <c r="K41" s="80">
        <v>4</v>
      </c>
      <c r="L41" s="80">
        <v>6</v>
      </c>
      <c r="M41" s="80">
        <v>3</v>
      </c>
      <c r="N41" s="80">
        <v>6</v>
      </c>
      <c r="O41" s="80">
        <v>4</v>
      </c>
      <c r="P41" s="80">
        <v>4</v>
      </c>
      <c r="Q41" s="80">
        <v>4</v>
      </c>
      <c r="R41" s="81">
        <v>5</v>
      </c>
      <c r="S41" s="79">
        <v>4</v>
      </c>
      <c r="T41" s="80">
        <v>4</v>
      </c>
      <c r="U41" s="80">
        <v>4</v>
      </c>
      <c r="V41" s="80">
        <v>5</v>
      </c>
      <c r="W41" s="80">
        <v>4</v>
      </c>
      <c r="X41" s="80">
        <v>6</v>
      </c>
      <c r="Y41" s="80">
        <v>3</v>
      </c>
      <c r="Z41" s="80">
        <v>4</v>
      </c>
      <c r="AA41" s="81">
        <v>5</v>
      </c>
      <c r="AB41" s="82">
        <v>40</v>
      </c>
      <c r="AC41" s="83">
        <v>39</v>
      </c>
      <c r="AD41" s="83">
        <v>79</v>
      </c>
      <c r="AE41" s="84"/>
    </row>
    <row r="42" spans="1:31" ht="18">
      <c r="A42" s="72">
        <v>8</v>
      </c>
      <c r="B42" s="73" t="s">
        <v>119</v>
      </c>
      <c r="C42" s="74" t="s">
        <v>169</v>
      </c>
      <c r="D42" s="75">
        <v>79</v>
      </c>
      <c r="E42" s="76">
        <v>0</v>
      </c>
      <c r="F42" s="76">
        <v>0</v>
      </c>
      <c r="G42" s="76">
        <v>0</v>
      </c>
      <c r="H42" s="77">
        <v>79</v>
      </c>
      <c r="I42" s="78">
        <v>7</v>
      </c>
      <c r="J42" s="79">
        <v>3</v>
      </c>
      <c r="K42" s="80">
        <v>3</v>
      </c>
      <c r="L42" s="80">
        <v>5</v>
      </c>
      <c r="M42" s="80">
        <v>5</v>
      </c>
      <c r="N42" s="80">
        <v>5</v>
      </c>
      <c r="O42" s="80">
        <v>4</v>
      </c>
      <c r="P42" s="80">
        <v>4</v>
      </c>
      <c r="Q42" s="80">
        <v>5</v>
      </c>
      <c r="R42" s="81">
        <v>4</v>
      </c>
      <c r="S42" s="79">
        <v>5</v>
      </c>
      <c r="T42" s="80">
        <v>3</v>
      </c>
      <c r="U42" s="80">
        <v>5</v>
      </c>
      <c r="V42" s="80">
        <v>6</v>
      </c>
      <c r="W42" s="80">
        <v>4</v>
      </c>
      <c r="X42" s="80">
        <v>5</v>
      </c>
      <c r="Y42" s="80">
        <v>4</v>
      </c>
      <c r="Z42" s="80">
        <v>4</v>
      </c>
      <c r="AA42" s="81">
        <v>5</v>
      </c>
      <c r="AB42" s="82">
        <v>38</v>
      </c>
      <c r="AC42" s="83">
        <v>41</v>
      </c>
      <c r="AD42" s="83">
        <v>79</v>
      </c>
      <c r="AE42" s="84"/>
    </row>
    <row r="43" spans="1:31" ht="18">
      <c r="A43" s="72">
        <v>9</v>
      </c>
      <c r="B43" s="73" t="s">
        <v>121</v>
      </c>
      <c r="C43" s="74" t="s">
        <v>169</v>
      </c>
      <c r="D43" s="75">
        <v>80</v>
      </c>
      <c r="E43" s="76">
        <v>0</v>
      </c>
      <c r="F43" s="76">
        <v>0</v>
      </c>
      <c r="G43" s="76">
        <v>0</v>
      </c>
      <c r="H43" s="77">
        <v>80</v>
      </c>
      <c r="I43" s="78">
        <v>8</v>
      </c>
      <c r="J43" s="79">
        <v>4</v>
      </c>
      <c r="K43" s="80">
        <v>3</v>
      </c>
      <c r="L43" s="80">
        <v>5</v>
      </c>
      <c r="M43" s="80">
        <v>3</v>
      </c>
      <c r="N43" s="80">
        <v>4</v>
      </c>
      <c r="O43" s="80">
        <v>5</v>
      </c>
      <c r="P43" s="80">
        <v>5</v>
      </c>
      <c r="Q43" s="80">
        <v>5</v>
      </c>
      <c r="R43" s="81">
        <v>5</v>
      </c>
      <c r="S43" s="79">
        <v>4</v>
      </c>
      <c r="T43" s="80">
        <v>3</v>
      </c>
      <c r="U43" s="80">
        <v>4</v>
      </c>
      <c r="V43" s="80">
        <v>7</v>
      </c>
      <c r="W43" s="80">
        <v>5</v>
      </c>
      <c r="X43" s="80">
        <v>5</v>
      </c>
      <c r="Y43" s="80">
        <v>4</v>
      </c>
      <c r="Z43" s="80">
        <v>5</v>
      </c>
      <c r="AA43" s="81">
        <v>4</v>
      </c>
      <c r="AB43" s="82">
        <v>39</v>
      </c>
      <c r="AC43" s="83">
        <v>41</v>
      </c>
      <c r="AD43" s="83">
        <v>80</v>
      </c>
      <c r="AE43" s="84"/>
    </row>
    <row r="44" spans="1:31" ht="18.600000000000001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0</v>
      </c>
      <c r="F44" s="89">
        <v>0</v>
      </c>
      <c r="G44" s="89">
        <v>0</v>
      </c>
      <c r="H44" s="90">
        <v>81</v>
      </c>
      <c r="I44" s="91">
        <v>9</v>
      </c>
      <c r="J44" s="92">
        <v>4</v>
      </c>
      <c r="K44" s="93">
        <v>3</v>
      </c>
      <c r="L44" s="93">
        <v>6</v>
      </c>
      <c r="M44" s="93">
        <v>4</v>
      </c>
      <c r="N44" s="93">
        <v>3</v>
      </c>
      <c r="O44" s="93">
        <v>6</v>
      </c>
      <c r="P44" s="93">
        <v>4</v>
      </c>
      <c r="Q44" s="93">
        <v>5</v>
      </c>
      <c r="R44" s="94">
        <v>5</v>
      </c>
      <c r="S44" s="92">
        <v>4</v>
      </c>
      <c r="T44" s="93">
        <v>3</v>
      </c>
      <c r="U44" s="93">
        <v>5</v>
      </c>
      <c r="V44" s="93">
        <v>6</v>
      </c>
      <c r="W44" s="93">
        <v>4</v>
      </c>
      <c r="X44" s="93">
        <v>4</v>
      </c>
      <c r="Y44" s="93">
        <v>5</v>
      </c>
      <c r="Z44" s="93">
        <v>4</v>
      </c>
      <c r="AA44" s="94">
        <v>6</v>
      </c>
      <c r="AB44" s="95">
        <v>40</v>
      </c>
      <c r="AC44" s="96">
        <v>41</v>
      </c>
      <c r="AD44" s="96">
        <v>81</v>
      </c>
      <c r="AE44" s="97"/>
    </row>
    <row r="45" spans="1:31" ht="16.8" thickTop="1"/>
  </sheetData>
  <sortState ref="B15:AE20">
    <sortCondition ref="I15:I20"/>
    <sortCondition ref="AC15:AC20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155" priority="25">
      <formula>$J5&lt;0</formula>
    </cfRule>
    <cfRule type="expression" dxfId="154" priority="26">
      <formula>$J5=0</formula>
    </cfRule>
  </conditionalFormatting>
  <conditionalFormatting sqref="J5:AA25">
    <cfRule type="cellIs" dxfId="153" priority="21" operator="equal">
      <formula>J$4-2</formula>
    </cfRule>
    <cfRule type="cellIs" dxfId="152" priority="22" operator="equal">
      <formula>J$4-2</formula>
    </cfRule>
    <cfRule type="cellIs" dxfId="151" priority="23" operator="equal">
      <formula>J$4-1</formula>
    </cfRule>
    <cfRule type="cellIs" dxfId="150" priority="24" operator="equal">
      <formula>J$4</formula>
    </cfRule>
  </conditionalFormatting>
  <conditionalFormatting sqref="AB5:AD25">
    <cfRule type="cellIs" dxfId="149" priority="19" operator="lessThan">
      <formula>AB$4</formula>
    </cfRule>
    <cfRule type="cellIs" dxfId="148" priority="20" operator="equal">
      <formula>AB$4</formula>
    </cfRule>
  </conditionalFormatting>
  <conditionalFormatting sqref="H5:H44">
    <cfRule type="expression" dxfId="147" priority="11">
      <formula>$J5&lt;0</formula>
    </cfRule>
    <cfRule type="expression" dxfId="146" priority="12">
      <formula>$J5=0</formula>
    </cfRule>
  </conditionalFormatting>
  <conditionalFormatting sqref="J5:AA44">
    <cfRule type="cellIs" dxfId="145" priority="7" operator="equal">
      <formula>J$4-2</formula>
    </cfRule>
    <cfRule type="cellIs" dxfId="144" priority="8" operator="equal">
      <formula>J$4-2</formula>
    </cfRule>
    <cfRule type="cellIs" dxfId="143" priority="9" operator="equal">
      <formula>J$4-1</formula>
    </cfRule>
    <cfRule type="cellIs" dxfId="142" priority="10" operator="equal">
      <formula>J$4</formula>
    </cfRule>
  </conditionalFormatting>
  <conditionalFormatting sqref="AB5:AD44">
    <cfRule type="cellIs" dxfId="141" priority="5" operator="lessThan">
      <formula>AB$4</formula>
    </cfRule>
    <cfRule type="cellIs" dxfId="140" priority="6" operator="equal">
      <formula>AB$4</formula>
    </cfRule>
  </conditionalFormatting>
  <conditionalFormatting sqref="D5:G44">
    <cfRule type="cellIs" dxfId="139" priority="2" operator="equal">
      <formula>$AD$4</formula>
    </cfRule>
    <cfRule type="cellIs" dxfId="138" priority="1" operator="lessThan">
      <formula>$AD$4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horizontalDpi="1200" verticalDpi="1200" r:id="rId1"/>
  <headerFooter>
    <oddFooter>&amp;C&amp;P/&amp;N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R17" sqref="R17"/>
    </sheetView>
  </sheetViews>
  <sheetFormatPr defaultRowHeight="16.2"/>
  <cols>
    <col min="1" max="1" width="5.77734375" bestFit="1" customWidth="1"/>
    <col min="2" max="2" width="9.21875" customWidth="1"/>
    <col min="3" max="3" width="12.44140625" customWidth="1"/>
    <col min="4" max="7" width="5.332031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221" t="str">
        <f>世大運R1!A1</f>
        <v>2017年世大運第二次選拔賽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</row>
    <row r="2" spans="1:31" ht="16.8" thickBot="1">
      <c r="A2" s="222" t="str">
        <f>世大運R1!A2</f>
        <v>地點：揚昇高爾夫球場</v>
      </c>
      <c r="B2" s="222"/>
      <c r="C2" s="222"/>
      <c r="D2" s="222"/>
      <c r="E2" s="222"/>
      <c r="F2" s="222"/>
      <c r="G2" s="222"/>
      <c r="H2" s="48"/>
      <c r="I2" s="48"/>
      <c r="J2" s="223">
        <v>2</v>
      </c>
      <c r="K2" s="223"/>
      <c r="L2" s="223"/>
      <c r="M2" s="223"/>
      <c r="N2" s="223"/>
      <c r="O2" s="223"/>
      <c r="P2" s="223"/>
      <c r="Q2" s="223"/>
      <c r="R2" s="223"/>
      <c r="S2" s="49"/>
      <c r="T2" s="50"/>
      <c r="U2" s="50"/>
      <c r="V2" s="50"/>
      <c r="W2" s="50"/>
      <c r="X2" s="50"/>
      <c r="Y2" s="50"/>
      <c r="Z2" s="224">
        <f>'R2成績'!Z2:AE2</f>
        <v>42824</v>
      </c>
      <c r="AA2" s="224"/>
      <c r="AB2" s="224"/>
      <c r="AC2" s="224"/>
      <c r="AD2" s="224"/>
      <c r="AE2" s="224"/>
    </row>
    <row r="3" spans="1:31" ht="16.8" thickTop="1">
      <c r="A3" s="225" t="s">
        <v>27</v>
      </c>
      <c r="B3" s="227" t="s">
        <v>28</v>
      </c>
      <c r="C3" s="227" t="s">
        <v>0</v>
      </c>
      <c r="D3" s="215" t="s">
        <v>29</v>
      </c>
      <c r="E3" s="215" t="s">
        <v>30</v>
      </c>
      <c r="F3" s="215" t="s">
        <v>1</v>
      </c>
      <c r="G3" s="215" t="s">
        <v>2</v>
      </c>
      <c r="H3" s="217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98" t="s">
        <v>5</v>
      </c>
      <c r="AD3" s="98" t="s">
        <v>6</v>
      </c>
      <c r="AE3" s="219" t="s">
        <v>32</v>
      </c>
    </row>
    <row r="4" spans="1:31" ht="16.8" thickBot="1">
      <c r="A4" s="226"/>
      <c r="B4" s="228"/>
      <c r="C4" s="228"/>
      <c r="D4" s="216"/>
      <c r="E4" s="216"/>
      <c r="F4" s="216"/>
      <c r="G4" s="216"/>
      <c r="H4" s="218"/>
      <c r="I4" s="55" t="s">
        <v>33</v>
      </c>
      <c r="J4" s="56">
        <f>世大運R1!J4</f>
        <v>4</v>
      </c>
      <c r="K4" s="56">
        <f>世大運R1!K4</f>
        <v>3</v>
      </c>
      <c r="L4" s="56">
        <f>世大運R1!L4</f>
        <v>4</v>
      </c>
      <c r="M4" s="56">
        <f>世大運R1!M4</f>
        <v>3</v>
      </c>
      <c r="N4" s="56">
        <f>世大運R1!N4</f>
        <v>4</v>
      </c>
      <c r="O4" s="56">
        <f>世大運R1!O4</f>
        <v>5</v>
      </c>
      <c r="P4" s="56">
        <f>世大運R1!P4</f>
        <v>4</v>
      </c>
      <c r="Q4" s="56">
        <f>世大運R1!Q4</f>
        <v>4</v>
      </c>
      <c r="R4" s="56">
        <f>世大運R1!R4</f>
        <v>5</v>
      </c>
      <c r="S4" s="56">
        <f>世大運R1!S4</f>
        <v>4</v>
      </c>
      <c r="T4" s="56">
        <f>世大運R1!T4</f>
        <v>3</v>
      </c>
      <c r="U4" s="56">
        <f>世大運R1!U4</f>
        <v>4</v>
      </c>
      <c r="V4" s="56">
        <f>世大運R1!V4</f>
        <v>5</v>
      </c>
      <c r="W4" s="56">
        <f>世大運R1!W4</f>
        <v>4</v>
      </c>
      <c r="X4" s="56">
        <f>世大運R1!X4</f>
        <v>4</v>
      </c>
      <c r="Y4" s="56">
        <f>世大運R1!Y4</f>
        <v>3</v>
      </c>
      <c r="Z4" s="56">
        <f>世大運R1!Z4</f>
        <v>4</v>
      </c>
      <c r="AA4" s="56">
        <f>世大運R1!AA4</f>
        <v>5</v>
      </c>
      <c r="AB4" s="57">
        <f>世大運R1!AB4</f>
        <v>36</v>
      </c>
      <c r="AC4" s="57">
        <f>世大運R1!AC4</f>
        <v>36</v>
      </c>
      <c r="AD4" s="58">
        <f>世大運R1!AD4</f>
        <v>72</v>
      </c>
      <c r="AE4" s="220"/>
    </row>
    <row r="5" spans="1:31" ht="18.600000000000001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0</v>
      </c>
      <c r="G5" s="63">
        <v>0</v>
      </c>
      <c r="H5" s="64">
        <v>140</v>
      </c>
      <c r="I5" s="65">
        <v>-4</v>
      </c>
      <c r="J5" s="66">
        <v>3</v>
      </c>
      <c r="K5" s="67">
        <v>3</v>
      </c>
      <c r="L5" s="67">
        <v>5</v>
      </c>
      <c r="M5" s="67">
        <v>4</v>
      </c>
      <c r="N5" s="67">
        <v>4</v>
      </c>
      <c r="O5" s="67">
        <v>4</v>
      </c>
      <c r="P5" s="67">
        <v>4</v>
      </c>
      <c r="Q5" s="67">
        <v>4</v>
      </c>
      <c r="R5" s="68">
        <v>4</v>
      </c>
      <c r="S5" s="66">
        <v>4</v>
      </c>
      <c r="T5" s="67">
        <v>3</v>
      </c>
      <c r="U5" s="67">
        <v>4</v>
      </c>
      <c r="V5" s="67">
        <v>5</v>
      </c>
      <c r="W5" s="67">
        <v>4</v>
      </c>
      <c r="X5" s="67">
        <v>4</v>
      </c>
      <c r="Y5" s="67">
        <v>3</v>
      </c>
      <c r="Z5" s="67">
        <v>4</v>
      </c>
      <c r="AA5" s="68">
        <v>4</v>
      </c>
      <c r="AB5" s="69">
        <v>35</v>
      </c>
      <c r="AC5" s="70">
        <v>35</v>
      </c>
      <c r="AD5" s="70">
        <v>70</v>
      </c>
      <c r="AE5" s="71">
        <v>0</v>
      </c>
    </row>
    <row r="6" spans="1:31" ht="18">
      <c r="A6" s="72">
        <v>2</v>
      </c>
      <c r="B6" s="73" t="s">
        <v>44</v>
      </c>
      <c r="C6" s="74" t="s">
        <v>169</v>
      </c>
      <c r="D6" s="75">
        <v>71</v>
      </c>
      <c r="E6" s="76">
        <v>71</v>
      </c>
      <c r="F6" s="76">
        <v>0</v>
      </c>
      <c r="G6" s="76">
        <v>0</v>
      </c>
      <c r="H6" s="77">
        <v>142</v>
      </c>
      <c r="I6" s="78">
        <v>-2</v>
      </c>
      <c r="J6" s="79">
        <v>4</v>
      </c>
      <c r="K6" s="80">
        <v>3</v>
      </c>
      <c r="L6" s="80">
        <v>4</v>
      </c>
      <c r="M6" s="80">
        <v>4</v>
      </c>
      <c r="N6" s="80">
        <v>5</v>
      </c>
      <c r="O6" s="80">
        <v>4</v>
      </c>
      <c r="P6" s="80">
        <v>3</v>
      </c>
      <c r="Q6" s="80">
        <v>4</v>
      </c>
      <c r="R6" s="81">
        <v>7</v>
      </c>
      <c r="S6" s="79">
        <v>3</v>
      </c>
      <c r="T6" s="80">
        <v>2</v>
      </c>
      <c r="U6" s="80">
        <v>4</v>
      </c>
      <c r="V6" s="80">
        <v>5</v>
      </c>
      <c r="W6" s="80">
        <v>3</v>
      </c>
      <c r="X6" s="80">
        <v>4</v>
      </c>
      <c r="Y6" s="80">
        <v>3</v>
      </c>
      <c r="Z6" s="80">
        <v>5</v>
      </c>
      <c r="AA6" s="81">
        <v>4</v>
      </c>
      <c r="AB6" s="82">
        <v>38</v>
      </c>
      <c r="AC6" s="83">
        <v>33</v>
      </c>
      <c r="AD6" s="83">
        <v>71</v>
      </c>
      <c r="AE6" s="84">
        <v>0</v>
      </c>
    </row>
    <row r="7" spans="1:31" ht="18">
      <c r="A7" s="72">
        <v>3</v>
      </c>
      <c r="B7" s="73" t="s">
        <v>46</v>
      </c>
      <c r="C7" s="74" t="s">
        <v>169</v>
      </c>
      <c r="D7" s="75">
        <v>73</v>
      </c>
      <c r="E7" s="76">
        <v>70</v>
      </c>
      <c r="F7" s="76">
        <v>0</v>
      </c>
      <c r="G7" s="76">
        <v>0</v>
      </c>
      <c r="H7" s="77">
        <v>143</v>
      </c>
      <c r="I7" s="78">
        <v>-1</v>
      </c>
      <c r="J7" s="79">
        <v>4</v>
      </c>
      <c r="K7" s="80">
        <v>3</v>
      </c>
      <c r="L7" s="80">
        <v>3</v>
      </c>
      <c r="M7" s="80">
        <v>5</v>
      </c>
      <c r="N7" s="80">
        <v>4</v>
      </c>
      <c r="O7" s="80">
        <v>4</v>
      </c>
      <c r="P7" s="80">
        <v>4</v>
      </c>
      <c r="Q7" s="80">
        <v>4</v>
      </c>
      <c r="R7" s="81">
        <v>4</v>
      </c>
      <c r="S7" s="79">
        <v>4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35</v>
      </c>
      <c r="AC7" s="83">
        <v>35</v>
      </c>
      <c r="AD7" s="83">
        <v>70</v>
      </c>
      <c r="AE7" s="84">
        <v>0</v>
      </c>
    </row>
    <row r="8" spans="1:31" ht="18">
      <c r="A8" s="72">
        <v>4</v>
      </c>
      <c r="B8" s="73" t="s">
        <v>53</v>
      </c>
      <c r="C8" s="74" t="s">
        <v>169</v>
      </c>
      <c r="D8" s="75">
        <v>73</v>
      </c>
      <c r="E8" s="76">
        <v>71</v>
      </c>
      <c r="F8" s="76">
        <v>0</v>
      </c>
      <c r="G8" s="76">
        <v>0</v>
      </c>
      <c r="H8" s="77">
        <v>144</v>
      </c>
      <c r="I8" s="78">
        <v>0</v>
      </c>
      <c r="J8" s="79">
        <v>4</v>
      </c>
      <c r="K8" s="80">
        <v>3</v>
      </c>
      <c r="L8" s="80">
        <v>4</v>
      </c>
      <c r="M8" s="80">
        <v>3</v>
      </c>
      <c r="N8" s="80">
        <v>3</v>
      </c>
      <c r="O8" s="80">
        <v>5</v>
      </c>
      <c r="P8" s="80">
        <v>4</v>
      </c>
      <c r="Q8" s="80">
        <v>4</v>
      </c>
      <c r="R8" s="81">
        <v>5</v>
      </c>
      <c r="S8" s="79">
        <v>4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5</v>
      </c>
      <c r="AA8" s="81">
        <v>5</v>
      </c>
      <c r="AB8" s="82">
        <v>35</v>
      </c>
      <c r="AC8" s="83">
        <v>36</v>
      </c>
      <c r="AD8" s="83">
        <v>71</v>
      </c>
      <c r="AE8" s="84">
        <v>0</v>
      </c>
    </row>
    <row r="9" spans="1:31" ht="18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0</v>
      </c>
      <c r="G9" s="76">
        <v>0</v>
      </c>
      <c r="H9" s="77">
        <v>147</v>
      </c>
      <c r="I9" s="78">
        <v>3</v>
      </c>
      <c r="J9" s="79">
        <v>3</v>
      </c>
      <c r="K9" s="80">
        <v>4</v>
      </c>
      <c r="L9" s="80">
        <v>4</v>
      </c>
      <c r="M9" s="80">
        <v>4</v>
      </c>
      <c r="N9" s="80">
        <v>5</v>
      </c>
      <c r="O9" s="80">
        <v>4</v>
      </c>
      <c r="P9" s="80">
        <v>4</v>
      </c>
      <c r="Q9" s="80">
        <v>4</v>
      </c>
      <c r="R9" s="81">
        <v>6</v>
      </c>
      <c r="S9" s="79">
        <v>3</v>
      </c>
      <c r="T9" s="80">
        <v>3</v>
      </c>
      <c r="U9" s="80">
        <v>5</v>
      </c>
      <c r="V9" s="80">
        <v>6</v>
      </c>
      <c r="W9" s="80">
        <v>4</v>
      </c>
      <c r="X9" s="80">
        <v>4</v>
      </c>
      <c r="Y9" s="80">
        <v>3</v>
      </c>
      <c r="Z9" s="80">
        <v>5</v>
      </c>
      <c r="AA9" s="81">
        <v>4</v>
      </c>
      <c r="AB9" s="82">
        <v>38</v>
      </c>
      <c r="AC9" s="83">
        <v>37</v>
      </c>
      <c r="AD9" s="83">
        <v>75</v>
      </c>
      <c r="AE9" s="84">
        <v>0</v>
      </c>
    </row>
    <row r="10" spans="1:31" ht="18">
      <c r="A10" s="72">
        <v>6</v>
      </c>
      <c r="B10" s="73" t="s">
        <v>43</v>
      </c>
      <c r="C10" s="74" t="s">
        <v>169</v>
      </c>
      <c r="D10" s="75">
        <v>71</v>
      </c>
      <c r="E10" s="76">
        <v>76</v>
      </c>
      <c r="F10" s="76">
        <v>0</v>
      </c>
      <c r="G10" s="76">
        <v>0</v>
      </c>
      <c r="H10" s="77">
        <v>147</v>
      </c>
      <c r="I10" s="78">
        <v>3</v>
      </c>
      <c r="J10" s="79">
        <v>4</v>
      </c>
      <c r="K10" s="80">
        <v>3</v>
      </c>
      <c r="L10" s="80">
        <v>3</v>
      </c>
      <c r="M10" s="80">
        <v>4</v>
      </c>
      <c r="N10" s="80">
        <v>5</v>
      </c>
      <c r="O10" s="80">
        <v>4</v>
      </c>
      <c r="P10" s="80">
        <v>4</v>
      </c>
      <c r="Q10" s="80">
        <v>5</v>
      </c>
      <c r="R10" s="81">
        <v>5</v>
      </c>
      <c r="S10" s="79">
        <v>4</v>
      </c>
      <c r="T10" s="80">
        <v>3</v>
      </c>
      <c r="U10" s="80">
        <v>4</v>
      </c>
      <c r="V10" s="80">
        <v>5</v>
      </c>
      <c r="W10" s="80">
        <v>5</v>
      </c>
      <c r="X10" s="80">
        <v>4</v>
      </c>
      <c r="Y10" s="80">
        <v>5</v>
      </c>
      <c r="Z10" s="80">
        <v>6</v>
      </c>
      <c r="AA10" s="81">
        <v>3</v>
      </c>
      <c r="AB10" s="82">
        <v>37</v>
      </c>
      <c r="AC10" s="83">
        <v>39</v>
      </c>
      <c r="AD10" s="83">
        <v>76</v>
      </c>
      <c r="AE10" s="84">
        <v>0</v>
      </c>
    </row>
    <row r="11" spans="1:31" ht="18">
      <c r="A11" s="72">
        <v>7</v>
      </c>
      <c r="B11" s="73" t="s">
        <v>72</v>
      </c>
      <c r="C11" s="74" t="s">
        <v>169</v>
      </c>
      <c r="D11" s="75">
        <v>76</v>
      </c>
      <c r="E11" s="76">
        <v>73</v>
      </c>
      <c r="F11" s="76">
        <v>0</v>
      </c>
      <c r="G11" s="76">
        <v>0</v>
      </c>
      <c r="H11" s="77">
        <v>149</v>
      </c>
      <c r="I11" s="78">
        <v>5</v>
      </c>
      <c r="J11" s="79">
        <v>4</v>
      </c>
      <c r="K11" s="80">
        <v>5</v>
      </c>
      <c r="L11" s="80">
        <v>4</v>
      </c>
      <c r="M11" s="80">
        <v>3</v>
      </c>
      <c r="N11" s="80">
        <v>5</v>
      </c>
      <c r="O11" s="80">
        <v>5</v>
      </c>
      <c r="P11" s="80">
        <v>3</v>
      </c>
      <c r="Q11" s="80">
        <v>4</v>
      </c>
      <c r="R11" s="81">
        <v>5</v>
      </c>
      <c r="S11" s="79">
        <v>3</v>
      </c>
      <c r="T11" s="80">
        <v>3</v>
      </c>
      <c r="U11" s="80">
        <v>4</v>
      </c>
      <c r="V11" s="80">
        <v>5</v>
      </c>
      <c r="W11" s="80">
        <v>4</v>
      </c>
      <c r="X11" s="80">
        <v>5</v>
      </c>
      <c r="Y11" s="80">
        <v>3</v>
      </c>
      <c r="Z11" s="80">
        <v>3</v>
      </c>
      <c r="AA11" s="81">
        <v>5</v>
      </c>
      <c r="AB11" s="82">
        <v>38</v>
      </c>
      <c r="AC11" s="83">
        <v>35</v>
      </c>
      <c r="AD11" s="83">
        <v>73</v>
      </c>
      <c r="AE11" s="84">
        <v>0</v>
      </c>
    </row>
    <row r="12" spans="1:31" ht="18">
      <c r="A12" s="72">
        <v>8</v>
      </c>
      <c r="B12" s="73" t="s">
        <v>170</v>
      </c>
      <c r="C12" s="74" t="s">
        <v>169</v>
      </c>
      <c r="D12" s="75">
        <v>80</v>
      </c>
      <c r="E12" s="76">
        <v>70</v>
      </c>
      <c r="F12" s="76">
        <v>0</v>
      </c>
      <c r="G12" s="76">
        <v>0</v>
      </c>
      <c r="H12" s="77">
        <v>150</v>
      </c>
      <c r="I12" s="78">
        <v>6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3</v>
      </c>
      <c r="R12" s="81">
        <v>5</v>
      </c>
      <c r="S12" s="79">
        <v>3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35</v>
      </c>
      <c r="AC12" s="83">
        <v>35</v>
      </c>
      <c r="AD12" s="83">
        <v>70</v>
      </c>
      <c r="AE12" s="84">
        <v>0</v>
      </c>
    </row>
    <row r="13" spans="1:31" ht="18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0</v>
      </c>
      <c r="G13" s="76">
        <v>0</v>
      </c>
      <c r="H13" s="77">
        <v>150</v>
      </c>
      <c r="I13" s="78">
        <v>6</v>
      </c>
      <c r="J13" s="79">
        <v>5</v>
      </c>
      <c r="K13" s="80">
        <v>4</v>
      </c>
      <c r="L13" s="80">
        <v>4</v>
      </c>
      <c r="M13" s="80">
        <v>4</v>
      </c>
      <c r="N13" s="80">
        <v>4</v>
      </c>
      <c r="O13" s="80">
        <v>5</v>
      </c>
      <c r="P13" s="80">
        <v>4</v>
      </c>
      <c r="Q13" s="80">
        <v>6</v>
      </c>
      <c r="R13" s="81">
        <v>5</v>
      </c>
      <c r="S13" s="79">
        <v>4</v>
      </c>
      <c r="T13" s="80">
        <v>3</v>
      </c>
      <c r="U13" s="80">
        <v>3</v>
      </c>
      <c r="V13" s="80">
        <v>4</v>
      </c>
      <c r="W13" s="80">
        <v>5</v>
      </c>
      <c r="X13" s="80">
        <v>3</v>
      </c>
      <c r="Y13" s="80">
        <v>3</v>
      </c>
      <c r="Z13" s="80">
        <v>4</v>
      </c>
      <c r="AA13" s="81">
        <v>4</v>
      </c>
      <c r="AB13" s="82">
        <v>41</v>
      </c>
      <c r="AC13" s="83">
        <v>33</v>
      </c>
      <c r="AD13" s="83">
        <v>74</v>
      </c>
      <c r="AE13" s="84">
        <v>0</v>
      </c>
    </row>
    <row r="14" spans="1:31" ht="18">
      <c r="A14" s="72">
        <v>10</v>
      </c>
      <c r="B14" s="73" t="s">
        <v>73</v>
      </c>
      <c r="C14" s="74" t="s">
        <v>169</v>
      </c>
      <c r="D14" s="75">
        <v>76</v>
      </c>
      <c r="E14" s="76">
        <v>74</v>
      </c>
      <c r="F14" s="76">
        <v>0</v>
      </c>
      <c r="G14" s="76">
        <v>0</v>
      </c>
      <c r="H14" s="77">
        <v>150</v>
      </c>
      <c r="I14" s="78">
        <v>6</v>
      </c>
      <c r="J14" s="79">
        <v>6</v>
      </c>
      <c r="K14" s="80">
        <v>3</v>
      </c>
      <c r="L14" s="80">
        <v>4</v>
      </c>
      <c r="M14" s="80">
        <v>3</v>
      </c>
      <c r="N14" s="80">
        <v>4</v>
      </c>
      <c r="O14" s="80">
        <v>4</v>
      </c>
      <c r="P14" s="80">
        <v>4</v>
      </c>
      <c r="Q14" s="80">
        <v>4</v>
      </c>
      <c r="R14" s="81">
        <v>3</v>
      </c>
      <c r="S14" s="79">
        <v>4</v>
      </c>
      <c r="T14" s="80">
        <v>3</v>
      </c>
      <c r="U14" s="80">
        <v>5</v>
      </c>
      <c r="V14" s="80">
        <v>5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35</v>
      </c>
      <c r="AC14" s="83">
        <v>39</v>
      </c>
      <c r="AD14" s="83">
        <v>74</v>
      </c>
      <c r="AE14" s="84">
        <v>0</v>
      </c>
    </row>
    <row r="15" spans="1:31" ht="18">
      <c r="A15" s="72">
        <v>11</v>
      </c>
      <c r="B15" s="73" t="s">
        <v>76</v>
      </c>
      <c r="C15" s="74" t="s">
        <v>169</v>
      </c>
      <c r="D15" s="75">
        <v>77</v>
      </c>
      <c r="E15" s="76">
        <v>74</v>
      </c>
      <c r="F15" s="76">
        <v>0</v>
      </c>
      <c r="G15" s="76">
        <v>0</v>
      </c>
      <c r="H15" s="77">
        <v>151</v>
      </c>
      <c r="I15" s="78">
        <v>7</v>
      </c>
      <c r="J15" s="79">
        <v>7</v>
      </c>
      <c r="K15" s="80">
        <v>5</v>
      </c>
      <c r="L15" s="80">
        <v>3</v>
      </c>
      <c r="M15" s="80">
        <v>3</v>
      </c>
      <c r="N15" s="80">
        <v>4</v>
      </c>
      <c r="O15" s="80">
        <v>5</v>
      </c>
      <c r="P15" s="80">
        <v>3</v>
      </c>
      <c r="Q15" s="80">
        <v>5</v>
      </c>
      <c r="R15" s="81">
        <v>4</v>
      </c>
      <c r="S15" s="79">
        <v>3</v>
      </c>
      <c r="T15" s="80">
        <v>4</v>
      </c>
      <c r="U15" s="80">
        <v>4</v>
      </c>
      <c r="V15" s="80">
        <v>5</v>
      </c>
      <c r="W15" s="80">
        <v>3</v>
      </c>
      <c r="X15" s="80">
        <v>4</v>
      </c>
      <c r="Y15" s="80">
        <v>3</v>
      </c>
      <c r="Z15" s="80">
        <v>4</v>
      </c>
      <c r="AA15" s="81">
        <v>5</v>
      </c>
      <c r="AB15" s="82">
        <v>39</v>
      </c>
      <c r="AC15" s="83">
        <v>35</v>
      </c>
      <c r="AD15" s="83">
        <v>74</v>
      </c>
      <c r="AE15" s="84">
        <v>0</v>
      </c>
    </row>
    <row r="16" spans="1:31" ht="18">
      <c r="A16" s="72">
        <v>12</v>
      </c>
      <c r="B16" s="73" t="s">
        <v>168</v>
      </c>
      <c r="C16" s="74" t="s">
        <v>169</v>
      </c>
      <c r="D16" s="75">
        <v>76</v>
      </c>
      <c r="E16" s="76">
        <v>75</v>
      </c>
      <c r="F16" s="76">
        <v>0</v>
      </c>
      <c r="G16" s="76">
        <v>0</v>
      </c>
      <c r="H16" s="77">
        <v>151</v>
      </c>
      <c r="I16" s="78">
        <v>7</v>
      </c>
      <c r="J16" s="79">
        <v>4</v>
      </c>
      <c r="K16" s="80">
        <v>5</v>
      </c>
      <c r="L16" s="80">
        <v>4</v>
      </c>
      <c r="M16" s="80">
        <v>4</v>
      </c>
      <c r="N16" s="80">
        <v>4</v>
      </c>
      <c r="O16" s="80">
        <v>5</v>
      </c>
      <c r="P16" s="80">
        <v>4</v>
      </c>
      <c r="Q16" s="80">
        <v>4</v>
      </c>
      <c r="R16" s="81">
        <v>6</v>
      </c>
      <c r="S16" s="79">
        <v>4</v>
      </c>
      <c r="T16" s="80">
        <v>3</v>
      </c>
      <c r="U16" s="80">
        <v>4</v>
      </c>
      <c r="V16" s="80">
        <v>4</v>
      </c>
      <c r="W16" s="80">
        <v>3</v>
      </c>
      <c r="X16" s="80">
        <v>4</v>
      </c>
      <c r="Y16" s="80">
        <v>3</v>
      </c>
      <c r="Z16" s="80">
        <v>4</v>
      </c>
      <c r="AA16" s="81">
        <v>6</v>
      </c>
      <c r="AB16" s="82">
        <v>40</v>
      </c>
      <c r="AC16" s="83">
        <v>35</v>
      </c>
      <c r="AD16" s="83">
        <v>75</v>
      </c>
      <c r="AE16" s="84">
        <v>0</v>
      </c>
    </row>
    <row r="17" spans="1:31" ht="18">
      <c r="A17" s="72">
        <v>13</v>
      </c>
      <c r="B17" s="73" t="s">
        <v>70</v>
      </c>
      <c r="C17" s="74" t="s">
        <v>169</v>
      </c>
      <c r="D17" s="75">
        <v>76</v>
      </c>
      <c r="E17" s="76">
        <v>75</v>
      </c>
      <c r="F17" s="76">
        <v>0</v>
      </c>
      <c r="G17" s="76">
        <v>0</v>
      </c>
      <c r="H17" s="77">
        <v>151</v>
      </c>
      <c r="I17" s="78">
        <v>7</v>
      </c>
      <c r="J17" s="79">
        <v>5</v>
      </c>
      <c r="K17" s="80">
        <v>3</v>
      </c>
      <c r="L17" s="80">
        <v>4</v>
      </c>
      <c r="M17" s="80">
        <v>3</v>
      </c>
      <c r="N17" s="80">
        <v>4</v>
      </c>
      <c r="O17" s="80">
        <v>6</v>
      </c>
      <c r="P17" s="80">
        <v>4</v>
      </c>
      <c r="Q17" s="80">
        <v>4</v>
      </c>
      <c r="R17" s="81">
        <v>5</v>
      </c>
      <c r="S17" s="79">
        <v>5</v>
      </c>
      <c r="T17" s="80">
        <v>4</v>
      </c>
      <c r="U17" s="80">
        <v>4</v>
      </c>
      <c r="V17" s="80">
        <v>5</v>
      </c>
      <c r="W17" s="80">
        <v>3</v>
      </c>
      <c r="X17" s="80">
        <v>4</v>
      </c>
      <c r="Y17" s="80">
        <v>3</v>
      </c>
      <c r="Z17" s="80">
        <v>4</v>
      </c>
      <c r="AA17" s="81">
        <v>5</v>
      </c>
      <c r="AB17" s="82">
        <v>38</v>
      </c>
      <c r="AC17" s="83">
        <v>37</v>
      </c>
      <c r="AD17" s="83">
        <v>75</v>
      </c>
      <c r="AE17" s="84">
        <v>0</v>
      </c>
    </row>
    <row r="18" spans="1:31" ht="18">
      <c r="A18" s="72">
        <v>14</v>
      </c>
      <c r="B18" s="73" t="s">
        <v>47</v>
      </c>
      <c r="C18" s="74" t="s">
        <v>169</v>
      </c>
      <c r="D18" s="75">
        <v>75</v>
      </c>
      <c r="E18" s="76">
        <v>76</v>
      </c>
      <c r="F18" s="76">
        <v>0</v>
      </c>
      <c r="G18" s="76">
        <v>0</v>
      </c>
      <c r="H18" s="77">
        <v>151</v>
      </c>
      <c r="I18" s="78">
        <v>7</v>
      </c>
      <c r="J18" s="79">
        <v>4</v>
      </c>
      <c r="K18" s="80">
        <v>3</v>
      </c>
      <c r="L18" s="80">
        <v>3</v>
      </c>
      <c r="M18" s="80">
        <v>3</v>
      </c>
      <c r="N18" s="80">
        <v>5</v>
      </c>
      <c r="O18" s="80">
        <v>4</v>
      </c>
      <c r="P18" s="80">
        <v>4</v>
      </c>
      <c r="Q18" s="80">
        <v>7</v>
      </c>
      <c r="R18" s="81">
        <v>6</v>
      </c>
      <c r="S18" s="79">
        <v>4</v>
      </c>
      <c r="T18" s="80">
        <v>3</v>
      </c>
      <c r="U18" s="80">
        <v>4</v>
      </c>
      <c r="V18" s="80">
        <v>4</v>
      </c>
      <c r="W18" s="80">
        <v>5</v>
      </c>
      <c r="X18" s="80">
        <v>4</v>
      </c>
      <c r="Y18" s="80">
        <v>3</v>
      </c>
      <c r="Z18" s="80">
        <v>6</v>
      </c>
      <c r="AA18" s="81">
        <v>4</v>
      </c>
      <c r="AB18" s="82">
        <v>39</v>
      </c>
      <c r="AC18" s="83">
        <v>37</v>
      </c>
      <c r="AD18" s="83">
        <v>76</v>
      </c>
      <c r="AE18" s="84">
        <v>0</v>
      </c>
    </row>
    <row r="19" spans="1:31" ht="18">
      <c r="A19" s="72">
        <v>15</v>
      </c>
      <c r="B19" s="73" t="s">
        <v>48</v>
      </c>
      <c r="C19" s="74" t="s">
        <v>169</v>
      </c>
      <c r="D19" s="75">
        <v>75</v>
      </c>
      <c r="E19" s="76">
        <v>76</v>
      </c>
      <c r="F19" s="76">
        <v>0</v>
      </c>
      <c r="G19" s="76">
        <v>0</v>
      </c>
      <c r="H19" s="77">
        <v>151</v>
      </c>
      <c r="I19" s="78">
        <v>7</v>
      </c>
      <c r="J19" s="79">
        <v>4</v>
      </c>
      <c r="K19" s="80">
        <v>3</v>
      </c>
      <c r="L19" s="80">
        <v>4</v>
      </c>
      <c r="M19" s="80">
        <v>5</v>
      </c>
      <c r="N19" s="80">
        <v>4</v>
      </c>
      <c r="O19" s="80">
        <v>5</v>
      </c>
      <c r="P19" s="80">
        <v>4</v>
      </c>
      <c r="Q19" s="80">
        <v>5</v>
      </c>
      <c r="R19" s="81">
        <v>5</v>
      </c>
      <c r="S19" s="79">
        <v>4</v>
      </c>
      <c r="T19" s="80">
        <v>3</v>
      </c>
      <c r="U19" s="80">
        <v>4</v>
      </c>
      <c r="V19" s="80">
        <v>4</v>
      </c>
      <c r="W19" s="80">
        <v>4</v>
      </c>
      <c r="X19" s="80">
        <v>4</v>
      </c>
      <c r="Y19" s="80">
        <v>3</v>
      </c>
      <c r="Z19" s="80">
        <v>6</v>
      </c>
      <c r="AA19" s="81">
        <v>5</v>
      </c>
      <c r="AB19" s="82">
        <v>39</v>
      </c>
      <c r="AC19" s="83">
        <v>37</v>
      </c>
      <c r="AD19" s="83">
        <v>76</v>
      </c>
      <c r="AE19" s="84">
        <v>0</v>
      </c>
    </row>
    <row r="20" spans="1:31" ht="18">
      <c r="A20" s="72">
        <v>16</v>
      </c>
      <c r="B20" s="73" t="s">
        <v>57</v>
      </c>
      <c r="C20" s="74" t="s">
        <v>169</v>
      </c>
      <c r="D20" s="75">
        <v>80</v>
      </c>
      <c r="E20" s="76">
        <v>72</v>
      </c>
      <c r="F20" s="76">
        <v>0</v>
      </c>
      <c r="G20" s="76">
        <v>0</v>
      </c>
      <c r="H20" s="77">
        <v>152</v>
      </c>
      <c r="I20" s="78">
        <v>8</v>
      </c>
      <c r="J20" s="79">
        <v>5</v>
      </c>
      <c r="K20" s="80">
        <v>3</v>
      </c>
      <c r="L20" s="80">
        <v>4</v>
      </c>
      <c r="M20" s="80">
        <v>3</v>
      </c>
      <c r="N20" s="80">
        <v>4</v>
      </c>
      <c r="O20" s="80">
        <v>5</v>
      </c>
      <c r="P20" s="80">
        <v>4</v>
      </c>
      <c r="Q20" s="80">
        <v>4</v>
      </c>
      <c r="R20" s="81">
        <v>4</v>
      </c>
      <c r="S20" s="79">
        <v>5</v>
      </c>
      <c r="T20" s="80">
        <v>3</v>
      </c>
      <c r="U20" s="80">
        <v>4</v>
      </c>
      <c r="V20" s="80">
        <v>5</v>
      </c>
      <c r="W20" s="80">
        <v>3</v>
      </c>
      <c r="X20" s="80">
        <v>4</v>
      </c>
      <c r="Y20" s="80">
        <v>3</v>
      </c>
      <c r="Z20" s="80">
        <v>4</v>
      </c>
      <c r="AA20" s="81">
        <v>5</v>
      </c>
      <c r="AB20" s="82">
        <v>36</v>
      </c>
      <c r="AC20" s="83">
        <v>36</v>
      </c>
      <c r="AD20" s="83">
        <v>72</v>
      </c>
      <c r="AE20" s="84" t="s">
        <v>190</v>
      </c>
    </row>
    <row r="21" spans="1:31" ht="18">
      <c r="A21" s="72">
        <v>17</v>
      </c>
      <c r="B21" s="73" t="s">
        <v>198</v>
      </c>
      <c r="C21" s="74" t="s">
        <v>169</v>
      </c>
      <c r="D21" s="75">
        <v>78</v>
      </c>
      <c r="E21" s="76">
        <v>74</v>
      </c>
      <c r="F21" s="76">
        <v>0</v>
      </c>
      <c r="G21" s="76">
        <v>0</v>
      </c>
      <c r="H21" s="77">
        <v>152</v>
      </c>
      <c r="I21" s="78">
        <v>8</v>
      </c>
      <c r="J21" s="79">
        <v>5</v>
      </c>
      <c r="K21" s="80">
        <v>3</v>
      </c>
      <c r="L21" s="80">
        <v>4</v>
      </c>
      <c r="M21" s="80">
        <v>2</v>
      </c>
      <c r="N21" s="80">
        <v>5</v>
      </c>
      <c r="O21" s="80">
        <v>5</v>
      </c>
      <c r="P21" s="80">
        <v>4</v>
      </c>
      <c r="Q21" s="80">
        <v>5</v>
      </c>
      <c r="R21" s="81">
        <v>4</v>
      </c>
      <c r="S21" s="79">
        <v>4</v>
      </c>
      <c r="T21" s="80">
        <v>4</v>
      </c>
      <c r="U21" s="80">
        <v>4</v>
      </c>
      <c r="V21" s="80">
        <v>6</v>
      </c>
      <c r="W21" s="80">
        <v>4</v>
      </c>
      <c r="X21" s="80">
        <v>4</v>
      </c>
      <c r="Y21" s="80">
        <v>3</v>
      </c>
      <c r="Z21" s="80">
        <v>4</v>
      </c>
      <c r="AA21" s="81">
        <v>4</v>
      </c>
      <c r="AB21" s="82">
        <v>37</v>
      </c>
      <c r="AC21" s="83">
        <v>37</v>
      </c>
      <c r="AD21" s="83">
        <v>74</v>
      </c>
      <c r="AE21" s="84" t="s">
        <v>190</v>
      </c>
    </row>
    <row r="22" spans="1:31" ht="18">
      <c r="A22" s="72">
        <v>18</v>
      </c>
      <c r="B22" s="73" t="s">
        <v>50</v>
      </c>
      <c r="C22" s="74" t="s">
        <v>169</v>
      </c>
      <c r="D22" s="75">
        <v>75</v>
      </c>
      <c r="E22" s="76">
        <v>78</v>
      </c>
      <c r="F22" s="76">
        <v>0</v>
      </c>
      <c r="G22" s="76">
        <v>0</v>
      </c>
      <c r="H22" s="77">
        <v>153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5</v>
      </c>
      <c r="O22" s="80">
        <v>5</v>
      </c>
      <c r="P22" s="80">
        <v>3</v>
      </c>
      <c r="Q22" s="80">
        <v>5</v>
      </c>
      <c r="R22" s="81">
        <v>6</v>
      </c>
      <c r="S22" s="79">
        <v>4</v>
      </c>
      <c r="T22" s="80">
        <v>4</v>
      </c>
      <c r="U22" s="80">
        <v>4</v>
      </c>
      <c r="V22" s="80">
        <v>4</v>
      </c>
      <c r="W22" s="80">
        <v>4</v>
      </c>
      <c r="X22" s="80">
        <v>4</v>
      </c>
      <c r="Y22" s="80">
        <v>4</v>
      </c>
      <c r="Z22" s="80">
        <v>6</v>
      </c>
      <c r="AA22" s="81">
        <v>4</v>
      </c>
      <c r="AB22" s="82">
        <v>40</v>
      </c>
      <c r="AC22" s="83">
        <v>38</v>
      </c>
      <c r="AD22" s="83">
        <v>78</v>
      </c>
      <c r="AE22" s="84" t="s">
        <v>190</v>
      </c>
    </row>
    <row r="23" spans="1:31" ht="18">
      <c r="A23" s="72">
        <v>19</v>
      </c>
      <c r="B23" s="73" t="s">
        <v>59</v>
      </c>
      <c r="C23" s="74" t="s">
        <v>169</v>
      </c>
      <c r="D23" s="75">
        <v>80</v>
      </c>
      <c r="E23" s="76">
        <v>74</v>
      </c>
      <c r="F23" s="76">
        <v>0</v>
      </c>
      <c r="G23" s="76">
        <v>0</v>
      </c>
      <c r="H23" s="77">
        <v>154</v>
      </c>
      <c r="I23" s="78">
        <v>10</v>
      </c>
      <c r="J23" s="79">
        <v>6</v>
      </c>
      <c r="K23" s="80">
        <v>3</v>
      </c>
      <c r="L23" s="80">
        <v>4</v>
      </c>
      <c r="M23" s="80">
        <v>3</v>
      </c>
      <c r="N23" s="80">
        <v>5</v>
      </c>
      <c r="O23" s="80">
        <v>4</v>
      </c>
      <c r="P23" s="80">
        <v>4</v>
      </c>
      <c r="Q23" s="80">
        <v>4</v>
      </c>
      <c r="R23" s="81">
        <v>4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5</v>
      </c>
      <c r="Y23" s="80">
        <v>3</v>
      </c>
      <c r="Z23" s="80">
        <v>5</v>
      </c>
      <c r="AA23" s="81">
        <v>4</v>
      </c>
      <c r="AB23" s="82">
        <v>37</v>
      </c>
      <c r="AC23" s="83">
        <v>37</v>
      </c>
      <c r="AD23" s="83">
        <v>74</v>
      </c>
      <c r="AE23" s="84" t="s">
        <v>190</v>
      </c>
    </row>
    <row r="24" spans="1:31" ht="18">
      <c r="A24" s="72">
        <v>20</v>
      </c>
      <c r="B24" s="73" t="s">
        <v>56</v>
      </c>
      <c r="C24" s="74" t="s">
        <v>169</v>
      </c>
      <c r="D24" s="75">
        <v>80</v>
      </c>
      <c r="E24" s="76">
        <v>76</v>
      </c>
      <c r="F24" s="76">
        <v>0</v>
      </c>
      <c r="G24" s="76">
        <v>0</v>
      </c>
      <c r="H24" s="77">
        <v>156</v>
      </c>
      <c r="I24" s="78">
        <v>12</v>
      </c>
      <c r="J24" s="79">
        <v>4</v>
      </c>
      <c r="K24" s="80">
        <v>2</v>
      </c>
      <c r="L24" s="80">
        <v>4</v>
      </c>
      <c r="M24" s="80">
        <v>3</v>
      </c>
      <c r="N24" s="80">
        <v>6</v>
      </c>
      <c r="O24" s="80">
        <v>5</v>
      </c>
      <c r="P24" s="80">
        <v>4</v>
      </c>
      <c r="Q24" s="80">
        <v>4</v>
      </c>
      <c r="R24" s="81">
        <v>4</v>
      </c>
      <c r="S24" s="79">
        <v>4</v>
      </c>
      <c r="T24" s="80">
        <v>3</v>
      </c>
      <c r="U24" s="80">
        <v>4</v>
      </c>
      <c r="V24" s="80">
        <v>5</v>
      </c>
      <c r="W24" s="80">
        <v>5</v>
      </c>
      <c r="X24" s="80">
        <v>5</v>
      </c>
      <c r="Y24" s="80">
        <v>4</v>
      </c>
      <c r="Z24" s="80">
        <v>5</v>
      </c>
      <c r="AA24" s="81">
        <v>5</v>
      </c>
      <c r="AB24" s="82">
        <v>36</v>
      </c>
      <c r="AC24" s="83">
        <v>40</v>
      </c>
      <c r="AD24" s="83">
        <v>76</v>
      </c>
      <c r="AE24" s="84" t="s">
        <v>190</v>
      </c>
    </row>
    <row r="25" spans="1:31" ht="18">
      <c r="A25" s="72">
        <v>21</v>
      </c>
      <c r="B25" s="73" t="s">
        <v>199</v>
      </c>
      <c r="C25" s="74" t="s">
        <v>169</v>
      </c>
      <c r="D25" s="75">
        <v>77</v>
      </c>
      <c r="E25" s="76">
        <v>79</v>
      </c>
      <c r="F25" s="76">
        <v>0</v>
      </c>
      <c r="G25" s="76">
        <v>0</v>
      </c>
      <c r="H25" s="77">
        <v>156</v>
      </c>
      <c r="I25" s="78">
        <v>12</v>
      </c>
      <c r="J25" s="79">
        <v>4</v>
      </c>
      <c r="K25" s="80">
        <v>2</v>
      </c>
      <c r="L25" s="80">
        <v>3</v>
      </c>
      <c r="M25" s="80">
        <v>4</v>
      </c>
      <c r="N25" s="80">
        <v>4</v>
      </c>
      <c r="O25" s="80">
        <v>5</v>
      </c>
      <c r="P25" s="80">
        <v>4</v>
      </c>
      <c r="Q25" s="80">
        <v>5</v>
      </c>
      <c r="R25" s="81">
        <v>7</v>
      </c>
      <c r="S25" s="79">
        <v>6</v>
      </c>
      <c r="T25" s="80">
        <v>3</v>
      </c>
      <c r="U25" s="80">
        <v>4</v>
      </c>
      <c r="V25" s="80">
        <v>4</v>
      </c>
      <c r="W25" s="80">
        <v>4</v>
      </c>
      <c r="X25" s="80">
        <v>8</v>
      </c>
      <c r="Y25" s="80">
        <v>3</v>
      </c>
      <c r="Z25" s="80">
        <v>5</v>
      </c>
      <c r="AA25" s="81">
        <v>4</v>
      </c>
      <c r="AB25" s="82">
        <v>38</v>
      </c>
      <c r="AC25" s="83">
        <v>41</v>
      </c>
      <c r="AD25" s="83">
        <v>79</v>
      </c>
      <c r="AE25" s="84" t="s">
        <v>190</v>
      </c>
    </row>
    <row r="26" spans="1:31" ht="18">
      <c r="A26" s="72">
        <v>22</v>
      </c>
      <c r="B26" s="73" t="s">
        <v>49</v>
      </c>
      <c r="C26" s="74" t="s">
        <v>169</v>
      </c>
      <c r="D26" s="75">
        <v>76</v>
      </c>
      <c r="E26" s="76">
        <v>81</v>
      </c>
      <c r="F26" s="76">
        <v>0</v>
      </c>
      <c r="G26" s="76">
        <v>0</v>
      </c>
      <c r="H26" s="77">
        <v>157</v>
      </c>
      <c r="I26" s="78">
        <v>13</v>
      </c>
      <c r="J26" s="79">
        <v>4</v>
      </c>
      <c r="K26" s="80">
        <v>3</v>
      </c>
      <c r="L26" s="80">
        <v>6</v>
      </c>
      <c r="M26" s="80">
        <v>6</v>
      </c>
      <c r="N26" s="80">
        <v>5</v>
      </c>
      <c r="O26" s="80">
        <v>5</v>
      </c>
      <c r="P26" s="80">
        <v>4</v>
      </c>
      <c r="Q26" s="80">
        <v>5</v>
      </c>
      <c r="R26" s="81">
        <v>4</v>
      </c>
      <c r="S26" s="79">
        <v>6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3</v>
      </c>
      <c r="Z26" s="80">
        <v>4</v>
      </c>
      <c r="AA26" s="81">
        <v>6</v>
      </c>
      <c r="AB26" s="82">
        <v>42</v>
      </c>
      <c r="AC26" s="83">
        <v>39</v>
      </c>
      <c r="AD26" s="83">
        <v>81</v>
      </c>
      <c r="AE26" s="84" t="s">
        <v>190</v>
      </c>
    </row>
    <row r="27" spans="1:31" ht="18">
      <c r="A27" s="72">
        <v>23</v>
      </c>
      <c r="B27" s="73" t="s">
        <v>54</v>
      </c>
      <c r="C27" s="74" t="s">
        <v>169</v>
      </c>
      <c r="D27" s="75">
        <v>77</v>
      </c>
      <c r="E27" s="76">
        <v>81</v>
      </c>
      <c r="F27" s="76">
        <v>0</v>
      </c>
      <c r="G27" s="76">
        <v>0</v>
      </c>
      <c r="H27" s="77">
        <v>158</v>
      </c>
      <c r="I27" s="78">
        <v>14</v>
      </c>
      <c r="J27" s="79">
        <v>4</v>
      </c>
      <c r="K27" s="80">
        <v>6</v>
      </c>
      <c r="L27" s="80">
        <v>4</v>
      </c>
      <c r="M27" s="80">
        <v>5</v>
      </c>
      <c r="N27" s="80">
        <v>4</v>
      </c>
      <c r="O27" s="80">
        <v>5</v>
      </c>
      <c r="P27" s="80">
        <v>4</v>
      </c>
      <c r="Q27" s="80">
        <v>4</v>
      </c>
      <c r="R27" s="81">
        <v>7</v>
      </c>
      <c r="S27" s="79">
        <v>5</v>
      </c>
      <c r="T27" s="80">
        <v>3</v>
      </c>
      <c r="U27" s="80">
        <v>5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43</v>
      </c>
      <c r="AC27" s="83">
        <v>38</v>
      </c>
      <c r="AD27" s="83">
        <v>81</v>
      </c>
      <c r="AE27" s="84" t="s">
        <v>190</v>
      </c>
    </row>
    <row r="28" spans="1:31" ht="18">
      <c r="A28" s="72">
        <v>24</v>
      </c>
      <c r="B28" s="73" t="s">
        <v>60</v>
      </c>
      <c r="C28" s="74" t="s">
        <v>169</v>
      </c>
      <c r="D28" s="75">
        <v>81</v>
      </c>
      <c r="E28" s="76">
        <v>79</v>
      </c>
      <c r="F28" s="76">
        <v>0</v>
      </c>
      <c r="G28" s="76">
        <v>0</v>
      </c>
      <c r="H28" s="77">
        <v>160</v>
      </c>
      <c r="I28" s="78">
        <v>16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4</v>
      </c>
      <c r="Q28" s="80">
        <v>5</v>
      </c>
      <c r="R28" s="81">
        <v>5</v>
      </c>
      <c r="S28" s="79">
        <v>6</v>
      </c>
      <c r="T28" s="80">
        <v>4</v>
      </c>
      <c r="U28" s="80">
        <v>4</v>
      </c>
      <c r="V28" s="80">
        <v>6</v>
      </c>
      <c r="W28" s="80">
        <v>3</v>
      </c>
      <c r="X28" s="80">
        <v>4</v>
      </c>
      <c r="Y28" s="80">
        <v>2</v>
      </c>
      <c r="Z28" s="80">
        <v>6</v>
      </c>
      <c r="AA28" s="81">
        <v>5</v>
      </c>
      <c r="AB28" s="82">
        <v>39</v>
      </c>
      <c r="AC28" s="83">
        <v>40</v>
      </c>
      <c r="AD28" s="83">
        <v>79</v>
      </c>
      <c r="AE28" s="84" t="s">
        <v>190</v>
      </c>
    </row>
    <row r="29" spans="1:31" ht="18">
      <c r="A29" s="72">
        <v>25</v>
      </c>
      <c r="B29" s="73" t="s">
        <v>201</v>
      </c>
      <c r="C29" s="74" t="s">
        <v>169</v>
      </c>
      <c r="D29" s="75">
        <v>78</v>
      </c>
      <c r="E29" s="76">
        <v>83</v>
      </c>
      <c r="F29" s="76">
        <v>0</v>
      </c>
      <c r="G29" s="76">
        <v>0</v>
      </c>
      <c r="H29" s="77">
        <v>161</v>
      </c>
      <c r="I29" s="78">
        <v>17</v>
      </c>
      <c r="J29" s="79">
        <v>6</v>
      </c>
      <c r="K29" s="80">
        <v>3</v>
      </c>
      <c r="L29" s="80">
        <v>4</v>
      </c>
      <c r="M29" s="80">
        <v>6</v>
      </c>
      <c r="N29" s="80">
        <v>5</v>
      </c>
      <c r="O29" s="80">
        <v>4</v>
      </c>
      <c r="P29" s="80">
        <v>4</v>
      </c>
      <c r="Q29" s="80">
        <v>4</v>
      </c>
      <c r="R29" s="81">
        <v>6</v>
      </c>
      <c r="S29" s="79">
        <v>4</v>
      </c>
      <c r="T29" s="80">
        <v>3</v>
      </c>
      <c r="U29" s="80">
        <v>4</v>
      </c>
      <c r="V29" s="80">
        <v>6</v>
      </c>
      <c r="W29" s="80">
        <v>4</v>
      </c>
      <c r="X29" s="80">
        <v>4</v>
      </c>
      <c r="Y29" s="80">
        <v>5</v>
      </c>
      <c r="Z29" s="80">
        <v>4</v>
      </c>
      <c r="AA29" s="81">
        <v>7</v>
      </c>
      <c r="AB29" s="82">
        <v>42</v>
      </c>
      <c r="AC29" s="83">
        <v>41</v>
      </c>
      <c r="AD29" s="83">
        <v>83</v>
      </c>
      <c r="AE29" s="84" t="s">
        <v>190</v>
      </c>
    </row>
    <row r="30" spans="1:31" ht="18">
      <c r="A30" s="72">
        <v>26</v>
      </c>
      <c r="B30" s="73" t="s">
        <v>58</v>
      </c>
      <c r="C30" s="74" t="s">
        <v>169</v>
      </c>
      <c r="D30" s="75">
        <v>80</v>
      </c>
      <c r="E30" s="76">
        <v>83</v>
      </c>
      <c r="F30" s="76">
        <v>0</v>
      </c>
      <c r="G30" s="76">
        <v>0</v>
      </c>
      <c r="H30" s="77">
        <v>163</v>
      </c>
      <c r="I30" s="78">
        <v>19</v>
      </c>
      <c r="J30" s="79">
        <v>4</v>
      </c>
      <c r="K30" s="80">
        <v>4</v>
      </c>
      <c r="L30" s="80">
        <v>6</v>
      </c>
      <c r="M30" s="80">
        <v>4</v>
      </c>
      <c r="N30" s="80">
        <v>4</v>
      </c>
      <c r="O30" s="80">
        <v>4</v>
      </c>
      <c r="P30" s="80">
        <v>4</v>
      </c>
      <c r="Q30" s="80">
        <v>7</v>
      </c>
      <c r="R30" s="81">
        <v>6</v>
      </c>
      <c r="S30" s="79">
        <v>4</v>
      </c>
      <c r="T30" s="80">
        <v>3</v>
      </c>
      <c r="U30" s="80">
        <v>5</v>
      </c>
      <c r="V30" s="80">
        <v>5</v>
      </c>
      <c r="W30" s="80">
        <v>4</v>
      </c>
      <c r="X30" s="80">
        <v>4</v>
      </c>
      <c r="Y30" s="80">
        <v>3</v>
      </c>
      <c r="Z30" s="80">
        <v>5</v>
      </c>
      <c r="AA30" s="81">
        <v>7</v>
      </c>
      <c r="AB30" s="82">
        <v>43</v>
      </c>
      <c r="AC30" s="83">
        <v>40</v>
      </c>
      <c r="AD30" s="83">
        <v>83</v>
      </c>
      <c r="AE30" s="84" t="s">
        <v>190</v>
      </c>
    </row>
    <row r="31" spans="1:31" ht="18">
      <c r="A31" s="72">
        <v>27</v>
      </c>
      <c r="B31" s="73" t="s">
        <v>55</v>
      </c>
      <c r="C31" s="74" t="s">
        <v>169</v>
      </c>
      <c r="D31" s="75">
        <v>77</v>
      </c>
      <c r="E31" s="76">
        <v>87</v>
      </c>
      <c r="F31" s="76">
        <v>0</v>
      </c>
      <c r="G31" s="76">
        <v>0</v>
      </c>
      <c r="H31" s="77">
        <v>164</v>
      </c>
      <c r="I31" s="78">
        <v>20</v>
      </c>
      <c r="J31" s="79">
        <v>4</v>
      </c>
      <c r="K31" s="80">
        <v>4</v>
      </c>
      <c r="L31" s="80">
        <v>6</v>
      </c>
      <c r="M31" s="80">
        <v>4</v>
      </c>
      <c r="N31" s="80">
        <v>5</v>
      </c>
      <c r="O31" s="80">
        <v>6</v>
      </c>
      <c r="P31" s="80">
        <v>4</v>
      </c>
      <c r="Q31" s="80">
        <v>5</v>
      </c>
      <c r="R31" s="81">
        <v>6</v>
      </c>
      <c r="S31" s="79">
        <v>4</v>
      </c>
      <c r="T31" s="80">
        <v>4</v>
      </c>
      <c r="U31" s="80">
        <v>5</v>
      </c>
      <c r="V31" s="80">
        <v>8</v>
      </c>
      <c r="W31" s="80">
        <v>5</v>
      </c>
      <c r="X31" s="80">
        <v>4</v>
      </c>
      <c r="Y31" s="80">
        <v>3</v>
      </c>
      <c r="Z31" s="80">
        <v>5</v>
      </c>
      <c r="AA31" s="81">
        <v>5</v>
      </c>
      <c r="AB31" s="82">
        <v>44</v>
      </c>
      <c r="AC31" s="83">
        <v>43</v>
      </c>
      <c r="AD31" s="83">
        <v>87</v>
      </c>
      <c r="AE31" s="84" t="s">
        <v>190</v>
      </c>
    </row>
    <row r="32" spans="1:31" ht="18">
      <c r="A32" s="72">
        <v>28</v>
      </c>
      <c r="B32" s="73" t="s">
        <v>191</v>
      </c>
      <c r="C32" s="74" t="s">
        <v>169</v>
      </c>
      <c r="D32" s="75">
        <v>75</v>
      </c>
      <c r="E32" s="76">
        <v>90</v>
      </c>
      <c r="F32" s="76">
        <v>0</v>
      </c>
      <c r="G32" s="76">
        <v>0</v>
      </c>
      <c r="H32" s="77">
        <v>165</v>
      </c>
      <c r="I32" s="78">
        <v>21</v>
      </c>
      <c r="J32" s="79">
        <v>4</v>
      </c>
      <c r="K32" s="80">
        <v>4</v>
      </c>
      <c r="L32" s="80">
        <v>6</v>
      </c>
      <c r="M32" s="80">
        <v>5</v>
      </c>
      <c r="N32" s="80">
        <v>4</v>
      </c>
      <c r="O32" s="80">
        <v>4</v>
      </c>
      <c r="P32" s="80">
        <v>3</v>
      </c>
      <c r="Q32" s="80">
        <v>7</v>
      </c>
      <c r="R32" s="81">
        <v>7</v>
      </c>
      <c r="S32" s="79">
        <v>5</v>
      </c>
      <c r="T32" s="80">
        <v>3</v>
      </c>
      <c r="U32" s="80">
        <v>6</v>
      </c>
      <c r="V32" s="80">
        <v>4</v>
      </c>
      <c r="W32" s="80">
        <v>4</v>
      </c>
      <c r="X32" s="80">
        <v>5</v>
      </c>
      <c r="Y32" s="80">
        <v>9</v>
      </c>
      <c r="Z32" s="80">
        <v>5</v>
      </c>
      <c r="AA32" s="81">
        <v>5</v>
      </c>
      <c r="AB32" s="82">
        <v>44</v>
      </c>
      <c r="AC32" s="83">
        <v>46</v>
      </c>
      <c r="AD32" s="83">
        <v>90</v>
      </c>
      <c r="AE32" s="84" t="s">
        <v>190</v>
      </c>
    </row>
    <row r="33" spans="1:31" ht="18">
      <c r="A33" s="72">
        <v>29</v>
      </c>
      <c r="B33" s="73" t="s">
        <v>200</v>
      </c>
      <c r="C33" s="74" t="s">
        <v>169</v>
      </c>
      <c r="D33" s="75">
        <v>88</v>
      </c>
      <c r="E33" s="76">
        <v>82</v>
      </c>
      <c r="F33" s="76">
        <v>0</v>
      </c>
      <c r="G33" s="76">
        <v>0</v>
      </c>
      <c r="H33" s="77">
        <v>170</v>
      </c>
      <c r="I33" s="78">
        <v>26</v>
      </c>
      <c r="J33" s="79">
        <v>4</v>
      </c>
      <c r="K33" s="80">
        <v>3</v>
      </c>
      <c r="L33" s="80">
        <v>5</v>
      </c>
      <c r="M33" s="80">
        <v>4</v>
      </c>
      <c r="N33" s="80">
        <v>5</v>
      </c>
      <c r="O33" s="80">
        <v>4</v>
      </c>
      <c r="P33" s="80">
        <v>4</v>
      </c>
      <c r="Q33" s="80">
        <v>5</v>
      </c>
      <c r="R33" s="81">
        <v>5</v>
      </c>
      <c r="S33" s="79">
        <v>4</v>
      </c>
      <c r="T33" s="80">
        <v>3</v>
      </c>
      <c r="U33" s="80">
        <v>5</v>
      </c>
      <c r="V33" s="80">
        <v>7</v>
      </c>
      <c r="W33" s="80">
        <v>4</v>
      </c>
      <c r="X33" s="80">
        <v>5</v>
      </c>
      <c r="Y33" s="80">
        <v>4</v>
      </c>
      <c r="Z33" s="80">
        <v>4</v>
      </c>
      <c r="AA33" s="81">
        <v>7</v>
      </c>
      <c r="AB33" s="82">
        <v>39</v>
      </c>
      <c r="AC33" s="83">
        <v>43</v>
      </c>
      <c r="AD33" s="83">
        <v>82</v>
      </c>
      <c r="AE33" s="84" t="s">
        <v>190</v>
      </c>
    </row>
    <row r="34" spans="1:31" ht="18.600000000000001" thickBot="1">
      <c r="A34" s="85">
        <v>30</v>
      </c>
      <c r="B34" s="86" t="s">
        <v>211</v>
      </c>
      <c r="C34" s="87" t="s">
        <v>169</v>
      </c>
      <c r="D34" s="88" t="s">
        <v>212</v>
      </c>
      <c r="E34" s="89" t="s">
        <v>212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8.600000000000001" thickTop="1">
      <c r="A35" s="59">
        <v>1</v>
      </c>
      <c r="B35" s="60" t="s">
        <v>129</v>
      </c>
      <c r="C35" s="61" t="s">
        <v>169</v>
      </c>
      <c r="D35" s="62">
        <v>73</v>
      </c>
      <c r="E35" s="63">
        <v>71</v>
      </c>
      <c r="F35" s="63">
        <v>0</v>
      </c>
      <c r="G35" s="63">
        <v>0</v>
      </c>
      <c r="H35" s="64">
        <v>144</v>
      </c>
      <c r="I35" s="65">
        <v>0</v>
      </c>
      <c r="J35" s="66">
        <v>5</v>
      </c>
      <c r="K35" s="67">
        <v>3</v>
      </c>
      <c r="L35" s="67">
        <v>4</v>
      </c>
      <c r="M35" s="67">
        <v>2</v>
      </c>
      <c r="N35" s="67">
        <v>4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3</v>
      </c>
      <c r="U35" s="67">
        <v>3</v>
      </c>
      <c r="V35" s="67">
        <v>5</v>
      </c>
      <c r="W35" s="67">
        <v>4</v>
      </c>
      <c r="X35" s="67">
        <v>4</v>
      </c>
      <c r="Y35" s="67">
        <v>4</v>
      </c>
      <c r="Z35" s="67">
        <v>5</v>
      </c>
      <c r="AA35" s="68">
        <v>4</v>
      </c>
      <c r="AB35" s="69">
        <v>35</v>
      </c>
      <c r="AC35" s="70">
        <v>36</v>
      </c>
      <c r="AD35" s="70">
        <v>71</v>
      </c>
      <c r="AE35" s="71">
        <v>0</v>
      </c>
    </row>
    <row r="36" spans="1:31" ht="18">
      <c r="A36" s="72">
        <v>2</v>
      </c>
      <c r="B36" s="73" t="s">
        <v>128</v>
      </c>
      <c r="C36" s="74" t="s">
        <v>169</v>
      </c>
      <c r="D36" s="75">
        <v>71</v>
      </c>
      <c r="E36" s="76">
        <v>76</v>
      </c>
      <c r="F36" s="76">
        <v>0</v>
      </c>
      <c r="G36" s="76">
        <v>0</v>
      </c>
      <c r="H36" s="77">
        <v>147</v>
      </c>
      <c r="I36" s="78">
        <v>3</v>
      </c>
      <c r="J36" s="79">
        <v>4</v>
      </c>
      <c r="K36" s="80">
        <v>2</v>
      </c>
      <c r="L36" s="80">
        <v>4</v>
      </c>
      <c r="M36" s="80">
        <v>3</v>
      </c>
      <c r="N36" s="80">
        <v>5</v>
      </c>
      <c r="O36" s="80">
        <v>6</v>
      </c>
      <c r="P36" s="80">
        <v>4</v>
      </c>
      <c r="Q36" s="80">
        <v>4</v>
      </c>
      <c r="R36" s="81">
        <v>7</v>
      </c>
      <c r="S36" s="79">
        <v>4</v>
      </c>
      <c r="T36" s="80">
        <v>3</v>
      </c>
      <c r="U36" s="80">
        <v>4</v>
      </c>
      <c r="V36" s="80">
        <v>5</v>
      </c>
      <c r="W36" s="80">
        <v>4</v>
      </c>
      <c r="X36" s="80">
        <v>4</v>
      </c>
      <c r="Y36" s="80">
        <v>3</v>
      </c>
      <c r="Z36" s="80">
        <v>5</v>
      </c>
      <c r="AA36" s="81">
        <v>5</v>
      </c>
      <c r="AB36" s="82">
        <v>39</v>
      </c>
      <c r="AC36" s="83">
        <v>37</v>
      </c>
      <c r="AD36" s="83">
        <v>76</v>
      </c>
      <c r="AE36" s="84">
        <v>0</v>
      </c>
    </row>
    <row r="37" spans="1:31" ht="18">
      <c r="A37" s="72">
        <v>3</v>
      </c>
      <c r="B37" s="73" t="s">
        <v>115</v>
      </c>
      <c r="C37" s="74" t="s">
        <v>169</v>
      </c>
      <c r="D37" s="75">
        <v>75</v>
      </c>
      <c r="E37" s="76">
        <v>74</v>
      </c>
      <c r="F37" s="76">
        <v>0</v>
      </c>
      <c r="G37" s="76">
        <v>0</v>
      </c>
      <c r="H37" s="77">
        <v>149</v>
      </c>
      <c r="I37" s="78">
        <v>5</v>
      </c>
      <c r="J37" s="79">
        <v>4</v>
      </c>
      <c r="K37" s="80">
        <v>2</v>
      </c>
      <c r="L37" s="80">
        <v>5</v>
      </c>
      <c r="M37" s="80">
        <v>3</v>
      </c>
      <c r="N37" s="80">
        <v>5</v>
      </c>
      <c r="O37" s="80">
        <v>5</v>
      </c>
      <c r="P37" s="80">
        <v>3</v>
      </c>
      <c r="Q37" s="80">
        <v>5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4</v>
      </c>
      <c r="Y37" s="80">
        <v>3</v>
      </c>
      <c r="Z37" s="80">
        <v>5</v>
      </c>
      <c r="AA37" s="81">
        <v>5</v>
      </c>
      <c r="AB37" s="82">
        <v>37</v>
      </c>
      <c r="AC37" s="83">
        <v>37</v>
      </c>
      <c r="AD37" s="83">
        <v>74</v>
      </c>
      <c r="AE37" s="84">
        <v>0</v>
      </c>
    </row>
    <row r="38" spans="1:31" ht="18">
      <c r="A38" s="72">
        <v>4</v>
      </c>
      <c r="B38" s="73" t="s">
        <v>171</v>
      </c>
      <c r="C38" s="74" t="s">
        <v>169</v>
      </c>
      <c r="D38" s="75">
        <v>73</v>
      </c>
      <c r="E38" s="76">
        <v>76</v>
      </c>
      <c r="F38" s="76">
        <v>0</v>
      </c>
      <c r="G38" s="76">
        <v>0</v>
      </c>
      <c r="H38" s="77">
        <v>149</v>
      </c>
      <c r="I38" s="78">
        <v>5</v>
      </c>
      <c r="J38" s="79">
        <v>5</v>
      </c>
      <c r="K38" s="80">
        <v>3</v>
      </c>
      <c r="L38" s="80">
        <v>4</v>
      </c>
      <c r="M38" s="80">
        <v>4</v>
      </c>
      <c r="N38" s="80">
        <v>4</v>
      </c>
      <c r="O38" s="80">
        <v>6</v>
      </c>
      <c r="P38" s="80">
        <v>4</v>
      </c>
      <c r="Q38" s="80">
        <v>3</v>
      </c>
      <c r="R38" s="81">
        <v>6</v>
      </c>
      <c r="S38" s="79">
        <v>3</v>
      </c>
      <c r="T38" s="80">
        <v>4</v>
      </c>
      <c r="U38" s="80">
        <v>4</v>
      </c>
      <c r="V38" s="80">
        <v>6</v>
      </c>
      <c r="W38" s="80">
        <v>4</v>
      </c>
      <c r="X38" s="80">
        <v>4</v>
      </c>
      <c r="Y38" s="80">
        <v>4</v>
      </c>
      <c r="Z38" s="80">
        <v>4</v>
      </c>
      <c r="AA38" s="81">
        <v>4</v>
      </c>
      <c r="AB38" s="82">
        <v>39</v>
      </c>
      <c r="AC38" s="83">
        <v>37</v>
      </c>
      <c r="AD38" s="83">
        <v>76</v>
      </c>
      <c r="AE38" s="84">
        <v>0</v>
      </c>
    </row>
    <row r="39" spans="1:31" ht="18">
      <c r="A39" s="72">
        <v>5</v>
      </c>
      <c r="B39" s="73" t="s">
        <v>116</v>
      </c>
      <c r="C39" s="74" t="s">
        <v>169</v>
      </c>
      <c r="D39" s="75">
        <v>76</v>
      </c>
      <c r="E39" s="76">
        <v>75</v>
      </c>
      <c r="F39" s="76">
        <v>0</v>
      </c>
      <c r="G39" s="76">
        <v>0</v>
      </c>
      <c r="H39" s="77">
        <v>151</v>
      </c>
      <c r="I39" s="78">
        <v>7</v>
      </c>
      <c r="J39" s="79">
        <v>4</v>
      </c>
      <c r="K39" s="80">
        <v>3</v>
      </c>
      <c r="L39" s="80">
        <v>3</v>
      </c>
      <c r="M39" s="80">
        <v>3</v>
      </c>
      <c r="N39" s="80">
        <v>4</v>
      </c>
      <c r="O39" s="80">
        <v>5</v>
      </c>
      <c r="P39" s="80">
        <v>4</v>
      </c>
      <c r="Q39" s="80">
        <v>5</v>
      </c>
      <c r="R39" s="81">
        <v>6</v>
      </c>
      <c r="S39" s="79">
        <v>4</v>
      </c>
      <c r="T39" s="80">
        <v>2</v>
      </c>
      <c r="U39" s="80">
        <v>4</v>
      </c>
      <c r="V39" s="80">
        <v>4</v>
      </c>
      <c r="W39" s="80">
        <v>4</v>
      </c>
      <c r="X39" s="80">
        <v>6</v>
      </c>
      <c r="Y39" s="80">
        <v>4</v>
      </c>
      <c r="Z39" s="80">
        <v>5</v>
      </c>
      <c r="AA39" s="81">
        <v>5</v>
      </c>
      <c r="AB39" s="82">
        <v>37</v>
      </c>
      <c r="AC39" s="83">
        <v>38</v>
      </c>
      <c r="AD39" s="83">
        <v>75</v>
      </c>
      <c r="AE39" s="84">
        <v>0</v>
      </c>
    </row>
    <row r="40" spans="1:31" ht="18">
      <c r="A40" s="72">
        <v>6</v>
      </c>
      <c r="B40" s="73" t="s">
        <v>117</v>
      </c>
      <c r="C40" s="74" t="s">
        <v>169</v>
      </c>
      <c r="D40" s="75">
        <v>77</v>
      </c>
      <c r="E40" s="76">
        <v>75</v>
      </c>
      <c r="F40" s="76">
        <v>0</v>
      </c>
      <c r="G40" s="76">
        <v>0</v>
      </c>
      <c r="H40" s="77">
        <v>152</v>
      </c>
      <c r="I40" s="78">
        <v>8</v>
      </c>
      <c r="J40" s="79">
        <v>5</v>
      </c>
      <c r="K40" s="80">
        <v>3</v>
      </c>
      <c r="L40" s="80">
        <v>5</v>
      </c>
      <c r="M40" s="80">
        <v>4</v>
      </c>
      <c r="N40" s="80">
        <v>4</v>
      </c>
      <c r="O40" s="80">
        <v>6</v>
      </c>
      <c r="P40" s="80">
        <v>3</v>
      </c>
      <c r="Q40" s="80">
        <v>4</v>
      </c>
      <c r="R40" s="81">
        <v>4</v>
      </c>
      <c r="S40" s="79">
        <v>4</v>
      </c>
      <c r="T40" s="80">
        <v>3</v>
      </c>
      <c r="U40" s="80">
        <v>4</v>
      </c>
      <c r="V40" s="80">
        <v>5</v>
      </c>
      <c r="W40" s="80">
        <v>3</v>
      </c>
      <c r="X40" s="80">
        <v>4</v>
      </c>
      <c r="Y40" s="80">
        <v>3</v>
      </c>
      <c r="Z40" s="80">
        <v>5</v>
      </c>
      <c r="AA40" s="81">
        <v>6</v>
      </c>
      <c r="AB40" s="82">
        <v>38</v>
      </c>
      <c r="AC40" s="83">
        <v>37</v>
      </c>
      <c r="AD40" s="83">
        <v>75</v>
      </c>
      <c r="AE40" s="84" t="s">
        <v>190</v>
      </c>
    </row>
    <row r="41" spans="1:31" ht="18">
      <c r="A41" s="72">
        <v>7</v>
      </c>
      <c r="B41" s="73" t="s">
        <v>118</v>
      </c>
      <c r="C41" s="74" t="s">
        <v>169</v>
      </c>
      <c r="D41" s="75">
        <v>79</v>
      </c>
      <c r="E41" s="76">
        <v>74</v>
      </c>
      <c r="F41" s="76">
        <v>0</v>
      </c>
      <c r="G41" s="76">
        <v>0</v>
      </c>
      <c r="H41" s="77">
        <v>153</v>
      </c>
      <c r="I41" s="78">
        <v>9</v>
      </c>
      <c r="J41" s="79">
        <v>5</v>
      </c>
      <c r="K41" s="80">
        <v>3</v>
      </c>
      <c r="L41" s="80">
        <v>4</v>
      </c>
      <c r="M41" s="80">
        <v>3</v>
      </c>
      <c r="N41" s="80">
        <v>4</v>
      </c>
      <c r="O41" s="80">
        <v>5</v>
      </c>
      <c r="P41" s="80">
        <v>4</v>
      </c>
      <c r="Q41" s="80">
        <v>4</v>
      </c>
      <c r="R41" s="81">
        <v>4</v>
      </c>
      <c r="S41" s="79">
        <v>5</v>
      </c>
      <c r="T41" s="80">
        <v>3</v>
      </c>
      <c r="U41" s="80">
        <v>4</v>
      </c>
      <c r="V41" s="80">
        <v>5</v>
      </c>
      <c r="W41" s="80">
        <v>4</v>
      </c>
      <c r="X41" s="80">
        <v>4</v>
      </c>
      <c r="Y41" s="80">
        <v>4</v>
      </c>
      <c r="Z41" s="80">
        <v>4</v>
      </c>
      <c r="AA41" s="81">
        <v>5</v>
      </c>
      <c r="AB41" s="82">
        <v>36</v>
      </c>
      <c r="AC41" s="83">
        <v>38</v>
      </c>
      <c r="AD41" s="83">
        <v>74</v>
      </c>
      <c r="AE41" s="84" t="s">
        <v>190</v>
      </c>
    </row>
    <row r="42" spans="1:31" ht="18">
      <c r="A42" s="72">
        <v>8</v>
      </c>
      <c r="B42" s="73" t="s">
        <v>119</v>
      </c>
      <c r="C42" s="74" t="s">
        <v>169</v>
      </c>
      <c r="D42" s="75">
        <v>79</v>
      </c>
      <c r="E42" s="76">
        <v>78</v>
      </c>
      <c r="F42" s="76">
        <v>0</v>
      </c>
      <c r="G42" s="76">
        <v>0</v>
      </c>
      <c r="H42" s="77">
        <v>157</v>
      </c>
      <c r="I42" s="78">
        <v>13</v>
      </c>
      <c r="J42" s="79">
        <v>4</v>
      </c>
      <c r="K42" s="80">
        <v>3</v>
      </c>
      <c r="L42" s="80">
        <v>4</v>
      </c>
      <c r="M42" s="80">
        <v>4</v>
      </c>
      <c r="N42" s="80">
        <v>5</v>
      </c>
      <c r="O42" s="80">
        <v>7</v>
      </c>
      <c r="P42" s="80">
        <v>4</v>
      </c>
      <c r="Q42" s="80">
        <v>4</v>
      </c>
      <c r="R42" s="81">
        <v>5</v>
      </c>
      <c r="S42" s="79">
        <v>5</v>
      </c>
      <c r="T42" s="80">
        <v>4</v>
      </c>
      <c r="U42" s="80">
        <v>5</v>
      </c>
      <c r="V42" s="80">
        <v>4</v>
      </c>
      <c r="W42" s="80">
        <v>4</v>
      </c>
      <c r="X42" s="80">
        <v>4</v>
      </c>
      <c r="Y42" s="80">
        <v>3</v>
      </c>
      <c r="Z42" s="80">
        <v>5</v>
      </c>
      <c r="AA42" s="81">
        <v>4</v>
      </c>
      <c r="AB42" s="82">
        <v>40</v>
      </c>
      <c r="AC42" s="83">
        <v>38</v>
      </c>
      <c r="AD42" s="83">
        <v>78</v>
      </c>
      <c r="AE42" s="84" t="s">
        <v>190</v>
      </c>
    </row>
    <row r="43" spans="1:31" ht="18">
      <c r="A43" s="72">
        <v>9</v>
      </c>
      <c r="B43" s="73" t="s">
        <v>121</v>
      </c>
      <c r="C43" s="74" t="s">
        <v>169</v>
      </c>
      <c r="D43" s="75">
        <v>80</v>
      </c>
      <c r="E43" s="76">
        <v>78</v>
      </c>
      <c r="F43" s="76">
        <v>0</v>
      </c>
      <c r="G43" s="76">
        <v>0</v>
      </c>
      <c r="H43" s="77">
        <v>158</v>
      </c>
      <c r="I43" s="78">
        <v>14</v>
      </c>
      <c r="J43" s="79">
        <v>5</v>
      </c>
      <c r="K43" s="80">
        <v>4</v>
      </c>
      <c r="L43" s="80">
        <v>3</v>
      </c>
      <c r="M43" s="80">
        <v>3</v>
      </c>
      <c r="N43" s="80">
        <v>5</v>
      </c>
      <c r="O43" s="80">
        <v>5</v>
      </c>
      <c r="P43" s="80">
        <v>6</v>
      </c>
      <c r="Q43" s="80">
        <v>5</v>
      </c>
      <c r="R43" s="81">
        <v>6</v>
      </c>
      <c r="S43" s="79">
        <v>4</v>
      </c>
      <c r="T43" s="80">
        <v>3</v>
      </c>
      <c r="U43" s="80">
        <v>4</v>
      </c>
      <c r="V43" s="80">
        <v>5</v>
      </c>
      <c r="W43" s="80">
        <v>4</v>
      </c>
      <c r="X43" s="80">
        <v>4</v>
      </c>
      <c r="Y43" s="80">
        <v>3</v>
      </c>
      <c r="Z43" s="80">
        <v>5</v>
      </c>
      <c r="AA43" s="81">
        <v>4</v>
      </c>
      <c r="AB43" s="82">
        <v>42</v>
      </c>
      <c r="AC43" s="83">
        <v>36</v>
      </c>
      <c r="AD43" s="83">
        <v>78</v>
      </c>
      <c r="AE43" s="84" t="s">
        <v>190</v>
      </c>
    </row>
    <row r="44" spans="1:31" ht="18.600000000000001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83</v>
      </c>
      <c r="F44" s="89">
        <v>0</v>
      </c>
      <c r="G44" s="89">
        <v>0</v>
      </c>
      <c r="H44" s="90">
        <v>164</v>
      </c>
      <c r="I44" s="91">
        <v>20</v>
      </c>
      <c r="J44" s="92">
        <v>4</v>
      </c>
      <c r="K44" s="93">
        <v>4</v>
      </c>
      <c r="L44" s="93">
        <v>6</v>
      </c>
      <c r="M44" s="93">
        <v>3</v>
      </c>
      <c r="N44" s="93">
        <v>6</v>
      </c>
      <c r="O44" s="93">
        <v>6</v>
      </c>
      <c r="P44" s="93">
        <v>3</v>
      </c>
      <c r="Q44" s="93">
        <v>5</v>
      </c>
      <c r="R44" s="94">
        <v>5</v>
      </c>
      <c r="S44" s="92">
        <v>4</v>
      </c>
      <c r="T44" s="93">
        <v>2</v>
      </c>
      <c r="U44" s="93">
        <v>5</v>
      </c>
      <c r="V44" s="93">
        <v>6</v>
      </c>
      <c r="W44" s="93">
        <v>5</v>
      </c>
      <c r="X44" s="93">
        <v>4</v>
      </c>
      <c r="Y44" s="93">
        <v>4</v>
      </c>
      <c r="Z44" s="93">
        <v>6</v>
      </c>
      <c r="AA44" s="94">
        <v>5</v>
      </c>
      <c r="AB44" s="95">
        <v>42</v>
      </c>
      <c r="AC44" s="96">
        <v>41</v>
      </c>
      <c r="AD44" s="96">
        <v>83</v>
      </c>
      <c r="AE44" s="97" t="s">
        <v>190</v>
      </c>
    </row>
    <row r="45" spans="1:31" ht="16.8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44">
    <cfRule type="expression" dxfId="137" priority="15">
      <formula>$I5&lt;0</formula>
    </cfRule>
    <cfRule type="expression" dxfId="136" priority="16">
      <formula>$I5=0</formula>
    </cfRule>
  </conditionalFormatting>
  <conditionalFormatting sqref="J5:AA44">
    <cfRule type="cellIs" dxfId="135" priority="11" operator="equal">
      <formula>J$4-2</formula>
    </cfRule>
    <cfRule type="cellIs" dxfId="134" priority="12" operator="equal">
      <formula>J$4-2</formula>
    </cfRule>
    <cfRule type="cellIs" dxfId="133" priority="13" operator="equal">
      <formula>J$4-1</formula>
    </cfRule>
    <cfRule type="cellIs" dxfId="132" priority="14" operator="equal">
      <formula>J$4</formula>
    </cfRule>
  </conditionalFormatting>
  <conditionalFormatting sqref="AB5:AB44 AC5:AD56">
    <cfRule type="cellIs" dxfId="131" priority="9" operator="lessThan">
      <formula>AB$4</formula>
    </cfRule>
    <cfRule type="cellIs" dxfId="130" priority="10" operator="equal">
      <formula>AB$4</formula>
    </cfRule>
  </conditionalFormatting>
  <conditionalFormatting sqref="D5:G44">
    <cfRule type="cellIs" dxfId="129" priority="2" operator="equal">
      <formula>$AD$4</formula>
    </cfRule>
    <cfRule type="cellIs" dxfId="128" priority="1" operator="lessThan">
      <formula>$AD$4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AE26"/>
  <sheetViews>
    <sheetView topLeftCell="A8" workbookViewId="0">
      <selection activeCell="D5" sqref="D5:I25"/>
    </sheetView>
  </sheetViews>
  <sheetFormatPr defaultRowHeight="16.2"/>
  <cols>
    <col min="1" max="1" width="5.77734375" bestFit="1" customWidth="1"/>
    <col min="2" max="2" width="9.21875" customWidth="1"/>
    <col min="3" max="3" width="12.44140625" customWidth="1"/>
    <col min="4" max="7" width="5.332031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221" t="str">
        <f>世大運R1!A1</f>
        <v>2017年世大運第二次選拔賽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</row>
    <row r="2" spans="1:31" ht="16.8" thickBot="1">
      <c r="A2" s="222" t="str">
        <f>世大運R1!A2</f>
        <v>地點：揚昇高爾夫球場</v>
      </c>
      <c r="B2" s="222"/>
      <c r="C2" s="222"/>
      <c r="D2" s="222"/>
      <c r="E2" s="222"/>
      <c r="F2" s="222"/>
      <c r="G2" s="222"/>
      <c r="H2" s="48"/>
      <c r="I2" s="48"/>
      <c r="J2" s="223">
        <v>3</v>
      </c>
      <c r="K2" s="223"/>
      <c r="L2" s="223"/>
      <c r="M2" s="223"/>
      <c r="N2" s="223"/>
      <c r="O2" s="223"/>
      <c r="P2" s="223"/>
      <c r="Q2" s="223"/>
      <c r="R2" s="223"/>
      <c r="S2" s="49"/>
      <c r="T2" s="50"/>
      <c r="U2" s="50"/>
      <c r="V2" s="50"/>
      <c r="W2" s="50"/>
      <c r="X2" s="50"/>
      <c r="Y2" s="50"/>
      <c r="Z2" s="224">
        <f>'R3成績'!Z2:AE2</f>
        <v>42824</v>
      </c>
      <c r="AA2" s="224"/>
      <c r="AB2" s="224"/>
      <c r="AC2" s="224"/>
      <c r="AD2" s="224"/>
      <c r="AE2" s="224"/>
    </row>
    <row r="3" spans="1:31" ht="16.8" thickTop="1">
      <c r="A3" s="225" t="s">
        <v>27</v>
      </c>
      <c r="B3" s="227" t="s">
        <v>28</v>
      </c>
      <c r="C3" s="227" t="s">
        <v>0</v>
      </c>
      <c r="D3" s="215" t="s">
        <v>29</v>
      </c>
      <c r="E3" s="215" t="s">
        <v>30</v>
      </c>
      <c r="F3" s="215" t="s">
        <v>1</v>
      </c>
      <c r="G3" s="215" t="s">
        <v>2</v>
      </c>
      <c r="H3" s="217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101" t="s">
        <v>5</v>
      </c>
      <c r="AD3" s="101" t="s">
        <v>6</v>
      </c>
      <c r="AE3" s="219" t="s">
        <v>32</v>
      </c>
    </row>
    <row r="4" spans="1:31" ht="16.8" thickBot="1">
      <c r="A4" s="232"/>
      <c r="B4" s="233"/>
      <c r="C4" s="233"/>
      <c r="D4" s="229"/>
      <c r="E4" s="229"/>
      <c r="F4" s="229"/>
      <c r="G4" s="229"/>
      <c r="H4" s="230"/>
      <c r="I4" s="102" t="s">
        <v>33</v>
      </c>
      <c r="J4" s="103">
        <f>世大運R1!J4</f>
        <v>4</v>
      </c>
      <c r="K4" s="103">
        <f>世大運R1!K4</f>
        <v>3</v>
      </c>
      <c r="L4" s="103">
        <f>世大運R1!L4</f>
        <v>4</v>
      </c>
      <c r="M4" s="103">
        <f>世大運R1!M4</f>
        <v>3</v>
      </c>
      <c r="N4" s="103">
        <f>世大運R1!N4</f>
        <v>4</v>
      </c>
      <c r="O4" s="103">
        <f>世大運R1!O4</f>
        <v>5</v>
      </c>
      <c r="P4" s="103">
        <f>世大運R1!P4</f>
        <v>4</v>
      </c>
      <c r="Q4" s="103">
        <f>世大運R1!Q4</f>
        <v>4</v>
      </c>
      <c r="R4" s="103">
        <f>世大運R1!R4</f>
        <v>5</v>
      </c>
      <c r="S4" s="103">
        <f>世大運R1!S4</f>
        <v>4</v>
      </c>
      <c r="T4" s="103">
        <f>世大運R1!T4</f>
        <v>3</v>
      </c>
      <c r="U4" s="103">
        <f>世大運R1!U4</f>
        <v>4</v>
      </c>
      <c r="V4" s="103">
        <f>世大運R1!V4</f>
        <v>5</v>
      </c>
      <c r="W4" s="103">
        <f>世大運R1!W4</f>
        <v>4</v>
      </c>
      <c r="X4" s="103">
        <f>世大運R1!X4</f>
        <v>4</v>
      </c>
      <c r="Y4" s="103">
        <f>世大運R1!Y4</f>
        <v>3</v>
      </c>
      <c r="Z4" s="103">
        <f>世大運R1!Z4</f>
        <v>4</v>
      </c>
      <c r="AA4" s="103">
        <f>世大運R1!AA4</f>
        <v>5</v>
      </c>
      <c r="AB4" s="104">
        <f>世大運R1!AB4</f>
        <v>36</v>
      </c>
      <c r="AC4" s="104">
        <f>世大運R1!AC4</f>
        <v>36</v>
      </c>
      <c r="AD4" s="105">
        <f>世大運R1!AD4</f>
        <v>72</v>
      </c>
      <c r="AE4" s="231"/>
    </row>
    <row r="5" spans="1:31" ht="18.600000000000001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66</v>
      </c>
      <c r="G5" s="63">
        <v>0</v>
      </c>
      <c r="H5" s="64">
        <v>206</v>
      </c>
      <c r="I5" s="65">
        <v>-10</v>
      </c>
      <c r="J5" s="66">
        <v>4</v>
      </c>
      <c r="K5" s="67">
        <v>3</v>
      </c>
      <c r="L5" s="67">
        <v>3</v>
      </c>
      <c r="M5" s="67">
        <v>3</v>
      </c>
      <c r="N5" s="67">
        <v>3</v>
      </c>
      <c r="O5" s="67">
        <v>3</v>
      </c>
      <c r="P5" s="67">
        <v>4</v>
      </c>
      <c r="Q5" s="67">
        <v>4</v>
      </c>
      <c r="R5" s="68">
        <v>5</v>
      </c>
      <c r="S5" s="66">
        <v>4</v>
      </c>
      <c r="T5" s="67">
        <v>4</v>
      </c>
      <c r="U5" s="67">
        <v>4</v>
      </c>
      <c r="V5" s="67">
        <v>4</v>
      </c>
      <c r="W5" s="67">
        <v>4</v>
      </c>
      <c r="X5" s="67">
        <v>4</v>
      </c>
      <c r="Y5" s="67">
        <v>2</v>
      </c>
      <c r="Z5" s="67">
        <v>4</v>
      </c>
      <c r="AA5" s="68">
        <v>4</v>
      </c>
      <c r="AB5" s="69">
        <v>32</v>
      </c>
      <c r="AC5" s="70">
        <v>34</v>
      </c>
      <c r="AD5" s="70">
        <v>66</v>
      </c>
      <c r="AE5" s="71">
        <v>0</v>
      </c>
    </row>
    <row r="6" spans="1:31" ht="18">
      <c r="A6" s="72">
        <v>2</v>
      </c>
      <c r="B6" s="73" t="s">
        <v>53</v>
      </c>
      <c r="C6" s="74" t="s">
        <v>169</v>
      </c>
      <c r="D6" s="75">
        <v>73</v>
      </c>
      <c r="E6" s="76">
        <v>71</v>
      </c>
      <c r="F6" s="76">
        <v>73</v>
      </c>
      <c r="G6" s="76">
        <v>0</v>
      </c>
      <c r="H6" s="77">
        <v>217</v>
      </c>
      <c r="I6" s="78">
        <v>1</v>
      </c>
      <c r="J6" s="79">
        <v>4</v>
      </c>
      <c r="K6" s="80">
        <v>3</v>
      </c>
      <c r="L6" s="80">
        <v>4</v>
      </c>
      <c r="M6" s="80">
        <v>3</v>
      </c>
      <c r="N6" s="80">
        <v>4</v>
      </c>
      <c r="O6" s="80">
        <v>4</v>
      </c>
      <c r="P6" s="80">
        <v>5</v>
      </c>
      <c r="Q6" s="80">
        <v>5</v>
      </c>
      <c r="R6" s="81">
        <v>6</v>
      </c>
      <c r="S6" s="79">
        <v>4</v>
      </c>
      <c r="T6" s="80">
        <v>4</v>
      </c>
      <c r="U6" s="80">
        <v>3</v>
      </c>
      <c r="V6" s="80">
        <v>4</v>
      </c>
      <c r="W6" s="80">
        <v>3</v>
      </c>
      <c r="X6" s="80">
        <v>5</v>
      </c>
      <c r="Y6" s="80">
        <v>4</v>
      </c>
      <c r="Z6" s="80">
        <v>4</v>
      </c>
      <c r="AA6" s="81">
        <v>4</v>
      </c>
      <c r="AB6" s="82">
        <v>38</v>
      </c>
      <c r="AC6" s="83">
        <v>35</v>
      </c>
      <c r="AD6" s="83">
        <v>73</v>
      </c>
      <c r="AE6" s="84">
        <v>0</v>
      </c>
    </row>
    <row r="7" spans="1:31" ht="18">
      <c r="A7" s="72">
        <v>3</v>
      </c>
      <c r="B7" s="73" t="s">
        <v>43</v>
      </c>
      <c r="C7" s="74" t="s">
        <v>169</v>
      </c>
      <c r="D7" s="75">
        <v>71</v>
      </c>
      <c r="E7" s="76">
        <v>76</v>
      </c>
      <c r="F7" s="76">
        <v>72</v>
      </c>
      <c r="G7" s="76">
        <v>0</v>
      </c>
      <c r="H7" s="77">
        <v>219</v>
      </c>
      <c r="I7" s="78">
        <v>3</v>
      </c>
      <c r="J7" s="79">
        <v>5</v>
      </c>
      <c r="K7" s="80">
        <v>3</v>
      </c>
      <c r="L7" s="80">
        <v>3</v>
      </c>
      <c r="M7" s="80">
        <v>4</v>
      </c>
      <c r="N7" s="80">
        <v>4</v>
      </c>
      <c r="O7" s="80">
        <v>5</v>
      </c>
      <c r="P7" s="80">
        <v>5</v>
      </c>
      <c r="Q7" s="80">
        <v>4</v>
      </c>
      <c r="R7" s="81">
        <v>5</v>
      </c>
      <c r="S7" s="79">
        <v>3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38</v>
      </c>
      <c r="AC7" s="83">
        <v>34</v>
      </c>
      <c r="AD7" s="83">
        <v>72</v>
      </c>
      <c r="AE7" s="84">
        <v>0</v>
      </c>
    </row>
    <row r="8" spans="1:31" ht="18">
      <c r="A8" s="72">
        <v>4</v>
      </c>
      <c r="B8" s="73" t="s">
        <v>46</v>
      </c>
      <c r="C8" s="74" t="s">
        <v>169</v>
      </c>
      <c r="D8" s="75">
        <v>73</v>
      </c>
      <c r="E8" s="76">
        <v>70</v>
      </c>
      <c r="F8" s="76">
        <v>76</v>
      </c>
      <c r="G8" s="76">
        <v>0</v>
      </c>
      <c r="H8" s="77">
        <v>219</v>
      </c>
      <c r="I8" s="78">
        <v>3</v>
      </c>
      <c r="J8" s="79">
        <v>4</v>
      </c>
      <c r="K8" s="80">
        <v>3</v>
      </c>
      <c r="L8" s="80">
        <v>5</v>
      </c>
      <c r="M8" s="80">
        <v>4</v>
      </c>
      <c r="N8" s="80">
        <v>4</v>
      </c>
      <c r="O8" s="80">
        <v>5</v>
      </c>
      <c r="P8" s="80">
        <v>4</v>
      </c>
      <c r="Q8" s="80">
        <v>5</v>
      </c>
      <c r="R8" s="81">
        <v>6</v>
      </c>
      <c r="S8" s="79">
        <v>5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4</v>
      </c>
      <c r="AA8" s="81">
        <v>5</v>
      </c>
      <c r="AB8" s="82">
        <v>40</v>
      </c>
      <c r="AC8" s="83">
        <v>36</v>
      </c>
      <c r="AD8" s="83">
        <v>76</v>
      </c>
      <c r="AE8" s="84">
        <v>0</v>
      </c>
    </row>
    <row r="9" spans="1:31" ht="18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73</v>
      </c>
      <c r="G9" s="76">
        <v>0</v>
      </c>
      <c r="H9" s="77">
        <v>220</v>
      </c>
      <c r="I9" s="78">
        <v>4</v>
      </c>
      <c r="J9" s="79">
        <v>4</v>
      </c>
      <c r="K9" s="80">
        <v>3</v>
      </c>
      <c r="L9" s="80">
        <v>4</v>
      </c>
      <c r="M9" s="80">
        <v>3</v>
      </c>
      <c r="N9" s="80">
        <v>5</v>
      </c>
      <c r="O9" s="80">
        <v>4</v>
      </c>
      <c r="P9" s="80">
        <v>4</v>
      </c>
      <c r="Q9" s="80">
        <v>5</v>
      </c>
      <c r="R9" s="81">
        <v>5</v>
      </c>
      <c r="S9" s="79">
        <v>3</v>
      </c>
      <c r="T9" s="80">
        <v>3</v>
      </c>
      <c r="U9" s="80">
        <v>4</v>
      </c>
      <c r="V9" s="80">
        <v>6</v>
      </c>
      <c r="W9" s="80">
        <v>4</v>
      </c>
      <c r="X9" s="80">
        <v>4</v>
      </c>
      <c r="Y9" s="80">
        <v>3</v>
      </c>
      <c r="Z9" s="80">
        <v>4</v>
      </c>
      <c r="AA9" s="81">
        <v>5</v>
      </c>
      <c r="AB9" s="82">
        <v>37</v>
      </c>
      <c r="AC9" s="83">
        <v>36</v>
      </c>
      <c r="AD9" s="83">
        <v>73</v>
      </c>
      <c r="AE9" s="84">
        <v>0</v>
      </c>
    </row>
    <row r="10" spans="1:31" ht="18">
      <c r="A10" s="72">
        <v>6</v>
      </c>
      <c r="B10" s="73" t="s">
        <v>44</v>
      </c>
      <c r="C10" s="74" t="s">
        <v>169</v>
      </c>
      <c r="D10" s="75">
        <v>71</v>
      </c>
      <c r="E10" s="76">
        <v>71</v>
      </c>
      <c r="F10" s="76">
        <v>79</v>
      </c>
      <c r="G10" s="76">
        <v>0</v>
      </c>
      <c r="H10" s="77">
        <v>221</v>
      </c>
      <c r="I10" s="78">
        <v>5</v>
      </c>
      <c r="J10" s="79">
        <v>6</v>
      </c>
      <c r="K10" s="80">
        <v>4</v>
      </c>
      <c r="L10" s="80">
        <v>3</v>
      </c>
      <c r="M10" s="80">
        <v>3</v>
      </c>
      <c r="N10" s="80">
        <v>6</v>
      </c>
      <c r="O10" s="80">
        <v>4</v>
      </c>
      <c r="P10" s="80">
        <v>5</v>
      </c>
      <c r="Q10" s="80">
        <v>4</v>
      </c>
      <c r="R10" s="81">
        <v>5</v>
      </c>
      <c r="S10" s="79">
        <v>5</v>
      </c>
      <c r="T10" s="80">
        <v>4</v>
      </c>
      <c r="U10" s="80">
        <v>4</v>
      </c>
      <c r="V10" s="80">
        <v>5</v>
      </c>
      <c r="W10" s="80">
        <v>3</v>
      </c>
      <c r="X10" s="80">
        <v>6</v>
      </c>
      <c r="Y10" s="80">
        <v>2</v>
      </c>
      <c r="Z10" s="80">
        <v>5</v>
      </c>
      <c r="AA10" s="81">
        <v>5</v>
      </c>
      <c r="AB10" s="82">
        <v>40</v>
      </c>
      <c r="AC10" s="83">
        <v>39</v>
      </c>
      <c r="AD10" s="83">
        <v>79</v>
      </c>
      <c r="AE10" s="84">
        <v>0</v>
      </c>
    </row>
    <row r="11" spans="1:31" ht="18">
      <c r="A11" s="72">
        <v>7</v>
      </c>
      <c r="B11" s="73" t="s">
        <v>47</v>
      </c>
      <c r="C11" s="74" t="s">
        <v>169</v>
      </c>
      <c r="D11" s="75">
        <v>75</v>
      </c>
      <c r="E11" s="76">
        <v>76</v>
      </c>
      <c r="F11" s="76">
        <v>71</v>
      </c>
      <c r="G11" s="76">
        <v>0</v>
      </c>
      <c r="H11" s="77">
        <v>222</v>
      </c>
      <c r="I11" s="78">
        <v>6</v>
      </c>
      <c r="J11" s="79">
        <v>4</v>
      </c>
      <c r="K11" s="80">
        <v>3</v>
      </c>
      <c r="L11" s="80">
        <v>4</v>
      </c>
      <c r="M11" s="80">
        <v>3</v>
      </c>
      <c r="N11" s="80">
        <v>4</v>
      </c>
      <c r="O11" s="80">
        <v>5</v>
      </c>
      <c r="P11" s="80">
        <v>4</v>
      </c>
      <c r="Q11" s="80">
        <v>4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5</v>
      </c>
      <c r="Y11" s="80">
        <v>3</v>
      </c>
      <c r="Z11" s="80">
        <v>3</v>
      </c>
      <c r="AA11" s="81">
        <v>4</v>
      </c>
      <c r="AB11" s="82">
        <v>37</v>
      </c>
      <c r="AC11" s="83">
        <v>34</v>
      </c>
      <c r="AD11" s="83">
        <v>71</v>
      </c>
      <c r="AE11" s="84">
        <v>0</v>
      </c>
    </row>
    <row r="12" spans="1:31" ht="18">
      <c r="A12" s="72">
        <v>8</v>
      </c>
      <c r="B12" s="73" t="s">
        <v>48</v>
      </c>
      <c r="C12" s="74" t="s">
        <v>169</v>
      </c>
      <c r="D12" s="75">
        <v>75</v>
      </c>
      <c r="E12" s="76">
        <v>76</v>
      </c>
      <c r="F12" s="76">
        <v>73</v>
      </c>
      <c r="G12" s="76">
        <v>0</v>
      </c>
      <c r="H12" s="77">
        <v>224</v>
      </c>
      <c r="I12" s="78">
        <v>8</v>
      </c>
      <c r="J12" s="79">
        <v>5</v>
      </c>
      <c r="K12" s="80">
        <v>3</v>
      </c>
      <c r="L12" s="80">
        <v>4</v>
      </c>
      <c r="M12" s="80">
        <v>3</v>
      </c>
      <c r="N12" s="80">
        <v>4</v>
      </c>
      <c r="O12" s="80">
        <v>4</v>
      </c>
      <c r="P12" s="80">
        <v>4</v>
      </c>
      <c r="Q12" s="80">
        <v>4</v>
      </c>
      <c r="R12" s="81">
        <v>8</v>
      </c>
      <c r="S12" s="79">
        <v>5</v>
      </c>
      <c r="T12" s="80">
        <v>3</v>
      </c>
      <c r="U12" s="80">
        <v>3</v>
      </c>
      <c r="V12" s="80">
        <v>4</v>
      </c>
      <c r="W12" s="80">
        <v>3</v>
      </c>
      <c r="X12" s="80">
        <v>4</v>
      </c>
      <c r="Y12" s="80">
        <v>3</v>
      </c>
      <c r="Z12" s="80">
        <v>4</v>
      </c>
      <c r="AA12" s="81">
        <v>5</v>
      </c>
      <c r="AB12" s="82">
        <v>39</v>
      </c>
      <c r="AC12" s="83">
        <v>34</v>
      </c>
      <c r="AD12" s="83">
        <v>73</v>
      </c>
      <c r="AE12" s="84">
        <v>0</v>
      </c>
    </row>
    <row r="13" spans="1:31" ht="18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74</v>
      </c>
      <c r="G13" s="76">
        <v>0</v>
      </c>
      <c r="H13" s="77">
        <v>224</v>
      </c>
      <c r="I13" s="78">
        <v>8</v>
      </c>
      <c r="J13" s="79">
        <v>5</v>
      </c>
      <c r="K13" s="80">
        <v>3</v>
      </c>
      <c r="L13" s="80">
        <v>4</v>
      </c>
      <c r="M13" s="80">
        <v>3</v>
      </c>
      <c r="N13" s="80">
        <v>5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4</v>
      </c>
      <c r="W13" s="80">
        <v>4</v>
      </c>
      <c r="X13" s="80">
        <v>4</v>
      </c>
      <c r="Y13" s="80">
        <v>3</v>
      </c>
      <c r="Z13" s="80">
        <v>5</v>
      </c>
      <c r="AA13" s="81">
        <v>5</v>
      </c>
      <c r="AB13" s="82">
        <v>39</v>
      </c>
      <c r="AC13" s="83">
        <v>35</v>
      </c>
      <c r="AD13" s="83">
        <v>74</v>
      </c>
      <c r="AE13" s="84">
        <v>0</v>
      </c>
    </row>
    <row r="14" spans="1:31" ht="18">
      <c r="A14" s="72">
        <v>10</v>
      </c>
      <c r="B14" s="73" t="s">
        <v>70</v>
      </c>
      <c r="C14" s="74" t="s">
        <v>169</v>
      </c>
      <c r="D14" s="75">
        <v>76</v>
      </c>
      <c r="E14" s="76">
        <v>75</v>
      </c>
      <c r="F14" s="76">
        <v>74</v>
      </c>
      <c r="G14" s="76">
        <v>0</v>
      </c>
      <c r="H14" s="77">
        <v>225</v>
      </c>
      <c r="I14" s="78">
        <v>9</v>
      </c>
      <c r="J14" s="79">
        <v>4</v>
      </c>
      <c r="K14" s="80">
        <v>3</v>
      </c>
      <c r="L14" s="80">
        <v>4</v>
      </c>
      <c r="M14" s="80">
        <v>3</v>
      </c>
      <c r="N14" s="80">
        <v>4</v>
      </c>
      <c r="O14" s="80">
        <v>5</v>
      </c>
      <c r="P14" s="80">
        <v>5</v>
      </c>
      <c r="Q14" s="80">
        <v>4</v>
      </c>
      <c r="R14" s="81">
        <v>5</v>
      </c>
      <c r="S14" s="79">
        <v>4</v>
      </c>
      <c r="T14" s="80">
        <v>3</v>
      </c>
      <c r="U14" s="80">
        <v>4</v>
      </c>
      <c r="V14" s="80">
        <v>4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37</v>
      </c>
      <c r="AC14" s="83">
        <v>37</v>
      </c>
      <c r="AD14" s="83">
        <v>74</v>
      </c>
      <c r="AE14" s="84">
        <v>0</v>
      </c>
    </row>
    <row r="15" spans="1:31" ht="18">
      <c r="A15" s="72">
        <v>11</v>
      </c>
      <c r="B15" s="73" t="s">
        <v>73</v>
      </c>
      <c r="C15" s="74" t="s">
        <v>169</v>
      </c>
      <c r="D15" s="75">
        <v>76</v>
      </c>
      <c r="E15" s="76">
        <v>74</v>
      </c>
      <c r="F15" s="76">
        <v>75</v>
      </c>
      <c r="G15" s="76">
        <v>0</v>
      </c>
      <c r="H15" s="77">
        <v>225</v>
      </c>
      <c r="I15" s="78">
        <v>9</v>
      </c>
      <c r="J15" s="79">
        <v>4</v>
      </c>
      <c r="K15" s="80">
        <v>3</v>
      </c>
      <c r="L15" s="80">
        <v>5</v>
      </c>
      <c r="M15" s="80">
        <v>2</v>
      </c>
      <c r="N15" s="80">
        <v>5</v>
      </c>
      <c r="O15" s="80">
        <v>7</v>
      </c>
      <c r="P15" s="80">
        <v>3</v>
      </c>
      <c r="Q15" s="80">
        <v>3</v>
      </c>
      <c r="R15" s="81">
        <v>4</v>
      </c>
      <c r="S15" s="79">
        <v>3</v>
      </c>
      <c r="T15" s="80">
        <v>3</v>
      </c>
      <c r="U15" s="80">
        <v>3</v>
      </c>
      <c r="V15" s="80">
        <v>5</v>
      </c>
      <c r="W15" s="80">
        <v>4</v>
      </c>
      <c r="X15" s="80">
        <v>5</v>
      </c>
      <c r="Y15" s="80">
        <v>5</v>
      </c>
      <c r="Z15" s="80">
        <v>4</v>
      </c>
      <c r="AA15" s="81">
        <v>7</v>
      </c>
      <c r="AB15" s="82">
        <v>36</v>
      </c>
      <c r="AC15" s="83">
        <v>39</v>
      </c>
      <c r="AD15" s="83">
        <v>75</v>
      </c>
      <c r="AE15" s="84">
        <v>0</v>
      </c>
    </row>
    <row r="16" spans="1:31" ht="18">
      <c r="A16" s="72">
        <v>12</v>
      </c>
      <c r="B16" s="73" t="s">
        <v>76</v>
      </c>
      <c r="C16" s="74" t="s">
        <v>169</v>
      </c>
      <c r="D16" s="75">
        <v>77</v>
      </c>
      <c r="E16" s="76">
        <v>74</v>
      </c>
      <c r="F16" s="76">
        <v>75</v>
      </c>
      <c r="G16" s="76">
        <v>0</v>
      </c>
      <c r="H16" s="77">
        <v>226</v>
      </c>
      <c r="I16" s="78">
        <v>10</v>
      </c>
      <c r="J16" s="79">
        <v>4</v>
      </c>
      <c r="K16" s="80">
        <v>3</v>
      </c>
      <c r="L16" s="80">
        <v>4</v>
      </c>
      <c r="M16" s="80">
        <v>3</v>
      </c>
      <c r="N16" s="80">
        <v>4</v>
      </c>
      <c r="O16" s="80">
        <v>5</v>
      </c>
      <c r="P16" s="80">
        <v>3</v>
      </c>
      <c r="Q16" s="80">
        <v>4</v>
      </c>
      <c r="R16" s="81">
        <v>5</v>
      </c>
      <c r="S16" s="79">
        <v>5</v>
      </c>
      <c r="T16" s="80">
        <v>2</v>
      </c>
      <c r="U16" s="80">
        <v>6</v>
      </c>
      <c r="V16" s="80">
        <v>6</v>
      </c>
      <c r="W16" s="80">
        <v>4</v>
      </c>
      <c r="X16" s="80">
        <v>4</v>
      </c>
      <c r="Y16" s="80">
        <v>4</v>
      </c>
      <c r="Z16" s="80">
        <v>5</v>
      </c>
      <c r="AA16" s="81">
        <v>4</v>
      </c>
      <c r="AB16" s="82">
        <v>35</v>
      </c>
      <c r="AC16" s="83">
        <v>40</v>
      </c>
      <c r="AD16" s="83">
        <v>75</v>
      </c>
      <c r="AE16" s="84">
        <v>0</v>
      </c>
    </row>
    <row r="17" spans="1:31" ht="18">
      <c r="A17" s="72">
        <v>13</v>
      </c>
      <c r="B17" s="73" t="s">
        <v>72</v>
      </c>
      <c r="C17" s="74" t="s">
        <v>169</v>
      </c>
      <c r="D17" s="75">
        <v>76</v>
      </c>
      <c r="E17" s="76">
        <v>73</v>
      </c>
      <c r="F17" s="76">
        <v>77</v>
      </c>
      <c r="G17" s="76">
        <v>0</v>
      </c>
      <c r="H17" s="77">
        <v>226</v>
      </c>
      <c r="I17" s="78">
        <v>10</v>
      </c>
      <c r="J17" s="79">
        <v>5</v>
      </c>
      <c r="K17" s="80">
        <v>4</v>
      </c>
      <c r="L17" s="80">
        <v>4</v>
      </c>
      <c r="M17" s="80">
        <v>4</v>
      </c>
      <c r="N17" s="80">
        <v>6</v>
      </c>
      <c r="O17" s="80">
        <v>4</v>
      </c>
      <c r="P17" s="80">
        <v>4</v>
      </c>
      <c r="Q17" s="80">
        <v>5</v>
      </c>
      <c r="R17" s="81">
        <v>4</v>
      </c>
      <c r="S17" s="79">
        <v>4</v>
      </c>
      <c r="T17" s="80">
        <v>4</v>
      </c>
      <c r="U17" s="80">
        <v>4</v>
      </c>
      <c r="V17" s="80">
        <v>5</v>
      </c>
      <c r="W17" s="80">
        <v>4</v>
      </c>
      <c r="X17" s="80">
        <v>4</v>
      </c>
      <c r="Y17" s="80">
        <v>3</v>
      </c>
      <c r="Z17" s="80">
        <v>4</v>
      </c>
      <c r="AA17" s="81">
        <v>5</v>
      </c>
      <c r="AB17" s="82">
        <v>40</v>
      </c>
      <c r="AC17" s="83">
        <v>37</v>
      </c>
      <c r="AD17" s="83">
        <v>77</v>
      </c>
      <c r="AE17" s="84">
        <v>0</v>
      </c>
    </row>
    <row r="18" spans="1:31" ht="18">
      <c r="A18" s="72">
        <v>14</v>
      </c>
      <c r="B18" s="73" t="s">
        <v>170</v>
      </c>
      <c r="C18" s="74" t="s">
        <v>169</v>
      </c>
      <c r="D18" s="75">
        <v>80</v>
      </c>
      <c r="E18" s="76">
        <v>70</v>
      </c>
      <c r="F18" s="76">
        <v>79</v>
      </c>
      <c r="G18" s="76">
        <v>0</v>
      </c>
      <c r="H18" s="77">
        <v>229</v>
      </c>
      <c r="I18" s="78">
        <v>13</v>
      </c>
      <c r="J18" s="79">
        <v>4</v>
      </c>
      <c r="K18" s="80">
        <v>4</v>
      </c>
      <c r="L18" s="80">
        <v>4</v>
      </c>
      <c r="M18" s="80">
        <v>3</v>
      </c>
      <c r="N18" s="80">
        <v>4</v>
      </c>
      <c r="O18" s="80">
        <v>5</v>
      </c>
      <c r="P18" s="80">
        <v>5</v>
      </c>
      <c r="Q18" s="80">
        <v>5</v>
      </c>
      <c r="R18" s="81">
        <v>5</v>
      </c>
      <c r="S18" s="79">
        <v>5</v>
      </c>
      <c r="T18" s="80">
        <v>3</v>
      </c>
      <c r="U18" s="80">
        <v>5</v>
      </c>
      <c r="V18" s="80">
        <v>5</v>
      </c>
      <c r="W18" s="80">
        <v>4</v>
      </c>
      <c r="X18" s="80">
        <v>4</v>
      </c>
      <c r="Y18" s="80">
        <v>5</v>
      </c>
      <c r="Z18" s="80">
        <v>4</v>
      </c>
      <c r="AA18" s="81">
        <v>5</v>
      </c>
      <c r="AB18" s="82">
        <v>39</v>
      </c>
      <c r="AC18" s="83">
        <v>40</v>
      </c>
      <c r="AD18" s="83">
        <v>79</v>
      </c>
      <c r="AE18" s="84">
        <v>0</v>
      </c>
    </row>
    <row r="19" spans="1:31" ht="18.600000000000001" thickBot="1">
      <c r="A19" s="85">
        <v>15</v>
      </c>
      <c r="B19" s="86" t="s">
        <v>168</v>
      </c>
      <c r="C19" s="87" t="s">
        <v>169</v>
      </c>
      <c r="D19" s="88">
        <v>76</v>
      </c>
      <c r="E19" s="89">
        <v>75</v>
      </c>
      <c r="F19" s="89">
        <v>82</v>
      </c>
      <c r="G19" s="89">
        <v>0</v>
      </c>
      <c r="H19" s="90">
        <v>233</v>
      </c>
      <c r="I19" s="91">
        <v>17</v>
      </c>
      <c r="J19" s="92">
        <v>5</v>
      </c>
      <c r="K19" s="93">
        <v>5</v>
      </c>
      <c r="L19" s="93">
        <v>4</v>
      </c>
      <c r="M19" s="93">
        <v>4</v>
      </c>
      <c r="N19" s="93">
        <v>5</v>
      </c>
      <c r="O19" s="93">
        <v>4</v>
      </c>
      <c r="P19" s="93">
        <v>4</v>
      </c>
      <c r="Q19" s="93">
        <v>5</v>
      </c>
      <c r="R19" s="94">
        <v>6</v>
      </c>
      <c r="S19" s="92">
        <v>3</v>
      </c>
      <c r="T19" s="93">
        <v>4</v>
      </c>
      <c r="U19" s="93">
        <v>5</v>
      </c>
      <c r="V19" s="93">
        <v>5</v>
      </c>
      <c r="W19" s="93">
        <v>4</v>
      </c>
      <c r="X19" s="93">
        <v>5</v>
      </c>
      <c r="Y19" s="93">
        <v>4</v>
      </c>
      <c r="Z19" s="93">
        <v>5</v>
      </c>
      <c r="AA19" s="94">
        <v>5</v>
      </c>
      <c r="AB19" s="95">
        <v>42</v>
      </c>
      <c r="AC19" s="96">
        <v>40</v>
      </c>
      <c r="AD19" s="96">
        <v>82</v>
      </c>
      <c r="AE19" s="97">
        <v>0</v>
      </c>
    </row>
    <row r="20" spans="1:31" ht="18.600000000000001" thickTop="1">
      <c r="A20" s="59">
        <v>1</v>
      </c>
      <c r="B20" s="60" t="s">
        <v>129</v>
      </c>
      <c r="C20" s="61" t="s">
        <v>169</v>
      </c>
      <c r="D20" s="62">
        <v>73</v>
      </c>
      <c r="E20" s="63">
        <v>71</v>
      </c>
      <c r="F20" s="63">
        <v>69</v>
      </c>
      <c r="G20" s="63">
        <v>0</v>
      </c>
      <c r="H20" s="64">
        <v>213</v>
      </c>
      <c r="I20" s="65">
        <v>-3</v>
      </c>
      <c r="J20" s="66">
        <v>4</v>
      </c>
      <c r="K20" s="67">
        <v>4</v>
      </c>
      <c r="L20" s="67">
        <v>3</v>
      </c>
      <c r="M20" s="67">
        <v>3</v>
      </c>
      <c r="N20" s="67">
        <v>5</v>
      </c>
      <c r="O20" s="67">
        <v>4</v>
      </c>
      <c r="P20" s="67">
        <v>4</v>
      </c>
      <c r="Q20" s="67">
        <v>3</v>
      </c>
      <c r="R20" s="68">
        <v>5</v>
      </c>
      <c r="S20" s="66">
        <v>4</v>
      </c>
      <c r="T20" s="67">
        <v>2</v>
      </c>
      <c r="U20" s="67">
        <v>4</v>
      </c>
      <c r="V20" s="67">
        <v>4</v>
      </c>
      <c r="W20" s="67">
        <v>3</v>
      </c>
      <c r="X20" s="67">
        <v>4</v>
      </c>
      <c r="Y20" s="67">
        <v>4</v>
      </c>
      <c r="Z20" s="67">
        <v>4</v>
      </c>
      <c r="AA20" s="68">
        <v>5</v>
      </c>
      <c r="AB20" s="69">
        <v>35</v>
      </c>
      <c r="AC20" s="70">
        <v>34</v>
      </c>
      <c r="AD20" s="70">
        <v>69</v>
      </c>
      <c r="AE20" s="71">
        <v>0</v>
      </c>
    </row>
    <row r="21" spans="1:31" ht="18">
      <c r="A21" s="72">
        <v>2</v>
      </c>
      <c r="B21" s="73" t="s">
        <v>115</v>
      </c>
      <c r="C21" s="74" t="s">
        <v>169</v>
      </c>
      <c r="D21" s="75">
        <v>75</v>
      </c>
      <c r="E21" s="76">
        <v>74</v>
      </c>
      <c r="F21" s="76">
        <v>70</v>
      </c>
      <c r="G21" s="76">
        <v>0</v>
      </c>
      <c r="H21" s="77">
        <v>219</v>
      </c>
      <c r="I21" s="78">
        <v>3</v>
      </c>
      <c r="J21" s="79">
        <v>5</v>
      </c>
      <c r="K21" s="80">
        <v>3</v>
      </c>
      <c r="L21" s="80">
        <v>4</v>
      </c>
      <c r="M21" s="80">
        <v>2</v>
      </c>
      <c r="N21" s="80">
        <v>4</v>
      </c>
      <c r="O21" s="80">
        <v>5</v>
      </c>
      <c r="P21" s="80">
        <v>4</v>
      </c>
      <c r="Q21" s="80">
        <v>4</v>
      </c>
      <c r="R21" s="81">
        <v>5</v>
      </c>
      <c r="S21" s="79">
        <v>3</v>
      </c>
      <c r="T21" s="80">
        <v>3</v>
      </c>
      <c r="U21" s="80">
        <v>4</v>
      </c>
      <c r="V21" s="80">
        <v>4</v>
      </c>
      <c r="W21" s="80">
        <v>3</v>
      </c>
      <c r="X21" s="80">
        <v>4</v>
      </c>
      <c r="Y21" s="80">
        <v>3</v>
      </c>
      <c r="Z21" s="80">
        <v>6</v>
      </c>
      <c r="AA21" s="81">
        <v>4</v>
      </c>
      <c r="AB21" s="82">
        <v>36</v>
      </c>
      <c r="AC21" s="83">
        <v>34</v>
      </c>
      <c r="AD21" s="83">
        <v>70</v>
      </c>
      <c r="AE21" s="84">
        <v>0</v>
      </c>
    </row>
    <row r="22" spans="1:31" ht="18">
      <c r="A22" s="72">
        <v>3</v>
      </c>
      <c r="B22" s="73" t="s">
        <v>128</v>
      </c>
      <c r="C22" s="74" t="s">
        <v>169</v>
      </c>
      <c r="D22" s="75">
        <v>71</v>
      </c>
      <c r="E22" s="76">
        <v>76</v>
      </c>
      <c r="F22" s="76">
        <v>78</v>
      </c>
      <c r="G22" s="76">
        <v>0</v>
      </c>
      <c r="H22" s="77">
        <v>225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4</v>
      </c>
      <c r="O22" s="80">
        <v>6</v>
      </c>
      <c r="P22" s="80">
        <v>3</v>
      </c>
      <c r="Q22" s="80">
        <v>5</v>
      </c>
      <c r="R22" s="81">
        <v>4</v>
      </c>
      <c r="S22" s="79">
        <v>6</v>
      </c>
      <c r="T22" s="80">
        <v>3</v>
      </c>
      <c r="U22" s="80">
        <v>5</v>
      </c>
      <c r="V22" s="80">
        <v>5</v>
      </c>
      <c r="W22" s="80">
        <v>3</v>
      </c>
      <c r="X22" s="80">
        <v>4</v>
      </c>
      <c r="Y22" s="80">
        <v>3</v>
      </c>
      <c r="Z22" s="80">
        <v>5</v>
      </c>
      <c r="AA22" s="81">
        <v>6</v>
      </c>
      <c r="AB22" s="82">
        <v>38</v>
      </c>
      <c r="AC22" s="83">
        <v>40</v>
      </c>
      <c r="AD22" s="83">
        <v>78</v>
      </c>
      <c r="AE22" s="84">
        <v>0</v>
      </c>
    </row>
    <row r="23" spans="1:31" ht="18">
      <c r="A23" s="72">
        <v>4</v>
      </c>
      <c r="B23" s="73" t="s">
        <v>116</v>
      </c>
      <c r="C23" s="74" t="s">
        <v>169</v>
      </c>
      <c r="D23" s="75">
        <v>76</v>
      </c>
      <c r="E23" s="76">
        <v>75</v>
      </c>
      <c r="F23" s="76">
        <v>75</v>
      </c>
      <c r="G23" s="76">
        <v>0</v>
      </c>
      <c r="H23" s="77">
        <v>226</v>
      </c>
      <c r="I23" s="78">
        <v>10</v>
      </c>
      <c r="J23" s="79">
        <v>4</v>
      </c>
      <c r="K23" s="80">
        <v>3</v>
      </c>
      <c r="L23" s="80">
        <v>4</v>
      </c>
      <c r="M23" s="80">
        <v>3</v>
      </c>
      <c r="N23" s="80">
        <v>5</v>
      </c>
      <c r="O23" s="80">
        <v>5</v>
      </c>
      <c r="P23" s="80">
        <v>3</v>
      </c>
      <c r="Q23" s="80">
        <v>5</v>
      </c>
      <c r="R23" s="81">
        <v>6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4</v>
      </c>
      <c r="Y23" s="80">
        <v>3</v>
      </c>
      <c r="Z23" s="80">
        <v>6</v>
      </c>
      <c r="AA23" s="81">
        <v>4</v>
      </c>
      <c r="AB23" s="82">
        <v>38</v>
      </c>
      <c r="AC23" s="83">
        <v>37</v>
      </c>
      <c r="AD23" s="83">
        <v>75</v>
      </c>
      <c r="AE23" s="84">
        <v>0</v>
      </c>
    </row>
    <row r="24" spans="1:31" ht="18">
      <c r="A24" s="72">
        <v>5</v>
      </c>
      <c r="B24" s="73" t="s">
        <v>117</v>
      </c>
      <c r="C24" s="74" t="s">
        <v>169</v>
      </c>
      <c r="D24" s="75">
        <v>77</v>
      </c>
      <c r="E24" s="76">
        <v>75</v>
      </c>
      <c r="F24" s="76">
        <v>77</v>
      </c>
      <c r="G24" s="76">
        <v>0</v>
      </c>
      <c r="H24" s="77">
        <v>229</v>
      </c>
      <c r="I24" s="78">
        <v>13</v>
      </c>
      <c r="J24" s="79">
        <v>4</v>
      </c>
      <c r="K24" s="80">
        <v>4</v>
      </c>
      <c r="L24" s="80">
        <v>5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5</v>
      </c>
      <c r="T24" s="80">
        <v>3</v>
      </c>
      <c r="U24" s="80">
        <v>5</v>
      </c>
      <c r="V24" s="80">
        <v>6</v>
      </c>
      <c r="W24" s="80">
        <v>4</v>
      </c>
      <c r="X24" s="80">
        <v>4</v>
      </c>
      <c r="Y24" s="80">
        <v>3</v>
      </c>
      <c r="Z24" s="80">
        <v>4</v>
      </c>
      <c r="AA24" s="81">
        <v>4</v>
      </c>
      <c r="AB24" s="82">
        <v>39</v>
      </c>
      <c r="AC24" s="83">
        <v>38</v>
      </c>
      <c r="AD24" s="83">
        <v>77</v>
      </c>
      <c r="AE24" s="84">
        <v>0</v>
      </c>
    </row>
    <row r="25" spans="1:31" ht="18.600000000000001" thickBot="1">
      <c r="A25" s="85">
        <v>6</v>
      </c>
      <c r="B25" s="86" t="s">
        <v>171</v>
      </c>
      <c r="C25" s="87" t="s">
        <v>169</v>
      </c>
      <c r="D25" s="88">
        <v>73</v>
      </c>
      <c r="E25" s="89">
        <v>76</v>
      </c>
      <c r="F25" s="89">
        <v>81</v>
      </c>
      <c r="G25" s="89">
        <v>0</v>
      </c>
      <c r="H25" s="90">
        <v>230</v>
      </c>
      <c r="I25" s="91">
        <v>14</v>
      </c>
      <c r="J25" s="92">
        <v>5</v>
      </c>
      <c r="K25" s="93">
        <v>4</v>
      </c>
      <c r="L25" s="93">
        <v>5</v>
      </c>
      <c r="M25" s="93">
        <v>5</v>
      </c>
      <c r="N25" s="93">
        <v>5</v>
      </c>
      <c r="O25" s="93">
        <v>4</v>
      </c>
      <c r="P25" s="93">
        <v>4</v>
      </c>
      <c r="Q25" s="93">
        <v>7</v>
      </c>
      <c r="R25" s="94">
        <v>6</v>
      </c>
      <c r="S25" s="92">
        <v>3</v>
      </c>
      <c r="T25" s="93">
        <v>3</v>
      </c>
      <c r="U25" s="93">
        <v>4</v>
      </c>
      <c r="V25" s="93">
        <v>3</v>
      </c>
      <c r="W25" s="93">
        <v>5</v>
      </c>
      <c r="X25" s="93">
        <v>4</v>
      </c>
      <c r="Y25" s="93">
        <v>3</v>
      </c>
      <c r="Z25" s="93">
        <v>4</v>
      </c>
      <c r="AA25" s="94">
        <v>7</v>
      </c>
      <c r="AB25" s="95">
        <v>45</v>
      </c>
      <c r="AC25" s="96">
        <v>36</v>
      </c>
      <c r="AD25" s="96">
        <v>81</v>
      </c>
      <c r="AE25" s="97"/>
    </row>
    <row r="26" spans="1:31" ht="16.8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127" priority="13">
      <formula>$I5&lt;0</formula>
    </cfRule>
    <cfRule type="expression" dxfId="126" priority="14">
      <formula>$I5=0</formula>
    </cfRule>
  </conditionalFormatting>
  <conditionalFormatting sqref="J5:AA25">
    <cfRule type="cellIs" dxfId="125" priority="9" operator="equal">
      <formula>J$4-2</formula>
    </cfRule>
    <cfRule type="cellIs" dxfId="124" priority="10" operator="equal">
      <formula>J$4-2</formula>
    </cfRule>
    <cfRule type="cellIs" dxfId="123" priority="11" operator="equal">
      <formula>J$4-1</formula>
    </cfRule>
    <cfRule type="cellIs" dxfId="122" priority="12" operator="equal">
      <formula>J$4</formula>
    </cfRule>
  </conditionalFormatting>
  <conditionalFormatting sqref="AB5:AB25">
    <cfRule type="cellIs" dxfId="121" priority="7" operator="lessThan">
      <formula>AB$4</formula>
    </cfRule>
    <cfRule type="cellIs" dxfId="120" priority="8" operator="equal">
      <formula>AB$4</formula>
    </cfRule>
  </conditionalFormatting>
  <conditionalFormatting sqref="AC5:AC25">
    <cfRule type="cellIs" dxfId="119" priority="5" operator="lessThan">
      <formula>AC$4</formula>
    </cfRule>
    <cfRule type="cellIs" dxfId="118" priority="6" operator="equal">
      <formula>AC$4</formula>
    </cfRule>
  </conditionalFormatting>
  <conditionalFormatting sqref="AD5:AD25">
    <cfRule type="cellIs" dxfId="117" priority="3" operator="lessThan">
      <formula>AD$4</formula>
    </cfRule>
    <cfRule type="cellIs" dxfId="116" priority="4" operator="equal">
      <formula>AD$4</formula>
    </cfRule>
  </conditionalFormatting>
  <conditionalFormatting sqref="D5:G25">
    <cfRule type="cellIs" dxfId="115" priority="1" operator="lessThan">
      <formula>$AD$4</formula>
    </cfRule>
    <cfRule type="cellIs" dxfId="114" priority="2" operator="equal">
      <formula>$AD$4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101"/>
  <sheetViews>
    <sheetView workbookViewId="0">
      <pane ySplit="1" topLeftCell="A43" activePane="bottomLeft" state="frozen"/>
      <selection pane="bottomLeft" activeCell="C43" sqref="C43"/>
    </sheetView>
  </sheetViews>
  <sheetFormatPr defaultColWidth="9" defaultRowHeight="16.2"/>
  <cols>
    <col min="1" max="1" width="6" style="164" bestFit="1" customWidth="1"/>
    <col min="2" max="2" width="7.44140625" style="164" bestFit="1" customWidth="1"/>
    <col min="3" max="3" width="12.44140625" style="164" customWidth="1"/>
    <col min="4" max="4" width="5.33203125" style="164" customWidth="1"/>
    <col min="5" max="16384" width="9" style="164"/>
  </cols>
  <sheetData>
    <row r="1" spans="1:8" ht="16.8" thickBot="1">
      <c r="A1" s="160" t="s">
        <v>7</v>
      </c>
      <c r="B1" s="161" t="s">
        <v>8</v>
      </c>
      <c r="C1" s="161" t="s">
        <v>0</v>
      </c>
      <c r="D1" s="162" t="s">
        <v>282</v>
      </c>
      <c r="E1" s="163" t="s">
        <v>283</v>
      </c>
      <c r="H1" s="164" t="s">
        <v>331</v>
      </c>
    </row>
    <row r="2" spans="1:8" ht="16.8" thickTop="1">
      <c r="A2" s="151"/>
      <c r="B2" s="149"/>
      <c r="C2" s="240" t="s">
        <v>353</v>
      </c>
      <c r="D2" s="234">
        <v>71</v>
      </c>
    </row>
    <row r="3" spans="1:8">
      <c r="A3" s="148"/>
      <c r="B3" s="149"/>
      <c r="C3" s="235" t="s">
        <v>351</v>
      </c>
      <c r="D3" s="236">
        <v>72</v>
      </c>
    </row>
    <row r="4" spans="1:8">
      <c r="A4" s="151"/>
      <c r="B4" s="149"/>
      <c r="C4" s="235" t="s">
        <v>352</v>
      </c>
      <c r="D4" s="237">
        <v>72</v>
      </c>
    </row>
    <row r="5" spans="1:8">
      <c r="A5" s="151"/>
      <c r="B5" s="149"/>
      <c r="C5" s="235" t="s">
        <v>354</v>
      </c>
      <c r="D5" s="237">
        <v>73</v>
      </c>
    </row>
    <row r="6" spans="1:8">
      <c r="A6" s="151"/>
      <c r="B6" s="149"/>
      <c r="C6" s="238" t="s">
        <v>360</v>
      </c>
      <c r="D6" s="237">
        <v>74</v>
      </c>
    </row>
    <row r="7" spans="1:8">
      <c r="A7" s="151"/>
      <c r="B7" s="149"/>
      <c r="C7" s="235" t="s">
        <v>366</v>
      </c>
      <c r="D7" s="237">
        <v>75</v>
      </c>
    </row>
    <row r="8" spans="1:8">
      <c r="A8" s="151"/>
      <c r="B8" s="149"/>
      <c r="C8" s="235" t="s">
        <v>372</v>
      </c>
      <c r="D8" s="237">
        <v>75</v>
      </c>
    </row>
    <row r="9" spans="1:8">
      <c r="A9" s="151"/>
      <c r="B9" s="149"/>
      <c r="C9" s="238" t="s">
        <v>350</v>
      </c>
      <c r="D9" s="237">
        <v>76</v>
      </c>
    </row>
    <row r="10" spans="1:8">
      <c r="A10" s="151"/>
      <c r="B10" s="149"/>
      <c r="C10" s="235" t="s">
        <v>355</v>
      </c>
      <c r="D10" s="237">
        <v>76</v>
      </c>
    </row>
    <row r="11" spans="1:8">
      <c r="A11" s="151"/>
      <c r="B11" s="149"/>
      <c r="C11" s="238" t="s">
        <v>369</v>
      </c>
      <c r="D11" s="237">
        <v>76</v>
      </c>
    </row>
    <row r="12" spans="1:8">
      <c r="A12" s="151"/>
      <c r="B12" s="149"/>
      <c r="C12" s="238" t="s">
        <v>382</v>
      </c>
      <c r="D12" s="237">
        <v>76</v>
      </c>
    </row>
    <row r="13" spans="1:8">
      <c r="A13" s="151"/>
      <c r="B13" s="149"/>
      <c r="C13" s="238" t="s">
        <v>358</v>
      </c>
      <c r="D13" s="237">
        <v>77</v>
      </c>
    </row>
    <row r="14" spans="1:8">
      <c r="A14" s="151"/>
      <c r="B14" s="149"/>
      <c r="C14" s="235" t="s">
        <v>357</v>
      </c>
      <c r="D14" s="237">
        <v>78</v>
      </c>
    </row>
    <row r="15" spans="1:8">
      <c r="A15" s="148"/>
      <c r="B15" s="149"/>
      <c r="C15" s="235" t="s">
        <v>362</v>
      </c>
      <c r="D15" s="237">
        <v>78</v>
      </c>
    </row>
    <row r="16" spans="1:8">
      <c r="A16" s="151"/>
      <c r="B16" s="149"/>
      <c r="C16" s="238" t="s">
        <v>375</v>
      </c>
      <c r="D16" s="237">
        <v>78</v>
      </c>
    </row>
    <row r="17" spans="1:4">
      <c r="A17" s="151"/>
      <c r="B17" s="149"/>
      <c r="C17" s="235" t="s">
        <v>376</v>
      </c>
      <c r="D17" s="237">
        <v>78</v>
      </c>
    </row>
    <row r="18" spans="1:4">
      <c r="A18" s="151"/>
      <c r="B18" s="149"/>
      <c r="C18" s="238" t="s">
        <v>361</v>
      </c>
      <c r="D18" s="237">
        <v>79</v>
      </c>
    </row>
    <row r="19" spans="1:4">
      <c r="A19" s="151"/>
      <c r="B19" s="149"/>
      <c r="C19" s="238" t="s">
        <v>364</v>
      </c>
      <c r="D19" s="237">
        <v>79</v>
      </c>
    </row>
    <row r="20" spans="1:4">
      <c r="A20" s="151"/>
      <c r="B20" s="149"/>
      <c r="C20" s="235" t="s">
        <v>365</v>
      </c>
      <c r="D20" s="237">
        <v>79</v>
      </c>
    </row>
    <row r="21" spans="1:4">
      <c r="A21" s="151"/>
      <c r="B21" s="149"/>
      <c r="C21" s="238" t="s">
        <v>373</v>
      </c>
      <c r="D21" s="237">
        <v>79</v>
      </c>
    </row>
    <row r="22" spans="1:4">
      <c r="A22" s="151"/>
      <c r="B22" s="149"/>
      <c r="C22" s="238" t="s">
        <v>377</v>
      </c>
      <c r="D22" s="237">
        <v>79</v>
      </c>
    </row>
    <row r="23" spans="1:4">
      <c r="A23" s="151"/>
      <c r="B23" s="149"/>
      <c r="C23" s="235" t="s">
        <v>381</v>
      </c>
      <c r="D23" s="237">
        <v>79</v>
      </c>
    </row>
    <row r="24" spans="1:4">
      <c r="A24" s="151"/>
      <c r="B24" s="149"/>
      <c r="C24" s="238" t="s">
        <v>383</v>
      </c>
      <c r="D24" s="237">
        <v>79</v>
      </c>
    </row>
    <row r="25" spans="1:4">
      <c r="A25" s="151"/>
      <c r="B25" s="149"/>
      <c r="C25" s="235" t="s">
        <v>385</v>
      </c>
      <c r="D25" s="237">
        <v>79</v>
      </c>
    </row>
    <row r="26" spans="1:4">
      <c r="A26" s="151"/>
      <c r="B26" s="149"/>
      <c r="C26" s="235" t="s">
        <v>394</v>
      </c>
      <c r="D26" s="239">
        <v>79</v>
      </c>
    </row>
    <row r="27" spans="1:4">
      <c r="A27" s="151"/>
      <c r="B27" s="149"/>
      <c r="C27" s="238" t="s">
        <v>402</v>
      </c>
      <c r="D27" s="239">
        <v>79</v>
      </c>
    </row>
    <row r="28" spans="1:4">
      <c r="A28" s="151"/>
      <c r="B28" s="149"/>
      <c r="C28" s="238" t="s">
        <v>356</v>
      </c>
      <c r="D28" s="237">
        <v>80</v>
      </c>
    </row>
    <row r="29" spans="1:4">
      <c r="A29" s="151"/>
      <c r="B29" s="149"/>
      <c r="C29" s="238" t="s">
        <v>367</v>
      </c>
      <c r="D29" s="237">
        <v>80</v>
      </c>
    </row>
    <row r="30" spans="1:4">
      <c r="A30" s="151"/>
      <c r="B30" s="149"/>
      <c r="C30" s="238" t="s">
        <v>368</v>
      </c>
      <c r="D30" s="237">
        <v>80</v>
      </c>
    </row>
    <row r="31" spans="1:4">
      <c r="A31" s="151"/>
      <c r="B31" s="149"/>
      <c r="C31" s="235" t="s">
        <v>374</v>
      </c>
      <c r="D31" s="237">
        <v>80</v>
      </c>
    </row>
    <row r="32" spans="1:4">
      <c r="A32" s="151"/>
      <c r="B32" s="149"/>
      <c r="C32" s="238" t="s">
        <v>389</v>
      </c>
      <c r="D32" s="239">
        <v>80</v>
      </c>
    </row>
    <row r="33" spans="1:4">
      <c r="A33" s="151"/>
      <c r="B33" s="149"/>
      <c r="C33" s="238" t="s">
        <v>371</v>
      </c>
      <c r="D33" s="237">
        <v>81</v>
      </c>
    </row>
    <row r="34" spans="1:4">
      <c r="A34" s="151"/>
      <c r="B34" s="149"/>
      <c r="C34" s="238" t="s">
        <v>378</v>
      </c>
      <c r="D34" s="237">
        <v>81</v>
      </c>
    </row>
    <row r="35" spans="1:4">
      <c r="A35" s="151"/>
      <c r="B35" s="149"/>
      <c r="C35" s="238" t="s">
        <v>380</v>
      </c>
      <c r="D35" s="237">
        <v>81</v>
      </c>
    </row>
    <row r="36" spans="1:4">
      <c r="A36" s="151"/>
      <c r="B36" s="149"/>
      <c r="C36" s="238" t="s">
        <v>392</v>
      </c>
      <c r="D36" s="239">
        <v>82</v>
      </c>
    </row>
    <row r="37" spans="1:4">
      <c r="A37" s="151"/>
      <c r="B37" s="149"/>
      <c r="C37" s="235" t="s">
        <v>393</v>
      </c>
      <c r="D37" s="239">
        <v>82</v>
      </c>
    </row>
    <row r="38" spans="1:4">
      <c r="A38" s="151"/>
      <c r="B38" s="149"/>
      <c r="C38" s="235" t="s">
        <v>359</v>
      </c>
      <c r="D38" s="237">
        <v>83</v>
      </c>
    </row>
    <row r="39" spans="1:4">
      <c r="A39" s="151"/>
      <c r="B39" s="149"/>
      <c r="C39" s="238" t="s">
        <v>379</v>
      </c>
      <c r="D39" s="237">
        <v>83</v>
      </c>
    </row>
    <row r="40" spans="1:4">
      <c r="A40" s="151"/>
      <c r="B40" s="149"/>
      <c r="C40" s="235" t="s">
        <v>384</v>
      </c>
      <c r="D40" s="237">
        <v>83</v>
      </c>
    </row>
    <row r="41" spans="1:4">
      <c r="A41" s="151"/>
      <c r="B41" s="149"/>
      <c r="C41" s="238" t="s">
        <v>388</v>
      </c>
      <c r="D41" s="239">
        <v>83</v>
      </c>
    </row>
    <row r="42" spans="1:4">
      <c r="A42" s="151"/>
      <c r="B42" s="149"/>
      <c r="C42" s="238" t="s">
        <v>403</v>
      </c>
      <c r="D42" s="239">
        <v>83</v>
      </c>
    </row>
    <row r="43" spans="1:4">
      <c r="A43" s="151"/>
      <c r="B43" s="149"/>
      <c r="C43" s="150" t="s">
        <v>370</v>
      </c>
      <c r="D43" s="152">
        <v>84</v>
      </c>
    </row>
    <row r="44" spans="1:4">
      <c r="A44" s="151"/>
      <c r="B44" s="149"/>
      <c r="C44" s="150" t="s">
        <v>387</v>
      </c>
      <c r="D44" s="152">
        <v>84</v>
      </c>
    </row>
    <row r="45" spans="1:4">
      <c r="A45" s="151"/>
      <c r="B45" s="149"/>
      <c r="C45" s="150" t="s">
        <v>391</v>
      </c>
      <c r="D45" s="152">
        <v>84</v>
      </c>
    </row>
    <row r="46" spans="1:4">
      <c r="A46" s="151"/>
      <c r="B46" s="149"/>
      <c r="C46" s="150" t="s">
        <v>399</v>
      </c>
      <c r="D46" s="152">
        <v>84</v>
      </c>
    </row>
    <row r="47" spans="1:4">
      <c r="A47" s="151"/>
      <c r="B47" s="149"/>
      <c r="C47" s="150" t="s">
        <v>363</v>
      </c>
      <c r="D47" s="152">
        <v>85</v>
      </c>
    </row>
    <row r="48" spans="1:4">
      <c r="A48" s="151"/>
      <c r="B48" s="149"/>
      <c r="C48" s="150" t="s">
        <v>390</v>
      </c>
      <c r="D48" s="152">
        <v>85</v>
      </c>
    </row>
    <row r="49" spans="1:4">
      <c r="A49" s="151"/>
      <c r="B49" s="149"/>
      <c r="C49" s="150" t="s">
        <v>397</v>
      </c>
      <c r="D49" s="152">
        <v>85</v>
      </c>
    </row>
    <row r="50" spans="1:4">
      <c r="A50" s="151"/>
      <c r="B50" s="149"/>
      <c r="C50" s="150" t="s">
        <v>398</v>
      </c>
      <c r="D50" s="152">
        <v>85</v>
      </c>
    </row>
    <row r="51" spans="1:4">
      <c r="A51" s="151"/>
      <c r="B51" s="149"/>
      <c r="C51" s="150" t="s">
        <v>386</v>
      </c>
      <c r="D51" s="152">
        <v>86</v>
      </c>
    </row>
    <row r="52" spans="1:4">
      <c r="A52" s="151"/>
      <c r="B52" s="149"/>
      <c r="C52" s="150" t="s">
        <v>400</v>
      </c>
      <c r="D52" s="152">
        <v>86</v>
      </c>
    </row>
    <row r="53" spans="1:4">
      <c r="A53" s="151"/>
      <c r="B53" s="149"/>
      <c r="C53" s="150" t="s">
        <v>396</v>
      </c>
      <c r="D53" s="152">
        <v>87</v>
      </c>
    </row>
    <row r="54" spans="1:4">
      <c r="A54" s="151"/>
      <c r="B54" s="149"/>
      <c r="C54" s="150" t="s">
        <v>404</v>
      </c>
      <c r="D54" s="152">
        <v>87</v>
      </c>
    </row>
    <row r="55" spans="1:4">
      <c r="A55" s="151"/>
      <c r="B55" s="149"/>
      <c r="C55" s="150" t="s">
        <v>395</v>
      </c>
      <c r="D55" s="152">
        <v>88</v>
      </c>
    </row>
    <row r="56" spans="1:4">
      <c r="A56" s="151"/>
      <c r="B56" s="149"/>
      <c r="C56" s="150" t="s">
        <v>401</v>
      </c>
      <c r="D56" s="152">
        <v>89</v>
      </c>
    </row>
    <row r="57" spans="1:4">
      <c r="A57" s="151"/>
      <c r="B57" s="149"/>
      <c r="C57" s="150"/>
      <c r="D57" s="152"/>
    </row>
    <row r="58" spans="1:4">
      <c r="A58" s="151"/>
      <c r="B58" s="149"/>
      <c r="C58" s="150"/>
      <c r="D58" s="152"/>
    </row>
    <row r="59" spans="1:4">
      <c r="A59" s="151"/>
      <c r="B59" s="149"/>
      <c r="C59" s="150"/>
      <c r="D59" s="152"/>
    </row>
    <row r="60" spans="1:4">
      <c r="A60" s="151"/>
      <c r="B60" s="149"/>
      <c r="C60" s="150"/>
      <c r="D60" s="152"/>
    </row>
    <row r="61" spans="1:4">
      <c r="A61" s="151"/>
      <c r="B61" s="149"/>
      <c r="C61" s="150"/>
      <c r="D61" s="152"/>
    </row>
    <row r="62" spans="1:4">
      <c r="A62" s="151"/>
      <c r="B62" s="149"/>
      <c r="C62" s="150"/>
      <c r="D62" s="152"/>
    </row>
    <row r="63" spans="1:4">
      <c r="A63" s="151"/>
      <c r="B63" s="149"/>
      <c r="C63" s="150"/>
      <c r="D63" s="152"/>
    </row>
    <row r="64" spans="1:4">
      <c r="A64" s="151"/>
      <c r="B64" s="149"/>
      <c r="C64" s="150"/>
      <c r="D64" s="152"/>
    </row>
    <row r="65" spans="1:4">
      <c r="A65" s="151"/>
      <c r="B65" s="149"/>
      <c r="C65" s="150"/>
      <c r="D65" s="152"/>
    </row>
    <row r="66" spans="1:4">
      <c r="A66" s="151"/>
      <c r="B66" s="149"/>
      <c r="C66" s="150"/>
      <c r="D66" s="152"/>
    </row>
    <row r="67" spans="1:4">
      <c r="A67" s="151"/>
      <c r="B67" s="149"/>
      <c r="C67" s="150"/>
      <c r="D67" s="152"/>
    </row>
    <row r="68" spans="1:4">
      <c r="A68" s="151"/>
      <c r="B68" s="149"/>
      <c r="C68" s="150"/>
      <c r="D68" s="152"/>
    </row>
    <row r="69" spans="1:4">
      <c r="A69" s="151"/>
      <c r="B69" s="149"/>
      <c r="C69" s="150"/>
      <c r="D69" s="152"/>
    </row>
    <row r="70" spans="1:4">
      <c r="A70" s="151"/>
      <c r="B70" s="149"/>
      <c r="C70" s="150"/>
      <c r="D70" s="152"/>
    </row>
    <row r="71" spans="1:4">
      <c r="A71" s="151"/>
      <c r="B71" s="149"/>
      <c r="C71" s="150"/>
      <c r="D71" s="152"/>
    </row>
    <row r="72" spans="1:4">
      <c r="A72" s="151"/>
      <c r="B72" s="149"/>
      <c r="C72" s="150"/>
      <c r="D72" s="152"/>
    </row>
    <row r="73" spans="1:4">
      <c r="A73" s="151"/>
      <c r="B73" s="149"/>
      <c r="C73" s="150"/>
      <c r="D73" s="152"/>
    </row>
    <row r="74" spans="1:4">
      <c r="A74" s="151"/>
      <c r="B74" s="149"/>
      <c r="C74" s="150"/>
      <c r="D74" s="152"/>
    </row>
    <row r="75" spans="1:4">
      <c r="A75" s="151"/>
      <c r="B75" s="149"/>
      <c r="C75" s="150"/>
      <c r="D75" s="152"/>
    </row>
    <row r="76" spans="1:4">
      <c r="A76" s="151"/>
      <c r="B76" s="149"/>
      <c r="C76" s="150"/>
      <c r="D76" s="152"/>
    </row>
    <row r="77" spans="1:4">
      <c r="A77" s="151"/>
      <c r="B77" s="149"/>
      <c r="C77" s="150"/>
      <c r="D77" s="152"/>
    </row>
    <row r="78" spans="1:4">
      <c r="A78" s="151"/>
      <c r="B78" s="149"/>
      <c r="C78" s="150"/>
      <c r="D78" s="152"/>
    </row>
    <row r="79" spans="1:4">
      <c r="A79" s="151"/>
      <c r="B79" s="149"/>
      <c r="C79" s="150"/>
      <c r="D79" s="152"/>
    </row>
    <row r="80" spans="1:4">
      <c r="A80" s="151"/>
      <c r="B80" s="149"/>
      <c r="C80" s="150"/>
      <c r="D80" s="152"/>
    </row>
    <row r="81" spans="1:4">
      <c r="A81" s="151"/>
      <c r="B81" s="149"/>
      <c r="C81" s="150"/>
      <c r="D81" s="152"/>
    </row>
    <row r="82" spans="1:4">
      <c r="A82" s="151"/>
      <c r="B82" s="149"/>
      <c r="C82" s="150"/>
      <c r="D82" s="152"/>
    </row>
    <row r="83" spans="1:4">
      <c r="A83" s="151"/>
      <c r="B83" s="149"/>
      <c r="C83" s="150"/>
      <c r="D83" s="152"/>
    </row>
    <row r="84" spans="1:4">
      <c r="A84" s="151"/>
      <c r="B84" s="149"/>
      <c r="C84" s="150"/>
      <c r="D84" s="152"/>
    </row>
    <row r="85" spans="1:4">
      <c r="A85" s="151"/>
      <c r="B85" s="149"/>
      <c r="C85" s="150"/>
      <c r="D85" s="152"/>
    </row>
    <row r="86" spans="1:4">
      <c r="A86" s="151"/>
      <c r="B86" s="149"/>
      <c r="C86" s="150"/>
      <c r="D86" s="152"/>
    </row>
    <row r="87" spans="1:4">
      <c r="A87" s="151"/>
      <c r="B87" s="149"/>
      <c r="C87" s="150"/>
      <c r="D87" s="152"/>
    </row>
    <row r="88" spans="1:4">
      <c r="A88" s="151"/>
      <c r="B88" s="149"/>
      <c r="C88" s="150"/>
      <c r="D88" s="152"/>
    </row>
    <row r="89" spans="1:4">
      <c r="A89" s="151"/>
      <c r="B89" s="149"/>
      <c r="C89" s="150"/>
      <c r="D89" s="152"/>
    </row>
    <row r="90" spans="1:4">
      <c r="A90" s="151"/>
      <c r="B90" s="149"/>
      <c r="C90" s="150"/>
      <c r="D90" s="152"/>
    </row>
    <row r="91" spans="1:4">
      <c r="A91" s="151"/>
      <c r="B91" s="149"/>
      <c r="C91" s="150"/>
      <c r="D91" s="152"/>
    </row>
    <row r="92" spans="1:4">
      <c r="A92" s="151"/>
      <c r="B92" s="149"/>
      <c r="C92" s="150"/>
      <c r="D92" s="152"/>
    </row>
    <row r="93" spans="1:4">
      <c r="A93" s="151"/>
      <c r="B93" s="149"/>
      <c r="C93" s="150"/>
      <c r="D93" s="152"/>
    </row>
    <row r="94" spans="1:4">
      <c r="A94" s="151"/>
      <c r="B94" s="149"/>
      <c r="C94" s="150"/>
      <c r="D94" s="152"/>
    </row>
    <row r="95" spans="1:4">
      <c r="A95" s="151"/>
      <c r="B95" s="149"/>
      <c r="C95" s="150"/>
      <c r="D95" s="152"/>
    </row>
    <row r="96" spans="1:4">
      <c r="A96" s="151"/>
      <c r="B96" s="149"/>
      <c r="C96" s="150"/>
      <c r="D96" s="152"/>
    </row>
    <row r="97" spans="1:4">
      <c r="A97" s="151"/>
      <c r="B97" s="149"/>
      <c r="C97" s="150"/>
      <c r="D97" s="152"/>
    </row>
    <row r="98" spans="1:4">
      <c r="A98" s="151"/>
      <c r="B98" s="149"/>
      <c r="C98" s="150"/>
      <c r="D98" s="152"/>
    </row>
    <row r="99" spans="1:4">
      <c r="A99" s="151"/>
      <c r="B99" s="149"/>
      <c r="C99" s="150"/>
      <c r="D99" s="152"/>
    </row>
    <row r="100" spans="1:4">
      <c r="A100" s="151"/>
      <c r="B100" s="149"/>
      <c r="C100" s="150"/>
      <c r="D100" s="152"/>
    </row>
    <row r="101" spans="1:4">
      <c r="A101" s="151"/>
      <c r="B101" s="149"/>
      <c r="C101" s="150"/>
      <c r="D101" s="152"/>
    </row>
  </sheetData>
  <sortState ref="A2:E101">
    <sortCondition ref="D1"/>
  </sortState>
  <phoneticPr fontId="2" type="noConversion"/>
  <conditionalFormatting sqref="B2:B101">
    <cfRule type="expression" dxfId="520" priority="20">
      <formula>AND(XDY2=0,XDZ2&lt;&gt;"")</formula>
    </cfRule>
  </conditionalFormatting>
  <conditionalFormatting sqref="A2:A101">
    <cfRule type="expression" dxfId="519" priority="19">
      <formula>AND(XDY2=0,XDZ2&lt;&gt;"")</formula>
    </cfRule>
  </conditionalFormatting>
  <conditionalFormatting sqref="D2:D42 D57:D101">
    <cfRule type="cellIs" dxfId="518" priority="17" operator="lessThan">
      <formula>#REF!</formula>
    </cfRule>
    <cfRule type="cellIs" dxfId="517" priority="18" operator="equal">
      <formula>#REF!</formula>
    </cfRule>
  </conditionalFormatting>
  <conditionalFormatting sqref="D2:D42">
    <cfRule type="cellIs" dxfId="113" priority="7" operator="lessThan">
      <formula>$AC$4</formula>
    </cfRule>
    <cfRule type="cellIs" dxfId="112" priority="8" operator="equal">
      <formula>$AC$4</formula>
    </cfRule>
  </conditionalFormatting>
  <conditionalFormatting sqref="D2:D42">
    <cfRule type="cellIs" dxfId="111" priority="5" operator="lessThan">
      <formula>$AE$4</formula>
    </cfRule>
    <cfRule type="cellIs" dxfId="110" priority="6" operator="equal">
      <formula>$AE$4</formula>
    </cfRule>
  </conditionalFormatting>
  <conditionalFormatting sqref="D38:D42">
    <cfRule type="cellIs" dxfId="109" priority="3" operator="lessThan">
      <formula>$AE$4</formula>
    </cfRule>
    <cfRule type="cellIs" dxfId="108" priority="4" operator="equal">
      <formula>$AE$4</formula>
    </cfRule>
  </conditionalFormatting>
  <conditionalFormatting sqref="D43:D56">
    <cfRule type="cellIs" dxfId="63" priority="1" operator="lessThan">
      <formula>#REF!</formula>
    </cfRule>
    <cfRule type="cellIs" dxfId="6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102"/>
  <sheetViews>
    <sheetView workbookViewId="0">
      <pane ySplit="2" topLeftCell="A45" activePane="bottomLeft" state="frozen"/>
      <selection activeCell="M19" sqref="M19"/>
      <selection pane="bottomLeft" activeCell="G45" sqref="G45"/>
    </sheetView>
  </sheetViews>
  <sheetFormatPr defaultColWidth="9" defaultRowHeight="15"/>
  <cols>
    <col min="1" max="1" width="6.6640625" style="142" customWidth="1"/>
    <col min="2" max="2" width="5.109375" style="142" customWidth="1"/>
    <col min="3" max="3" width="8.44140625" style="142" customWidth="1"/>
    <col min="4" max="4" width="7.6640625" style="142" customWidth="1"/>
    <col min="5" max="5" width="7.44140625" style="142" bestFit="1" customWidth="1"/>
    <col min="6" max="6" width="12.44140625" style="142" customWidth="1"/>
    <col min="7" max="7" width="5.33203125" style="142" customWidth="1"/>
    <col min="8" max="8" width="7.33203125" style="145" customWidth="1"/>
    <col min="9" max="16384" width="9" style="142"/>
  </cols>
  <sheetData>
    <row r="1" spans="1:8" ht="16.2">
      <c r="A1" s="134" t="s">
        <v>271</v>
      </c>
      <c r="B1" s="134" t="s">
        <v>272</v>
      </c>
      <c r="C1" s="134" t="s">
        <v>273</v>
      </c>
      <c r="D1" s="134" t="s">
        <v>274</v>
      </c>
      <c r="E1" s="211" t="s">
        <v>275</v>
      </c>
      <c r="F1" s="212"/>
      <c r="G1" s="212"/>
      <c r="H1" s="213"/>
    </row>
    <row r="2" spans="1:8" ht="16.8" thickBot="1">
      <c r="A2" s="135">
        <f>SUM(A3:A102)</f>
        <v>55</v>
      </c>
      <c r="B2" s="135"/>
      <c r="C2" s="135">
        <f>ROUNDUP(A2/2,0)</f>
        <v>28</v>
      </c>
      <c r="D2" s="136">
        <f>SUM(D3:D102)/C2</f>
        <v>76.964285714285708</v>
      </c>
      <c r="E2" s="158" t="s">
        <v>268</v>
      </c>
      <c r="F2" s="158" t="s">
        <v>269</v>
      </c>
      <c r="G2" s="159" t="s">
        <v>267</v>
      </c>
      <c r="H2" s="139" t="s">
        <v>270</v>
      </c>
    </row>
    <row r="3" spans="1:8" ht="16.8" thickTop="1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C3*G3</f>
        <v>71</v>
      </c>
      <c r="E3" s="149"/>
      <c r="F3" s="241" t="s">
        <v>353</v>
      </c>
      <c r="G3" s="242">
        <v>71</v>
      </c>
      <c r="H3" s="141">
        <f>IF($D$2-G3+10&gt;0,$D$2-G3+10,0)*A3</f>
        <v>15.964285714285708</v>
      </c>
    </row>
    <row r="4" spans="1:8" ht="16.2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C4*G4</f>
        <v>72</v>
      </c>
      <c r="E4" s="149"/>
      <c r="F4" s="243" t="s">
        <v>351</v>
      </c>
      <c r="G4" s="244">
        <v>72</v>
      </c>
      <c r="H4" s="141">
        <f t="shared" ref="H4:H67" si="4">IF($D$2-G4+10&gt;0,$D$2-G4+10,0)*A4</f>
        <v>14.964285714285708</v>
      </c>
    </row>
    <row r="5" spans="1:8" ht="16.2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72</v>
      </c>
      <c r="E5" s="149"/>
      <c r="F5" s="243" t="s">
        <v>352</v>
      </c>
      <c r="G5" s="245">
        <v>72</v>
      </c>
      <c r="H5" s="141">
        <f t="shared" si="4"/>
        <v>14.964285714285708</v>
      </c>
    </row>
    <row r="6" spans="1:8" ht="16.2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73</v>
      </c>
      <c r="E6" s="149"/>
      <c r="F6" s="243" t="s">
        <v>354</v>
      </c>
      <c r="G6" s="245">
        <v>73</v>
      </c>
      <c r="H6" s="141">
        <f t="shared" si="4"/>
        <v>13.964285714285708</v>
      </c>
    </row>
    <row r="7" spans="1:8" ht="16.2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74</v>
      </c>
      <c r="E7" s="149"/>
      <c r="F7" s="246" t="s">
        <v>360</v>
      </c>
      <c r="G7" s="245">
        <v>74</v>
      </c>
      <c r="H7" s="141">
        <f t="shared" si="4"/>
        <v>12.964285714285708</v>
      </c>
    </row>
    <row r="8" spans="1:8" ht="16.2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75</v>
      </c>
      <c r="E8" s="149"/>
      <c r="F8" s="243" t="s">
        <v>366</v>
      </c>
      <c r="G8" s="245">
        <v>75</v>
      </c>
      <c r="H8" s="141">
        <f t="shared" si="4"/>
        <v>11.964285714285708</v>
      </c>
    </row>
    <row r="9" spans="1:8" ht="16.2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75</v>
      </c>
      <c r="E9" s="149"/>
      <c r="F9" s="243" t="s">
        <v>372</v>
      </c>
      <c r="G9" s="245">
        <v>75</v>
      </c>
      <c r="H9" s="141">
        <f t="shared" si="4"/>
        <v>11.964285714285708</v>
      </c>
    </row>
    <row r="10" spans="1:8" ht="16.2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76</v>
      </c>
      <c r="E10" s="149"/>
      <c r="F10" s="246" t="s">
        <v>350</v>
      </c>
      <c r="G10" s="245">
        <v>76</v>
      </c>
      <c r="H10" s="141">
        <f t="shared" si="4"/>
        <v>10.964285714285708</v>
      </c>
    </row>
    <row r="11" spans="1:8" ht="16.2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76</v>
      </c>
      <c r="E11" s="149"/>
      <c r="F11" s="243" t="s">
        <v>355</v>
      </c>
      <c r="G11" s="245">
        <v>76</v>
      </c>
      <c r="H11" s="141">
        <f t="shared" si="4"/>
        <v>10.964285714285708</v>
      </c>
    </row>
    <row r="12" spans="1:8" ht="16.2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76</v>
      </c>
      <c r="E12" s="149"/>
      <c r="F12" s="246" t="s">
        <v>369</v>
      </c>
      <c r="G12" s="245">
        <v>76</v>
      </c>
      <c r="H12" s="141">
        <f t="shared" si="4"/>
        <v>10.964285714285708</v>
      </c>
    </row>
    <row r="13" spans="1:8" ht="16.2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76</v>
      </c>
      <c r="E13" s="149"/>
      <c r="F13" s="246" t="s">
        <v>382</v>
      </c>
      <c r="G13" s="245">
        <v>76</v>
      </c>
      <c r="H13" s="141">
        <f t="shared" si="4"/>
        <v>10.964285714285708</v>
      </c>
    </row>
    <row r="14" spans="1:8" ht="16.2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77</v>
      </c>
      <c r="E14" s="149"/>
      <c r="F14" s="246" t="s">
        <v>358</v>
      </c>
      <c r="G14" s="245">
        <v>77</v>
      </c>
      <c r="H14" s="141">
        <f t="shared" si="4"/>
        <v>9.9642857142857082</v>
      </c>
    </row>
    <row r="15" spans="1:8" ht="16.2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78</v>
      </c>
      <c r="E15" s="149"/>
      <c r="F15" s="243" t="s">
        <v>357</v>
      </c>
      <c r="G15" s="245">
        <v>78</v>
      </c>
      <c r="H15" s="141">
        <f t="shared" si="4"/>
        <v>8.9642857142857082</v>
      </c>
    </row>
    <row r="16" spans="1:8" ht="16.2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78</v>
      </c>
      <c r="E16" s="149"/>
      <c r="F16" s="243" t="s">
        <v>362</v>
      </c>
      <c r="G16" s="245">
        <v>78</v>
      </c>
      <c r="H16" s="141">
        <f t="shared" si="4"/>
        <v>8.9642857142857082</v>
      </c>
    </row>
    <row r="17" spans="1:8" ht="16.2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78</v>
      </c>
      <c r="E17" s="149"/>
      <c r="F17" s="246" t="s">
        <v>375</v>
      </c>
      <c r="G17" s="245">
        <v>78</v>
      </c>
      <c r="H17" s="141">
        <f t="shared" si="4"/>
        <v>8.9642857142857082</v>
      </c>
    </row>
    <row r="18" spans="1:8" ht="16.2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78</v>
      </c>
      <c r="E18" s="149"/>
      <c r="F18" s="243" t="s">
        <v>376</v>
      </c>
      <c r="G18" s="245">
        <v>78</v>
      </c>
      <c r="H18" s="141">
        <f t="shared" si="4"/>
        <v>8.9642857142857082</v>
      </c>
    </row>
    <row r="19" spans="1:8" ht="16.2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79</v>
      </c>
      <c r="E19" s="149"/>
      <c r="F19" s="246" t="s">
        <v>361</v>
      </c>
      <c r="G19" s="245">
        <v>79</v>
      </c>
      <c r="H19" s="141">
        <f t="shared" si="4"/>
        <v>7.9642857142857082</v>
      </c>
    </row>
    <row r="20" spans="1:8" ht="16.2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79</v>
      </c>
      <c r="E20" s="149"/>
      <c r="F20" s="246" t="s">
        <v>364</v>
      </c>
      <c r="G20" s="245">
        <v>79</v>
      </c>
      <c r="H20" s="141">
        <f t="shared" si="4"/>
        <v>7.9642857142857082</v>
      </c>
    </row>
    <row r="21" spans="1:8" ht="16.2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79</v>
      </c>
      <c r="E21" s="149"/>
      <c r="F21" s="243" t="s">
        <v>365</v>
      </c>
      <c r="G21" s="245">
        <v>79</v>
      </c>
      <c r="H21" s="141">
        <f t="shared" si="4"/>
        <v>7.9642857142857082</v>
      </c>
    </row>
    <row r="22" spans="1:8" ht="16.2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79</v>
      </c>
      <c r="E22" s="149"/>
      <c r="F22" s="246" t="s">
        <v>373</v>
      </c>
      <c r="G22" s="245">
        <v>79</v>
      </c>
      <c r="H22" s="141">
        <f t="shared" si="4"/>
        <v>7.9642857142857082</v>
      </c>
    </row>
    <row r="23" spans="1:8" ht="16.2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79</v>
      </c>
      <c r="E23" s="149"/>
      <c r="F23" s="246" t="s">
        <v>377</v>
      </c>
      <c r="G23" s="245">
        <v>79</v>
      </c>
      <c r="H23" s="141">
        <f t="shared" si="4"/>
        <v>7.9642857142857082</v>
      </c>
    </row>
    <row r="24" spans="1:8" ht="16.2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79</v>
      </c>
      <c r="E24" s="149"/>
      <c r="F24" s="243" t="s">
        <v>381</v>
      </c>
      <c r="G24" s="245">
        <v>79</v>
      </c>
      <c r="H24" s="141">
        <f t="shared" si="4"/>
        <v>7.9642857142857082</v>
      </c>
    </row>
    <row r="25" spans="1:8" ht="16.2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79</v>
      </c>
      <c r="E25" s="149"/>
      <c r="F25" s="246" t="s">
        <v>383</v>
      </c>
      <c r="G25" s="245">
        <v>79</v>
      </c>
      <c r="H25" s="141">
        <f t="shared" si="4"/>
        <v>7.9642857142857082</v>
      </c>
    </row>
    <row r="26" spans="1:8" ht="16.2">
      <c r="A26" s="140">
        <f t="shared" si="0"/>
        <v>1</v>
      </c>
      <c r="B26" s="140">
        <f t="shared" si="1"/>
        <v>24</v>
      </c>
      <c r="C26" s="140">
        <f t="shared" si="2"/>
        <v>1</v>
      </c>
      <c r="D26" s="140">
        <f t="shared" si="3"/>
        <v>79</v>
      </c>
      <c r="E26" s="149"/>
      <c r="F26" s="243" t="s">
        <v>385</v>
      </c>
      <c r="G26" s="245">
        <v>79</v>
      </c>
      <c r="H26" s="141">
        <f t="shared" si="4"/>
        <v>7.9642857142857082</v>
      </c>
    </row>
    <row r="27" spans="1:8" ht="16.2">
      <c r="A27" s="140">
        <f t="shared" si="0"/>
        <v>1</v>
      </c>
      <c r="B27" s="140">
        <f t="shared" si="1"/>
        <v>25</v>
      </c>
      <c r="C27" s="140">
        <f t="shared" si="2"/>
        <v>1</v>
      </c>
      <c r="D27" s="140">
        <f t="shared" si="3"/>
        <v>79</v>
      </c>
      <c r="E27" s="149"/>
      <c r="F27" s="243" t="s">
        <v>394</v>
      </c>
      <c r="G27" s="247">
        <v>79</v>
      </c>
      <c r="H27" s="141">
        <f t="shared" si="4"/>
        <v>7.9642857142857082</v>
      </c>
    </row>
    <row r="28" spans="1:8" ht="16.2">
      <c r="A28" s="140">
        <f t="shared" si="0"/>
        <v>1</v>
      </c>
      <c r="B28" s="140">
        <f t="shared" si="1"/>
        <v>26</v>
      </c>
      <c r="C28" s="140">
        <f t="shared" si="2"/>
        <v>1</v>
      </c>
      <c r="D28" s="140">
        <f t="shared" si="3"/>
        <v>79</v>
      </c>
      <c r="E28" s="149"/>
      <c r="F28" s="246" t="s">
        <v>402</v>
      </c>
      <c r="G28" s="247">
        <v>79</v>
      </c>
      <c r="H28" s="141">
        <f t="shared" si="4"/>
        <v>7.9642857142857082</v>
      </c>
    </row>
    <row r="29" spans="1:8" ht="16.2">
      <c r="A29" s="140">
        <f t="shared" si="0"/>
        <v>1</v>
      </c>
      <c r="B29" s="140">
        <f t="shared" si="1"/>
        <v>27</v>
      </c>
      <c r="C29" s="140">
        <f t="shared" si="2"/>
        <v>1</v>
      </c>
      <c r="D29" s="140">
        <f t="shared" si="3"/>
        <v>80</v>
      </c>
      <c r="E29" s="149"/>
      <c r="F29" s="246" t="s">
        <v>356</v>
      </c>
      <c r="G29" s="245">
        <v>80</v>
      </c>
      <c r="H29" s="141">
        <f t="shared" si="4"/>
        <v>6.9642857142857082</v>
      </c>
    </row>
    <row r="30" spans="1:8" ht="16.2">
      <c r="A30" s="140">
        <f t="shared" si="0"/>
        <v>1</v>
      </c>
      <c r="B30" s="140">
        <f t="shared" si="1"/>
        <v>28</v>
      </c>
      <c r="C30" s="140">
        <f t="shared" si="2"/>
        <v>1</v>
      </c>
      <c r="D30" s="140">
        <f t="shared" si="3"/>
        <v>80</v>
      </c>
      <c r="E30" s="149"/>
      <c r="F30" s="246" t="s">
        <v>367</v>
      </c>
      <c r="G30" s="245">
        <v>80</v>
      </c>
      <c r="H30" s="141">
        <f t="shared" si="4"/>
        <v>6.9642857142857082</v>
      </c>
    </row>
    <row r="31" spans="1:8" ht="16.2">
      <c r="A31" s="140">
        <f t="shared" si="0"/>
        <v>1</v>
      </c>
      <c r="B31" s="140">
        <f t="shared" si="1"/>
        <v>29</v>
      </c>
      <c r="C31" s="140">
        <f t="shared" si="2"/>
        <v>0</v>
      </c>
      <c r="D31" s="140">
        <f t="shared" si="3"/>
        <v>0</v>
      </c>
      <c r="E31" s="149"/>
      <c r="F31" s="246" t="s">
        <v>368</v>
      </c>
      <c r="G31" s="245">
        <v>80</v>
      </c>
      <c r="H31" s="141">
        <f t="shared" si="4"/>
        <v>6.9642857142857082</v>
      </c>
    </row>
    <row r="32" spans="1:8" ht="16.2">
      <c r="A32" s="140">
        <f t="shared" si="0"/>
        <v>1</v>
      </c>
      <c r="B32" s="140">
        <f t="shared" si="1"/>
        <v>30</v>
      </c>
      <c r="C32" s="140">
        <f t="shared" si="2"/>
        <v>0</v>
      </c>
      <c r="D32" s="140">
        <f t="shared" si="3"/>
        <v>0</v>
      </c>
      <c r="E32" s="149"/>
      <c r="F32" s="243" t="s">
        <v>374</v>
      </c>
      <c r="G32" s="245">
        <v>80</v>
      </c>
      <c r="H32" s="141">
        <f t="shared" si="4"/>
        <v>6.9642857142857082</v>
      </c>
    </row>
    <row r="33" spans="1:8" ht="16.2">
      <c r="A33" s="140">
        <f t="shared" si="0"/>
        <v>1</v>
      </c>
      <c r="B33" s="140">
        <f t="shared" si="1"/>
        <v>31</v>
      </c>
      <c r="C33" s="140">
        <f t="shared" si="2"/>
        <v>0</v>
      </c>
      <c r="D33" s="140">
        <f t="shared" si="3"/>
        <v>0</v>
      </c>
      <c r="E33" s="149"/>
      <c r="F33" s="246" t="s">
        <v>389</v>
      </c>
      <c r="G33" s="247">
        <v>80</v>
      </c>
      <c r="H33" s="141">
        <f t="shared" si="4"/>
        <v>6.9642857142857082</v>
      </c>
    </row>
    <row r="34" spans="1:8" ht="16.2">
      <c r="A34" s="140">
        <f t="shared" si="0"/>
        <v>1</v>
      </c>
      <c r="B34" s="140">
        <f t="shared" si="1"/>
        <v>32</v>
      </c>
      <c r="C34" s="140">
        <f t="shared" si="2"/>
        <v>0</v>
      </c>
      <c r="D34" s="140">
        <f t="shared" si="3"/>
        <v>0</v>
      </c>
      <c r="E34" s="149"/>
      <c r="F34" s="246" t="s">
        <v>371</v>
      </c>
      <c r="G34" s="245">
        <v>81</v>
      </c>
      <c r="H34" s="141">
        <f t="shared" si="4"/>
        <v>5.9642857142857082</v>
      </c>
    </row>
    <row r="35" spans="1:8" ht="16.2">
      <c r="A35" s="140">
        <f t="shared" si="0"/>
        <v>1</v>
      </c>
      <c r="B35" s="140">
        <f t="shared" si="1"/>
        <v>33</v>
      </c>
      <c r="C35" s="140">
        <f t="shared" si="2"/>
        <v>0</v>
      </c>
      <c r="D35" s="140">
        <f t="shared" si="3"/>
        <v>0</v>
      </c>
      <c r="E35" s="149"/>
      <c r="F35" s="246" t="s">
        <v>378</v>
      </c>
      <c r="G35" s="245">
        <v>81</v>
      </c>
      <c r="H35" s="141">
        <f t="shared" si="4"/>
        <v>5.9642857142857082</v>
      </c>
    </row>
    <row r="36" spans="1:8" ht="16.2">
      <c r="A36" s="140">
        <f t="shared" si="0"/>
        <v>1</v>
      </c>
      <c r="B36" s="140">
        <f t="shared" si="1"/>
        <v>34</v>
      </c>
      <c r="C36" s="140">
        <f t="shared" si="2"/>
        <v>0</v>
      </c>
      <c r="D36" s="140">
        <f t="shared" si="3"/>
        <v>0</v>
      </c>
      <c r="E36" s="149"/>
      <c r="F36" s="246" t="s">
        <v>380</v>
      </c>
      <c r="G36" s="245">
        <v>81</v>
      </c>
      <c r="H36" s="141">
        <f t="shared" si="4"/>
        <v>5.9642857142857082</v>
      </c>
    </row>
    <row r="37" spans="1:8" ht="16.2">
      <c r="A37" s="140">
        <f t="shared" si="0"/>
        <v>1</v>
      </c>
      <c r="B37" s="140">
        <f t="shared" si="1"/>
        <v>35</v>
      </c>
      <c r="C37" s="140">
        <f t="shared" si="2"/>
        <v>0</v>
      </c>
      <c r="D37" s="140">
        <f t="shared" si="3"/>
        <v>0</v>
      </c>
      <c r="E37" s="149"/>
      <c r="F37" s="246" t="s">
        <v>392</v>
      </c>
      <c r="G37" s="247">
        <v>82</v>
      </c>
      <c r="H37" s="141">
        <f t="shared" si="4"/>
        <v>4.9642857142857082</v>
      </c>
    </row>
    <row r="38" spans="1:8" ht="16.2">
      <c r="A38" s="140">
        <f t="shared" si="0"/>
        <v>1</v>
      </c>
      <c r="B38" s="140">
        <f t="shared" si="1"/>
        <v>36</v>
      </c>
      <c r="C38" s="140">
        <f t="shared" si="2"/>
        <v>0</v>
      </c>
      <c r="D38" s="140">
        <f t="shared" si="3"/>
        <v>0</v>
      </c>
      <c r="E38" s="149"/>
      <c r="F38" s="243" t="s">
        <v>393</v>
      </c>
      <c r="G38" s="247">
        <v>82</v>
      </c>
      <c r="H38" s="141">
        <f t="shared" si="4"/>
        <v>4.9642857142857082</v>
      </c>
    </row>
    <row r="39" spans="1:8" ht="16.2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49"/>
      <c r="F39" s="243" t="s">
        <v>359</v>
      </c>
      <c r="G39" s="245">
        <v>83</v>
      </c>
      <c r="H39" s="141">
        <f t="shared" si="4"/>
        <v>3.9642857142857082</v>
      </c>
    </row>
    <row r="40" spans="1:8" ht="16.2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49"/>
      <c r="F40" s="246" t="s">
        <v>379</v>
      </c>
      <c r="G40" s="245">
        <v>83</v>
      </c>
      <c r="H40" s="141">
        <f t="shared" si="4"/>
        <v>3.9642857142857082</v>
      </c>
    </row>
    <row r="41" spans="1:8" ht="16.2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49"/>
      <c r="F41" s="243" t="s">
        <v>384</v>
      </c>
      <c r="G41" s="245">
        <v>83</v>
      </c>
      <c r="H41" s="141">
        <f t="shared" si="4"/>
        <v>3.9642857142857082</v>
      </c>
    </row>
    <row r="42" spans="1:8" ht="16.2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49"/>
      <c r="F42" s="246" t="s">
        <v>388</v>
      </c>
      <c r="G42" s="247">
        <v>83</v>
      </c>
      <c r="H42" s="141">
        <f t="shared" si="4"/>
        <v>3.9642857142857082</v>
      </c>
    </row>
    <row r="43" spans="1:8" ht="16.2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49"/>
      <c r="F43" s="246" t="s">
        <v>403</v>
      </c>
      <c r="G43" s="247">
        <v>83</v>
      </c>
      <c r="H43" s="141">
        <f t="shared" si="4"/>
        <v>3.9642857142857082</v>
      </c>
    </row>
    <row r="44" spans="1:8" ht="16.2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49"/>
      <c r="F44" s="246" t="s">
        <v>370</v>
      </c>
      <c r="G44" s="245">
        <v>84</v>
      </c>
      <c r="H44" s="141">
        <f t="shared" si="4"/>
        <v>2.9642857142857082</v>
      </c>
    </row>
    <row r="45" spans="1:8" ht="16.2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49"/>
      <c r="F45" s="150" t="s">
        <v>387</v>
      </c>
      <c r="G45" s="152">
        <v>84</v>
      </c>
      <c r="H45" s="141">
        <f t="shared" si="4"/>
        <v>2.9642857142857082</v>
      </c>
    </row>
    <row r="46" spans="1:8" ht="16.2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49"/>
      <c r="F46" s="150" t="s">
        <v>391</v>
      </c>
      <c r="G46" s="152">
        <v>84</v>
      </c>
      <c r="H46" s="141">
        <f t="shared" si="4"/>
        <v>2.9642857142857082</v>
      </c>
    </row>
    <row r="47" spans="1:8" ht="16.2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149"/>
      <c r="F47" s="150" t="s">
        <v>399</v>
      </c>
      <c r="G47" s="152">
        <v>84</v>
      </c>
      <c r="H47" s="141">
        <f t="shared" si="4"/>
        <v>2.9642857142857082</v>
      </c>
    </row>
    <row r="48" spans="1:8" ht="16.2">
      <c r="A48" s="140">
        <f t="shared" si="0"/>
        <v>1</v>
      </c>
      <c r="B48" s="140">
        <f t="shared" si="1"/>
        <v>46</v>
      </c>
      <c r="C48" s="140">
        <f t="shared" si="2"/>
        <v>0</v>
      </c>
      <c r="D48" s="140">
        <f t="shared" si="3"/>
        <v>0</v>
      </c>
      <c r="E48" s="149"/>
      <c r="F48" s="150" t="s">
        <v>363</v>
      </c>
      <c r="G48" s="152">
        <v>85</v>
      </c>
      <c r="H48" s="141">
        <f t="shared" si="4"/>
        <v>1.9642857142857082</v>
      </c>
    </row>
    <row r="49" spans="1:8" ht="16.2">
      <c r="A49" s="140">
        <f t="shared" si="0"/>
        <v>1</v>
      </c>
      <c r="B49" s="140">
        <f t="shared" si="1"/>
        <v>47</v>
      </c>
      <c r="C49" s="140">
        <f t="shared" si="2"/>
        <v>0</v>
      </c>
      <c r="D49" s="140">
        <f t="shared" si="3"/>
        <v>0</v>
      </c>
      <c r="E49" s="149"/>
      <c r="F49" s="150" t="s">
        <v>390</v>
      </c>
      <c r="G49" s="152">
        <v>85</v>
      </c>
      <c r="H49" s="141">
        <f t="shared" si="4"/>
        <v>1.9642857142857082</v>
      </c>
    </row>
    <row r="50" spans="1:8" ht="16.2">
      <c r="A50" s="140">
        <f t="shared" si="0"/>
        <v>1</v>
      </c>
      <c r="B50" s="140">
        <f t="shared" si="1"/>
        <v>48</v>
      </c>
      <c r="C50" s="140">
        <f t="shared" si="2"/>
        <v>0</v>
      </c>
      <c r="D50" s="140">
        <f t="shared" si="3"/>
        <v>0</v>
      </c>
      <c r="E50" s="149"/>
      <c r="F50" s="150" t="s">
        <v>446</v>
      </c>
      <c r="G50" s="152">
        <v>85</v>
      </c>
      <c r="H50" s="141">
        <f t="shared" si="4"/>
        <v>1.9642857142857082</v>
      </c>
    </row>
    <row r="51" spans="1:8" ht="16.2">
      <c r="A51" s="140">
        <f t="shared" si="0"/>
        <v>1</v>
      </c>
      <c r="B51" s="140">
        <f t="shared" si="1"/>
        <v>49</v>
      </c>
      <c r="C51" s="140">
        <f t="shared" si="2"/>
        <v>0</v>
      </c>
      <c r="D51" s="140">
        <f t="shared" si="3"/>
        <v>0</v>
      </c>
      <c r="E51" s="149"/>
      <c r="F51" s="150" t="s">
        <v>398</v>
      </c>
      <c r="G51" s="152">
        <v>85</v>
      </c>
      <c r="H51" s="141">
        <f t="shared" si="4"/>
        <v>1.9642857142857082</v>
      </c>
    </row>
    <row r="52" spans="1:8" ht="16.2">
      <c r="A52" s="140">
        <f t="shared" si="0"/>
        <v>1</v>
      </c>
      <c r="B52" s="140">
        <f t="shared" si="1"/>
        <v>50</v>
      </c>
      <c r="C52" s="140">
        <f t="shared" si="2"/>
        <v>0</v>
      </c>
      <c r="D52" s="140">
        <f t="shared" si="3"/>
        <v>0</v>
      </c>
      <c r="E52" s="149"/>
      <c r="F52" s="150" t="s">
        <v>447</v>
      </c>
      <c r="G52" s="152">
        <v>86</v>
      </c>
      <c r="H52" s="141">
        <f t="shared" si="4"/>
        <v>0.9642857142857082</v>
      </c>
    </row>
    <row r="53" spans="1:8" ht="16.2">
      <c r="A53" s="140">
        <f t="shared" si="0"/>
        <v>1</v>
      </c>
      <c r="B53" s="140">
        <f t="shared" si="1"/>
        <v>51</v>
      </c>
      <c r="C53" s="140">
        <f t="shared" si="2"/>
        <v>0</v>
      </c>
      <c r="D53" s="140">
        <f t="shared" si="3"/>
        <v>0</v>
      </c>
      <c r="E53" s="149"/>
      <c r="F53" s="150" t="s">
        <v>400</v>
      </c>
      <c r="G53" s="152">
        <v>86</v>
      </c>
      <c r="H53" s="141">
        <f t="shared" si="4"/>
        <v>0.9642857142857082</v>
      </c>
    </row>
    <row r="54" spans="1:8" ht="16.2">
      <c r="A54" s="140">
        <f t="shared" si="0"/>
        <v>1</v>
      </c>
      <c r="B54" s="140">
        <f t="shared" si="1"/>
        <v>52</v>
      </c>
      <c r="C54" s="140">
        <f t="shared" si="2"/>
        <v>0</v>
      </c>
      <c r="D54" s="140">
        <f t="shared" si="3"/>
        <v>0</v>
      </c>
      <c r="E54" s="149"/>
      <c r="F54" s="150" t="s">
        <v>396</v>
      </c>
      <c r="G54" s="152">
        <v>87</v>
      </c>
      <c r="H54" s="141">
        <f t="shared" si="4"/>
        <v>0</v>
      </c>
    </row>
    <row r="55" spans="1:8" ht="16.2">
      <c r="A55" s="140">
        <f t="shared" si="0"/>
        <v>1</v>
      </c>
      <c r="B55" s="140">
        <f t="shared" si="1"/>
        <v>53</v>
      </c>
      <c r="C55" s="140">
        <f t="shared" si="2"/>
        <v>0</v>
      </c>
      <c r="D55" s="140">
        <f t="shared" si="3"/>
        <v>0</v>
      </c>
      <c r="E55" s="149"/>
      <c r="F55" s="150" t="s">
        <v>404</v>
      </c>
      <c r="G55" s="152">
        <v>87</v>
      </c>
      <c r="H55" s="141">
        <f t="shared" si="4"/>
        <v>0</v>
      </c>
    </row>
    <row r="56" spans="1:8" ht="16.2">
      <c r="A56" s="140">
        <f t="shared" si="0"/>
        <v>1</v>
      </c>
      <c r="B56" s="140">
        <f t="shared" si="1"/>
        <v>54</v>
      </c>
      <c r="C56" s="140">
        <f t="shared" si="2"/>
        <v>0</v>
      </c>
      <c r="D56" s="140">
        <f t="shared" si="3"/>
        <v>0</v>
      </c>
      <c r="E56" s="149"/>
      <c r="F56" s="150" t="s">
        <v>395</v>
      </c>
      <c r="G56" s="152">
        <v>88</v>
      </c>
      <c r="H56" s="141">
        <f t="shared" si="4"/>
        <v>0</v>
      </c>
    </row>
    <row r="57" spans="1:8" ht="16.2">
      <c r="A57" s="140">
        <f t="shared" si="0"/>
        <v>1</v>
      </c>
      <c r="B57" s="140">
        <f t="shared" si="1"/>
        <v>55</v>
      </c>
      <c r="C57" s="140">
        <f t="shared" si="2"/>
        <v>0</v>
      </c>
      <c r="D57" s="140">
        <f t="shared" si="3"/>
        <v>0</v>
      </c>
      <c r="E57" s="149"/>
      <c r="F57" s="150" t="s">
        <v>401</v>
      </c>
      <c r="G57" s="152">
        <v>89</v>
      </c>
      <c r="H57" s="141">
        <f t="shared" si="4"/>
        <v>0</v>
      </c>
    </row>
    <row r="58" spans="1:8" ht="16.2">
      <c r="A58" s="140">
        <f t="shared" si="0"/>
        <v>0</v>
      </c>
      <c r="B58" s="140">
        <f t="shared" si="1"/>
        <v>55</v>
      </c>
      <c r="C58" s="140">
        <f t="shared" si="2"/>
        <v>0</v>
      </c>
      <c r="D58" s="140">
        <f t="shared" si="3"/>
        <v>0</v>
      </c>
      <c r="E58" s="149"/>
      <c r="F58" s="150"/>
      <c r="G58" s="152"/>
      <c r="H58" s="141">
        <f t="shared" si="4"/>
        <v>0</v>
      </c>
    </row>
    <row r="59" spans="1:8" ht="16.2">
      <c r="A59" s="140">
        <f t="shared" si="0"/>
        <v>0</v>
      </c>
      <c r="B59" s="140">
        <f t="shared" si="1"/>
        <v>55</v>
      </c>
      <c r="C59" s="140">
        <f t="shared" si="2"/>
        <v>0</v>
      </c>
      <c r="D59" s="140">
        <f t="shared" si="3"/>
        <v>0</v>
      </c>
      <c r="E59" s="149"/>
      <c r="F59" s="150"/>
      <c r="G59" s="152"/>
      <c r="H59" s="141">
        <f t="shared" si="4"/>
        <v>0</v>
      </c>
    </row>
    <row r="60" spans="1:8" ht="16.2">
      <c r="A60" s="140">
        <f t="shared" si="0"/>
        <v>0</v>
      </c>
      <c r="B60" s="140">
        <f t="shared" si="1"/>
        <v>55</v>
      </c>
      <c r="C60" s="140">
        <f t="shared" si="2"/>
        <v>0</v>
      </c>
      <c r="D60" s="140">
        <f t="shared" si="3"/>
        <v>0</v>
      </c>
      <c r="E60" s="149"/>
      <c r="F60" s="150"/>
      <c r="G60" s="152"/>
      <c r="H60" s="141">
        <f t="shared" si="4"/>
        <v>0</v>
      </c>
    </row>
    <row r="61" spans="1:8" ht="16.2">
      <c r="A61" s="140">
        <f t="shared" si="0"/>
        <v>0</v>
      </c>
      <c r="B61" s="140">
        <f t="shared" si="1"/>
        <v>55</v>
      </c>
      <c r="C61" s="140">
        <f t="shared" si="2"/>
        <v>0</v>
      </c>
      <c r="D61" s="140">
        <f t="shared" si="3"/>
        <v>0</v>
      </c>
      <c r="E61" s="149"/>
      <c r="F61" s="150"/>
      <c r="G61" s="152"/>
      <c r="H61" s="141">
        <f t="shared" si="4"/>
        <v>0</v>
      </c>
    </row>
    <row r="62" spans="1:8" ht="16.2">
      <c r="A62" s="140">
        <f t="shared" si="0"/>
        <v>0</v>
      </c>
      <c r="B62" s="140">
        <f t="shared" si="1"/>
        <v>55</v>
      </c>
      <c r="C62" s="140">
        <f t="shared" si="2"/>
        <v>0</v>
      </c>
      <c r="D62" s="140">
        <f t="shared" si="3"/>
        <v>0</v>
      </c>
      <c r="E62" s="149"/>
      <c r="F62" s="150"/>
      <c r="G62" s="152"/>
      <c r="H62" s="141">
        <f t="shared" si="4"/>
        <v>0</v>
      </c>
    </row>
    <row r="63" spans="1:8" ht="16.2">
      <c r="A63" s="140">
        <f t="shared" si="0"/>
        <v>0</v>
      </c>
      <c r="B63" s="140">
        <f t="shared" si="1"/>
        <v>55</v>
      </c>
      <c r="C63" s="140">
        <f t="shared" si="2"/>
        <v>0</v>
      </c>
      <c r="D63" s="140">
        <f t="shared" si="3"/>
        <v>0</v>
      </c>
      <c r="E63" s="149"/>
      <c r="F63" s="150"/>
      <c r="G63" s="152"/>
      <c r="H63" s="141">
        <f t="shared" si="4"/>
        <v>0</v>
      </c>
    </row>
    <row r="64" spans="1:8" ht="16.2">
      <c r="A64" s="140">
        <f t="shared" si="0"/>
        <v>0</v>
      </c>
      <c r="B64" s="140">
        <f t="shared" si="1"/>
        <v>55</v>
      </c>
      <c r="C64" s="140">
        <f t="shared" si="2"/>
        <v>0</v>
      </c>
      <c r="D64" s="140">
        <f t="shared" si="3"/>
        <v>0</v>
      </c>
      <c r="E64" s="149"/>
      <c r="F64" s="150"/>
      <c r="G64" s="152"/>
      <c r="H64" s="141">
        <f t="shared" si="4"/>
        <v>0</v>
      </c>
    </row>
    <row r="65" spans="1:8" ht="16.2">
      <c r="A65" s="140">
        <f t="shared" si="0"/>
        <v>0</v>
      </c>
      <c r="B65" s="140">
        <f t="shared" si="1"/>
        <v>55</v>
      </c>
      <c r="C65" s="140">
        <f t="shared" si="2"/>
        <v>0</v>
      </c>
      <c r="D65" s="140">
        <f t="shared" si="3"/>
        <v>0</v>
      </c>
      <c r="E65" s="149"/>
      <c r="F65" s="150"/>
      <c r="G65" s="152"/>
      <c r="H65" s="141">
        <f t="shared" si="4"/>
        <v>0</v>
      </c>
    </row>
    <row r="66" spans="1:8" ht="16.2">
      <c r="A66" s="140">
        <f t="shared" si="0"/>
        <v>0</v>
      </c>
      <c r="B66" s="140">
        <f t="shared" si="1"/>
        <v>55</v>
      </c>
      <c r="C66" s="140">
        <f t="shared" si="2"/>
        <v>0</v>
      </c>
      <c r="D66" s="140">
        <f t="shared" si="3"/>
        <v>0</v>
      </c>
      <c r="E66" s="149"/>
      <c r="F66" s="150"/>
      <c r="G66" s="152"/>
      <c r="H66" s="141">
        <f t="shared" si="4"/>
        <v>0</v>
      </c>
    </row>
    <row r="67" spans="1:8" ht="16.2">
      <c r="A67" s="140">
        <f t="shared" si="0"/>
        <v>0</v>
      </c>
      <c r="B67" s="140">
        <f t="shared" si="1"/>
        <v>55</v>
      </c>
      <c r="C67" s="140">
        <f t="shared" si="2"/>
        <v>0</v>
      </c>
      <c r="D67" s="140">
        <f t="shared" si="3"/>
        <v>0</v>
      </c>
      <c r="E67" s="149"/>
      <c r="F67" s="150"/>
      <c r="G67" s="152"/>
      <c r="H67" s="141">
        <f t="shared" si="4"/>
        <v>0</v>
      </c>
    </row>
    <row r="68" spans="1:8" ht="16.2">
      <c r="A68" s="140">
        <f t="shared" ref="A68:A102" si="5">COUNTA(F68)</f>
        <v>0</v>
      </c>
      <c r="B68" s="140">
        <f t="shared" ref="B68:B102" si="6">B67+A68</f>
        <v>55</v>
      </c>
      <c r="C68" s="140">
        <f t="shared" ref="C68:C102" si="7">IF(B68&lt;=C$2,1,0)</f>
        <v>0</v>
      </c>
      <c r="D68" s="140">
        <f t="shared" ref="D68:D102" si="8">C68*G68</f>
        <v>0</v>
      </c>
      <c r="E68" s="149"/>
      <c r="F68" s="150"/>
      <c r="G68" s="152"/>
      <c r="H68" s="141">
        <f t="shared" ref="H68:H102" si="9">IF($D$2-G68+10&gt;0,$D$2-G68+10,0)*A68</f>
        <v>0</v>
      </c>
    </row>
    <row r="69" spans="1:8" ht="16.2">
      <c r="A69" s="140">
        <f t="shared" si="5"/>
        <v>0</v>
      </c>
      <c r="B69" s="140">
        <f t="shared" si="6"/>
        <v>55</v>
      </c>
      <c r="C69" s="140">
        <f t="shared" si="7"/>
        <v>0</v>
      </c>
      <c r="D69" s="140">
        <f t="shared" si="8"/>
        <v>0</v>
      </c>
      <c r="E69" s="149"/>
      <c r="F69" s="150"/>
      <c r="G69" s="152"/>
      <c r="H69" s="141">
        <f t="shared" si="9"/>
        <v>0</v>
      </c>
    </row>
    <row r="70" spans="1:8" ht="16.2">
      <c r="A70" s="140">
        <f t="shared" si="5"/>
        <v>0</v>
      </c>
      <c r="B70" s="140">
        <f t="shared" si="6"/>
        <v>55</v>
      </c>
      <c r="C70" s="140">
        <f t="shared" si="7"/>
        <v>0</v>
      </c>
      <c r="D70" s="140">
        <f t="shared" si="8"/>
        <v>0</v>
      </c>
      <c r="E70" s="149"/>
      <c r="F70" s="150"/>
      <c r="G70" s="152"/>
      <c r="H70" s="141">
        <f t="shared" si="9"/>
        <v>0</v>
      </c>
    </row>
    <row r="71" spans="1:8" ht="16.2">
      <c r="A71" s="140">
        <f t="shared" si="5"/>
        <v>0</v>
      </c>
      <c r="B71" s="140">
        <f t="shared" si="6"/>
        <v>55</v>
      </c>
      <c r="C71" s="140">
        <f t="shared" si="7"/>
        <v>0</v>
      </c>
      <c r="D71" s="140">
        <f t="shared" si="8"/>
        <v>0</v>
      </c>
      <c r="E71" s="149"/>
      <c r="F71" s="150"/>
      <c r="G71" s="152"/>
      <c r="H71" s="141">
        <f t="shared" si="9"/>
        <v>0</v>
      </c>
    </row>
    <row r="72" spans="1:8" ht="16.2">
      <c r="A72" s="140">
        <f t="shared" si="5"/>
        <v>0</v>
      </c>
      <c r="B72" s="140">
        <f t="shared" si="6"/>
        <v>55</v>
      </c>
      <c r="C72" s="140">
        <f t="shared" si="7"/>
        <v>0</v>
      </c>
      <c r="D72" s="140">
        <f t="shared" si="8"/>
        <v>0</v>
      </c>
      <c r="E72" s="149"/>
      <c r="F72" s="150"/>
      <c r="G72" s="152"/>
      <c r="H72" s="141">
        <f t="shared" si="9"/>
        <v>0</v>
      </c>
    </row>
    <row r="73" spans="1:8">
      <c r="A73" s="140">
        <f t="shared" si="5"/>
        <v>0</v>
      </c>
      <c r="B73" s="140">
        <f t="shared" si="6"/>
        <v>55</v>
      </c>
      <c r="C73" s="140">
        <f t="shared" si="7"/>
        <v>0</v>
      </c>
      <c r="D73" s="140">
        <f t="shared" si="8"/>
        <v>0</v>
      </c>
      <c r="E73" s="166"/>
      <c r="F73" s="167"/>
      <c r="G73" s="133"/>
      <c r="H73" s="141">
        <f t="shared" si="9"/>
        <v>0</v>
      </c>
    </row>
    <row r="74" spans="1:8" s="143" customFormat="1">
      <c r="A74" s="140">
        <f t="shared" si="5"/>
        <v>0</v>
      </c>
      <c r="B74" s="140">
        <f t="shared" si="6"/>
        <v>55</v>
      </c>
      <c r="C74" s="140">
        <f t="shared" si="7"/>
        <v>0</v>
      </c>
      <c r="D74" s="140">
        <f t="shared" si="8"/>
        <v>0</v>
      </c>
      <c r="E74" s="166"/>
      <c r="F74" s="167"/>
      <c r="G74" s="133"/>
      <c r="H74" s="141">
        <f t="shared" si="9"/>
        <v>0</v>
      </c>
    </row>
    <row r="75" spans="1:8" s="144" customFormat="1">
      <c r="A75" s="140">
        <f t="shared" si="5"/>
        <v>0</v>
      </c>
      <c r="B75" s="140">
        <f t="shared" si="6"/>
        <v>55</v>
      </c>
      <c r="C75" s="140">
        <f t="shared" si="7"/>
        <v>0</v>
      </c>
      <c r="D75" s="140">
        <f t="shared" si="8"/>
        <v>0</v>
      </c>
      <c r="E75" s="166"/>
      <c r="F75" s="167"/>
      <c r="G75" s="133"/>
      <c r="H75" s="141">
        <f t="shared" si="9"/>
        <v>0</v>
      </c>
    </row>
    <row r="76" spans="1:8">
      <c r="A76" s="140">
        <f t="shared" si="5"/>
        <v>0</v>
      </c>
      <c r="B76" s="140">
        <f t="shared" si="6"/>
        <v>55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41">
        <f t="shared" si="9"/>
        <v>0</v>
      </c>
    </row>
    <row r="77" spans="1:8">
      <c r="A77" s="140">
        <f t="shared" si="5"/>
        <v>0</v>
      </c>
      <c r="B77" s="140">
        <f t="shared" si="6"/>
        <v>55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41">
        <f t="shared" si="9"/>
        <v>0</v>
      </c>
    </row>
    <row r="78" spans="1:8">
      <c r="A78" s="140">
        <f t="shared" si="5"/>
        <v>0</v>
      </c>
      <c r="B78" s="140">
        <f t="shared" si="6"/>
        <v>55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41">
        <f t="shared" si="9"/>
        <v>0</v>
      </c>
    </row>
    <row r="79" spans="1:8">
      <c r="A79" s="140">
        <f t="shared" si="5"/>
        <v>0</v>
      </c>
      <c r="B79" s="140">
        <f t="shared" si="6"/>
        <v>55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41">
        <f t="shared" si="9"/>
        <v>0</v>
      </c>
    </row>
    <row r="80" spans="1:8">
      <c r="A80" s="140">
        <f t="shared" si="5"/>
        <v>0</v>
      </c>
      <c r="B80" s="140">
        <f t="shared" si="6"/>
        <v>55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41">
        <f t="shared" si="9"/>
        <v>0</v>
      </c>
    </row>
    <row r="81" spans="1:8">
      <c r="A81" s="140">
        <f t="shared" si="5"/>
        <v>0</v>
      </c>
      <c r="B81" s="140">
        <f t="shared" si="6"/>
        <v>55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41">
        <f t="shared" si="9"/>
        <v>0</v>
      </c>
    </row>
    <row r="82" spans="1:8">
      <c r="A82" s="140">
        <f t="shared" si="5"/>
        <v>0</v>
      </c>
      <c r="B82" s="140">
        <f t="shared" si="6"/>
        <v>55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41">
        <f t="shared" si="9"/>
        <v>0</v>
      </c>
    </row>
    <row r="83" spans="1:8">
      <c r="A83" s="140">
        <f t="shared" si="5"/>
        <v>0</v>
      </c>
      <c r="B83" s="140">
        <f t="shared" si="6"/>
        <v>55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41">
        <f t="shared" si="9"/>
        <v>0</v>
      </c>
    </row>
    <row r="84" spans="1:8">
      <c r="A84" s="140">
        <f t="shared" si="5"/>
        <v>0</v>
      </c>
      <c r="B84" s="140">
        <f t="shared" si="6"/>
        <v>55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41">
        <f t="shared" si="9"/>
        <v>0</v>
      </c>
    </row>
    <row r="85" spans="1:8">
      <c r="A85" s="140">
        <f t="shared" si="5"/>
        <v>0</v>
      </c>
      <c r="B85" s="140">
        <f t="shared" si="6"/>
        <v>55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41">
        <f t="shared" si="9"/>
        <v>0</v>
      </c>
    </row>
    <row r="86" spans="1:8">
      <c r="A86" s="140">
        <f t="shared" si="5"/>
        <v>0</v>
      </c>
      <c r="B86" s="140">
        <f t="shared" si="6"/>
        <v>55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41">
        <f t="shared" si="9"/>
        <v>0</v>
      </c>
    </row>
    <row r="87" spans="1:8">
      <c r="A87" s="140">
        <f t="shared" si="5"/>
        <v>0</v>
      </c>
      <c r="B87" s="140">
        <f t="shared" si="6"/>
        <v>55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41">
        <f t="shared" si="9"/>
        <v>0</v>
      </c>
    </row>
    <row r="88" spans="1:8">
      <c r="A88" s="140">
        <f t="shared" si="5"/>
        <v>0</v>
      </c>
      <c r="B88" s="140">
        <f t="shared" si="6"/>
        <v>55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41">
        <f t="shared" si="9"/>
        <v>0</v>
      </c>
    </row>
    <row r="89" spans="1:8">
      <c r="A89" s="140">
        <f t="shared" si="5"/>
        <v>0</v>
      </c>
      <c r="B89" s="140">
        <f t="shared" si="6"/>
        <v>55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41">
        <f t="shared" si="9"/>
        <v>0</v>
      </c>
    </row>
    <row r="90" spans="1:8">
      <c r="A90" s="140">
        <f t="shared" si="5"/>
        <v>0</v>
      </c>
      <c r="B90" s="140">
        <f t="shared" si="6"/>
        <v>55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41">
        <f t="shared" si="9"/>
        <v>0</v>
      </c>
    </row>
    <row r="91" spans="1:8">
      <c r="A91" s="140">
        <f t="shared" si="5"/>
        <v>0</v>
      </c>
      <c r="B91" s="140">
        <f t="shared" si="6"/>
        <v>55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41">
        <f t="shared" si="9"/>
        <v>0</v>
      </c>
    </row>
    <row r="92" spans="1:8">
      <c r="A92" s="140">
        <f t="shared" si="5"/>
        <v>0</v>
      </c>
      <c r="B92" s="140">
        <f t="shared" si="6"/>
        <v>55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41">
        <f t="shared" si="9"/>
        <v>0</v>
      </c>
    </row>
    <row r="93" spans="1:8">
      <c r="A93" s="140">
        <f t="shared" si="5"/>
        <v>0</v>
      </c>
      <c r="B93" s="140">
        <f t="shared" si="6"/>
        <v>55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41">
        <f t="shared" si="9"/>
        <v>0</v>
      </c>
    </row>
    <row r="94" spans="1:8">
      <c r="A94" s="140">
        <f t="shared" si="5"/>
        <v>0</v>
      </c>
      <c r="B94" s="140">
        <f t="shared" si="6"/>
        <v>55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41">
        <f t="shared" si="9"/>
        <v>0</v>
      </c>
    </row>
    <row r="95" spans="1:8">
      <c r="A95" s="140">
        <f t="shared" si="5"/>
        <v>0</v>
      </c>
      <c r="B95" s="140">
        <f t="shared" si="6"/>
        <v>55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41">
        <f t="shared" si="9"/>
        <v>0</v>
      </c>
    </row>
    <row r="96" spans="1:8">
      <c r="A96" s="140">
        <f t="shared" si="5"/>
        <v>0</v>
      </c>
      <c r="B96" s="140">
        <f t="shared" si="6"/>
        <v>55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41">
        <f t="shared" si="9"/>
        <v>0</v>
      </c>
    </row>
    <row r="97" spans="1:8">
      <c r="A97" s="140">
        <f t="shared" si="5"/>
        <v>0</v>
      </c>
      <c r="B97" s="140">
        <f t="shared" si="6"/>
        <v>55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41">
        <f t="shared" si="9"/>
        <v>0</v>
      </c>
    </row>
    <row r="98" spans="1:8">
      <c r="A98" s="140">
        <f t="shared" si="5"/>
        <v>0</v>
      </c>
      <c r="B98" s="140">
        <f t="shared" si="6"/>
        <v>55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41">
        <f t="shared" si="9"/>
        <v>0</v>
      </c>
    </row>
    <row r="99" spans="1:8">
      <c r="A99" s="140">
        <f t="shared" si="5"/>
        <v>0</v>
      </c>
      <c r="B99" s="140">
        <f t="shared" si="6"/>
        <v>55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41">
        <f t="shared" si="9"/>
        <v>0</v>
      </c>
    </row>
    <row r="100" spans="1:8">
      <c r="A100" s="140">
        <f t="shared" si="5"/>
        <v>0</v>
      </c>
      <c r="B100" s="140">
        <f t="shared" si="6"/>
        <v>55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41">
        <f t="shared" si="9"/>
        <v>0</v>
      </c>
    </row>
    <row r="101" spans="1:8">
      <c r="A101" s="140">
        <f t="shared" si="5"/>
        <v>0</v>
      </c>
      <c r="B101" s="140">
        <f t="shared" si="6"/>
        <v>55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41">
        <f t="shared" si="9"/>
        <v>0</v>
      </c>
    </row>
    <row r="102" spans="1:8">
      <c r="A102" s="140">
        <f t="shared" si="5"/>
        <v>0</v>
      </c>
      <c r="B102" s="140">
        <f t="shared" si="6"/>
        <v>55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41">
        <f t="shared" si="9"/>
        <v>0</v>
      </c>
    </row>
  </sheetData>
  <sheetProtection sheet="1" objects="1" scenarios="1"/>
  <sortState ref="A2:G96">
    <sortCondition ref="G1"/>
  </sortState>
  <mergeCells count="1">
    <mergeCell ref="E1:H1"/>
  </mergeCells>
  <phoneticPr fontId="2" type="noConversion"/>
  <conditionalFormatting sqref="E3:E94">
    <cfRule type="expression" dxfId="516" priority="23">
      <formula>AND(XEF3=0,XEG3&lt;&gt;"")</formula>
    </cfRule>
  </conditionalFormatting>
  <conditionalFormatting sqref="C3:D102">
    <cfRule type="expression" dxfId="515" priority="22">
      <formula>AND(XEG3=0,XEH3&lt;&gt;"")</formula>
    </cfRule>
  </conditionalFormatting>
  <conditionalFormatting sqref="G3:H94 H4:H102">
    <cfRule type="cellIs" dxfId="514" priority="20" operator="lessThan">
      <formula>#REF!</formula>
    </cfRule>
    <cfRule type="cellIs" dxfId="513" priority="21" operator="equal">
      <formula>#REF!</formula>
    </cfRule>
  </conditionalFormatting>
  <conditionalFormatting sqref="E3:E42">
    <cfRule type="expression" dxfId="512" priority="17">
      <formula>AND(XEF3=0,XEG3&lt;&gt;"")</formula>
    </cfRule>
  </conditionalFormatting>
  <conditionalFormatting sqref="A3:B102">
    <cfRule type="expression" dxfId="511" priority="24">
      <formula>AND(XEF3=0,XEG3&lt;&gt;"")</formula>
    </cfRule>
  </conditionalFormatting>
  <conditionalFormatting sqref="E3:E72">
    <cfRule type="expression" dxfId="510" priority="16">
      <formula>AND(XEJ3=0,XEK3&lt;&gt;"")</formula>
    </cfRule>
  </conditionalFormatting>
  <conditionalFormatting sqref="G3:G72">
    <cfRule type="cellIs" dxfId="509" priority="14" operator="lessThan">
      <formula>#REF!</formula>
    </cfRule>
    <cfRule type="cellIs" dxfId="508" priority="15" operator="equal">
      <formula>#REF!</formula>
    </cfRule>
  </conditionalFormatting>
  <conditionalFormatting sqref="E3">
    <cfRule type="expression" dxfId="507" priority="13">
      <formula>AND(XEJ3=0,XEK3&lt;&gt;"")</formula>
    </cfRule>
  </conditionalFormatting>
  <conditionalFormatting sqref="G3:G37">
    <cfRule type="cellIs" dxfId="506" priority="11" operator="lessThan">
      <formula>#REF!</formula>
    </cfRule>
    <cfRule type="cellIs" dxfId="505" priority="12" operator="equal">
      <formula>#REF!</formula>
    </cfRule>
  </conditionalFormatting>
  <conditionalFormatting sqref="G3:G57">
    <cfRule type="cellIs" dxfId="107" priority="9" operator="lessThan">
      <formula>#REF!</formula>
    </cfRule>
    <cfRule type="cellIs" dxfId="106" priority="10" operator="equal">
      <formula>#REF!</formula>
    </cfRule>
  </conditionalFormatting>
  <conditionalFormatting sqref="G3:G57">
    <cfRule type="cellIs" dxfId="103" priority="7" operator="lessThan">
      <formula>$AC$4</formula>
    </cfRule>
    <cfRule type="cellIs" dxfId="102" priority="8" operator="equal">
      <formula>$AC$4</formula>
    </cfRule>
  </conditionalFormatting>
  <conditionalFormatting sqref="G3:G57">
    <cfRule type="cellIs" dxfId="99" priority="5" operator="lessThan">
      <formula>$AE$4</formula>
    </cfRule>
    <cfRule type="cellIs" dxfId="98" priority="6" operator="equal">
      <formula>$AE$4</formula>
    </cfRule>
  </conditionalFormatting>
  <conditionalFormatting sqref="G39:G56">
    <cfRule type="cellIs" dxfId="95" priority="3" operator="lessThan">
      <formula>$AE$4</formula>
    </cfRule>
    <cfRule type="cellIs" dxfId="94" priority="4" operator="equal">
      <formula>$AE$4</formula>
    </cfRule>
  </conditionalFormatting>
  <conditionalFormatting sqref="G45:G57">
    <cfRule type="cellIs" dxfId="59" priority="1" operator="lessThan">
      <formula>#REF!</formula>
    </cfRule>
    <cfRule type="cellIs" dxfId="58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101"/>
  <sheetViews>
    <sheetView workbookViewId="0">
      <pane ySplit="1" topLeftCell="A22" activePane="bottomLeft" state="frozen"/>
      <selection activeCell="A2" sqref="A2:D101"/>
      <selection pane="bottomLeft" activeCell="C22" sqref="C22:D22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</cols>
  <sheetData>
    <row r="1" spans="1:8" ht="16.8" thickBot="1">
      <c r="A1" s="124" t="s">
        <v>293</v>
      </c>
      <c r="B1" s="125" t="s">
        <v>294</v>
      </c>
      <c r="C1" s="125" t="s">
        <v>0</v>
      </c>
      <c r="D1" s="147" t="s">
        <v>296</v>
      </c>
      <c r="E1" s="146" t="s">
        <v>297</v>
      </c>
      <c r="H1" t="s">
        <v>335</v>
      </c>
    </row>
    <row r="2" spans="1:8" ht="16.8" thickTop="1">
      <c r="A2" s="151"/>
      <c r="B2" s="149"/>
      <c r="C2" s="240" t="s">
        <v>405</v>
      </c>
      <c r="D2" s="234">
        <v>75</v>
      </c>
    </row>
    <row r="3" spans="1:8">
      <c r="A3" s="151"/>
      <c r="B3" s="149"/>
      <c r="C3" s="235" t="s">
        <v>406</v>
      </c>
      <c r="D3" s="237">
        <v>75</v>
      </c>
    </row>
    <row r="4" spans="1:8">
      <c r="A4" s="148"/>
      <c r="B4" s="149"/>
      <c r="C4" s="235" t="s">
        <v>407</v>
      </c>
      <c r="D4" s="237">
        <v>76</v>
      </c>
    </row>
    <row r="5" spans="1:8">
      <c r="A5" s="151"/>
      <c r="B5" s="149"/>
      <c r="C5" s="238" t="s">
        <v>419</v>
      </c>
      <c r="D5" s="237">
        <v>78</v>
      </c>
    </row>
    <row r="6" spans="1:8">
      <c r="A6" s="151"/>
      <c r="B6" s="149"/>
      <c r="C6" s="238" t="s">
        <v>428</v>
      </c>
      <c r="D6" s="237">
        <v>78</v>
      </c>
    </row>
    <row r="7" spans="1:8">
      <c r="A7" s="151"/>
      <c r="B7" s="149"/>
      <c r="C7" s="235" t="s">
        <v>409</v>
      </c>
      <c r="D7" s="237">
        <v>79</v>
      </c>
    </row>
    <row r="8" spans="1:8">
      <c r="A8" s="151"/>
      <c r="B8" s="149"/>
      <c r="C8" s="235" t="s">
        <v>412</v>
      </c>
      <c r="D8" s="237">
        <v>79</v>
      </c>
    </row>
    <row r="9" spans="1:8">
      <c r="A9" s="151"/>
      <c r="B9" s="149"/>
      <c r="C9" s="238" t="s">
        <v>413</v>
      </c>
      <c r="D9" s="237">
        <v>79</v>
      </c>
    </row>
    <row r="10" spans="1:8">
      <c r="A10" s="151"/>
      <c r="B10" s="149"/>
      <c r="C10" s="235" t="s">
        <v>414</v>
      </c>
      <c r="D10" s="237">
        <v>79</v>
      </c>
    </row>
    <row r="11" spans="1:8">
      <c r="A11" s="151"/>
      <c r="B11" s="149"/>
      <c r="C11" s="238" t="s">
        <v>411</v>
      </c>
      <c r="D11" s="237">
        <v>80</v>
      </c>
    </row>
    <row r="12" spans="1:8">
      <c r="A12" s="151"/>
      <c r="B12" s="149"/>
      <c r="C12" s="238" t="s">
        <v>417</v>
      </c>
      <c r="D12" s="237">
        <v>80</v>
      </c>
    </row>
    <row r="13" spans="1:8">
      <c r="A13" s="151"/>
      <c r="B13" s="149"/>
      <c r="C13" s="238" t="s">
        <v>415</v>
      </c>
      <c r="D13" s="237">
        <v>81</v>
      </c>
    </row>
    <row r="14" spans="1:8">
      <c r="A14" s="151"/>
      <c r="B14" s="149"/>
      <c r="C14" s="235" t="s">
        <v>416</v>
      </c>
      <c r="D14" s="237">
        <v>81</v>
      </c>
    </row>
    <row r="15" spans="1:8">
      <c r="A15" s="151"/>
      <c r="B15" s="149"/>
      <c r="C15" s="235" t="s">
        <v>418</v>
      </c>
      <c r="D15" s="237">
        <v>81</v>
      </c>
    </row>
    <row r="16" spans="1:8">
      <c r="A16" s="151"/>
      <c r="B16" s="149"/>
      <c r="C16" s="238" t="s">
        <v>429</v>
      </c>
      <c r="D16" s="237">
        <v>81</v>
      </c>
    </row>
    <row r="17" spans="1:4">
      <c r="A17" s="151"/>
      <c r="B17" s="149"/>
      <c r="C17" s="238" t="s">
        <v>432</v>
      </c>
      <c r="D17" s="237">
        <v>81</v>
      </c>
    </row>
    <row r="18" spans="1:4">
      <c r="A18" s="151"/>
      <c r="B18" s="149"/>
      <c r="C18" s="238" t="s">
        <v>433</v>
      </c>
      <c r="D18" s="237">
        <v>81</v>
      </c>
    </row>
    <row r="19" spans="1:4">
      <c r="A19" s="148"/>
      <c r="B19" s="149"/>
      <c r="C19" s="235" t="s">
        <v>408</v>
      </c>
      <c r="D19" s="237">
        <v>82</v>
      </c>
    </row>
    <row r="20" spans="1:4">
      <c r="A20" s="151"/>
      <c r="B20" s="149"/>
      <c r="C20" s="235" t="s">
        <v>410</v>
      </c>
      <c r="D20" s="237">
        <v>82</v>
      </c>
    </row>
    <row r="21" spans="1:4">
      <c r="A21" s="151"/>
      <c r="B21" s="149"/>
      <c r="C21" s="238" t="s">
        <v>422</v>
      </c>
      <c r="D21" s="237">
        <v>82</v>
      </c>
    </row>
    <row r="22" spans="1:4">
      <c r="A22" s="151"/>
      <c r="B22" s="149"/>
      <c r="C22" s="150" t="s">
        <v>423</v>
      </c>
      <c r="D22" s="152">
        <v>83</v>
      </c>
    </row>
    <row r="23" spans="1:4">
      <c r="A23" s="151"/>
      <c r="B23" s="149"/>
      <c r="C23" s="150" t="s">
        <v>425</v>
      </c>
      <c r="D23" s="152">
        <v>83</v>
      </c>
    </row>
    <row r="24" spans="1:4">
      <c r="A24" s="151"/>
      <c r="B24" s="149"/>
      <c r="C24" s="150" t="s">
        <v>448</v>
      </c>
      <c r="D24" s="152">
        <v>83</v>
      </c>
    </row>
    <row r="25" spans="1:4">
      <c r="A25" s="151"/>
      <c r="B25" s="149"/>
      <c r="C25" s="150" t="s">
        <v>430</v>
      </c>
      <c r="D25" s="152">
        <v>84</v>
      </c>
    </row>
    <row r="26" spans="1:4">
      <c r="A26" s="151"/>
      <c r="B26" s="149"/>
      <c r="C26" s="150" t="s">
        <v>435</v>
      </c>
      <c r="D26" s="152">
        <v>84</v>
      </c>
    </row>
    <row r="27" spans="1:4">
      <c r="A27" s="151"/>
      <c r="B27" s="149"/>
      <c r="C27" s="150" t="s">
        <v>420</v>
      </c>
      <c r="D27" s="152">
        <v>85</v>
      </c>
    </row>
    <row r="28" spans="1:4">
      <c r="A28" s="151"/>
      <c r="B28" s="149"/>
      <c r="C28" s="150" t="s">
        <v>438</v>
      </c>
      <c r="D28" s="152">
        <v>87</v>
      </c>
    </row>
    <row r="29" spans="1:4">
      <c r="A29" s="151"/>
      <c r="B29" s="149"/>
      <c r="C29" s="150" t="s">
        <v>449</v>
      </c>
      <c r="D29" s="152">
        <v>88</v>
      </c>
    </row>
    <row r="30" spans="1:4">
      <c r="A30" s="151"/>
      <c r="B30" s="149"/>
      <c r="C30" s="150" t="s">
        <v>450</v>
      </c>
      <c r="D30" s="152">
        <v>88</v>
      </c>
    </row>
    <row r="31" spans="1:4">
      <c r="A31" s="151"/>
      <c r="B31" s="149"/>
      <c r="C31" s="150" t="s">
        <v>451</v>
      </c>
      <c r="D31" s="152">
        <v>88</v>
      </c>
    </row>
    <row r="32" spans="1:4">
      <c r="A32" s="151"/>
      <c r="B32" s="149"/>
      <c r="C32" s="150" t="s">
        <v>452</v>
      </c>
      <c r="D32" s="152">
        <v>88</v>
      </c>
    </row>
    <row r="33" spans="1:4">
      <c r="A33" s="151"/>
      <c r="B33" s="149"/>
      <c r="C33" s="150" t="s">
        <v>453</v>
      </c>
      <c r="D33" s="152">
        <v>89</v>
      </c>
    </row>
    <row r="34" spans="1:4">
      <c r="A34" s="151"/>
      <c r="B34" s="149"/>
      <c r="C34" s="150" t="s">
        <v>441</v>
      </c>
      <c r="D34" s="152">
        <v>89</v>
      </c>
    </row>
    <row r="35" spans="1:4">
      <c r="A35" s="151"/>
      <c r="B35" s="149"/>
      <c r="C35" s="150" t="s">
        <v>454</v>
      </c>
      <c r="D35" s="152">
        <v>91</v>
      </c>
    </row>
    <row r="36" spans="1:4">
      <c r="A36" s="151"/>
      <c r="B36" s="149"/>
      <c r="C36" s="150"/>
      <c r="D36" s="152"/>
    </row>
    <row r="37" spans="1:4">
      <c r="A37" s="151"/>
      <c r="B37" s="149"/>
      <c r="C37" s="150"/>
      <c r="D37" s="152"/>
    </row>
    <row r="38" spans="1:4">
      <c r="A38" s="151"/>
      <c r="B38" s="149"/>
      <c r="C38" s="150"/>
      <c r="D38" s="152"/>
    </row>
    <row r="39" spans="1:4">
      <c r="A39" s="151"/>
      <c r="B39" s="149"/>
      <c r="C39" s="150"/>
      <c r="D39" s="152"/>
    </row>
    <row r="40" spans="1:4">
      <c r="A40" s="151"/>
      <c r="B40" s="149"/>
      <c r="C40" s="150"/>
      <c r="D40" s="152"/>
    </row>
    <row r="41" spans="1:4">
      <c r="A41" s="151"/>
      <c r="B41" s="149"/>
      <c r="C41" s="150"/>
      <c r="D41" s="152"/>
    </row>
    <row r="42" spans="1:4">
      <c r="A42" s="151"/>
      <c r="B42" s="149"/>
      <c r="C42" s="150"/>
      <c r="D42" s="152"/>
    </row>
    <row r="43" spans="1:4">
      <c r="A43" s="151"/>
      <c r="B43" s="149"/>
      <c r="C43" s="150"/>
      <c r="D43" s="152"/>
    </row>
    <row r="44" spans="1:4">
      <c r="A44" s="151"/>
      <c r="B44" s="149"/>
      <c r="C44" s="150"/>
      <c r="D44" s="152"/>
    </row>
    <row r="45" spans="1:4">
      <c r="A45" s="151"/>
      <c r="B45" s="149"/>
      <c r="C45" s="150"/>
      <c r="D45" s="152"/>
    </row>
    <row r="46" spans="1:4">
      <c r="A46" s="151"/>
      <c r="B46" s="149"/>
      <c r="C46" s="150"/>
      <c r="D46" s="152"/>
    </row>
    <row r="47" spans="1:4">
      <c r="A47" s="151"/>
      <c r="B47" s="149"/>
      <c r="C47" s="150"/>
      <c r="D47" s="152"/>
    </row>
    <row r="48" spans="1:4">
      <c r="A48" s="151"/>
      <c r="B48" s="149"/>
      <c r="C48" s="150"/>
      <c r="D48" s="152"/>
    </row>
    <row r="49" spans="1:4">
      <c r="A49" s="151"/>
      <c r="B49" s="149"/>
      <c r="C49" s="150"/>
      <c r="D49" s="152"/>
    </row>
    <row r="50" spans="1:4">
      <c r="A50" s="151"/>
      <c r="B50" s="149"/>
      <c r="C50" s="150"/>
      <c r="D50" s="152"/>
    </row>
    <row r="51" spans="1:4">
      <c r="A51" s="151"/>
      <c r="B51" s="149"/>
      <c r="C51" s="150"/>
      <c r="D51" s="152"/>
    </row>
    <row r="52" spans="1:4">
      <c r="A52" s="151"/>
      <c r="B52" s="149"/>
      <c r="C52" s="150"/>
      <c r="D52" s="152"/>
    </row>
    <row r="53" spans="1:4">
      <c r="A53" s="151"/>
      <c r="B53" s="149"/>
      <c r="C53" s="150"/>
      <c r="D53" s="152"/>
    </row>
    <row r="54" spans="1:4">
      <c r="A54" s="151"/>
      <c r="B54" s="149"/>
      <c r="C54" s="150"/>
      <c r="D54" s="152"/>
    </row>
    <row r="55" spans="1:4">
      <c r="A55" s="151"/>
      <c r="B55" s="149"/>
      <c r="C55" s="150"/>
      <c r="D55" s="152"/>
    </row>
    <row r="56" spans="1:4">
      <c r="A56" s="151"/>
      <c r="B56" s="149"/>
      <c r="C56" s="150"/>
      <c r="D56" s="152"/>
    </row>
    <row r="57" spans="1:4">
      <c r="A57" s="151"/>
      <c r="B57" s="149"/>
      <c r="C57" s="150"/>
      <c r="D57" s="152"/>
    </row>
    <row r="58" spans="1:4">
      <c r="A58" s="151"/>
      <c r="B58" s="149"/>
      <c r="C58" s="150"/>
      <c r="D58" s="152"/>
    </row>
    <row r="59" spans="1:4">
      <c r="A59" s="151"/>
      <c r="B59" s="149"/>
      <c r="C59" s="150"/>
      <c r="D59" s="152"/>
    </row>
    <row r="60" spans="1:4">
      <c r="A60" s="151"/>
      <c r="B60" s="149"/>
      <c r="C60" s="150"/>
      <c r="D60" s="152"/>
    </row>
    <row r="61" spans="1:4">
      <c r="A61" s="151"/>
      <c r="B61" s="149"/>
      <c r="C61" s="150"/>
      <c r="D61" s="152"/>
    </row>
    <row r="62" spans="1:4">
      <c r="A62" s="151"/>
      <c r="B62" s="149"/>
      <c r="C62" s="150"/>
      <c r="D62" s="152"/>
    </row>
    <row r="63" spans="1:4">
      <c r="A63" s="151"/>
      <c r="B63" s="149"/>
      <c r="C63" s="150"/>
      <c r="D63" s="152"/>
    </row>
    <row r="64" spans="1:4">
      <c r="A64" s="151"/>
      <c r="B64" s="149"/>
      <c r="C64" s="150"/>
      <c r="D64" s="152"/>
    </row>
    <row r="65" spans="1:4">
      <c r="A65" s="151"/>
      <c r="B65" s="149"/>
      <c r="C65" s="150"/>
      <c r="D65" s="152"/>
    </row>
    <row r="66" spans="1:4">
      <c r="A66" s="151"/>
      <c r="B66" s="149"/>
      <c r="C66" s="150"/>
      <c r="D66" s="152"/>
    </row>
    <row r="67" spans="1:4">
      <c r="A67" s="151"/>
      <c r="B67" s="149"/>
      <c r="C67" s="150"/>
      <c r="D67" s="152"/>
    </row>
    <row r="68" spans="1:4">
      <c r="A68" s="151"/>
      <c r="B68" s="149"/>
      <c r="C68" s="150"/>
      <c r="D68" s="152"/>
    </row>
    <row r="69" spans="1:4">
      <c r="A69" s="151"/>
      <c r="B69" s="149"/>
      <c r="C69" s="150"/>
      <c r="D69" s="152"/>
    </row>
    <row r="70" spans="1:4">
      <c r="A70" s="151"/>
      <c r="B70" s="149"/>
      <c r="C70" s="150"/>
      <c r="D70" s="152"/>
    </row>
    <row r="71" spans="1:4">
      <c r="A71" s="151"/>
      <c r="B71" s="149"/>
      <c r="C71" s="150"/>
      <c r="D71" s="152"/>
    </row>
    <row r="72" spans="1:4">
      <c r="A72" s="151"/>
      <c r="B72" s="149"/>
      <c r="C72" s="150"/>
      <c r="D72" s="152"/>
    </row>
    <row r="73" spans="1:4">
      <c r="A73" s="151"/>
      <c r="B73" s="149"/>
      <c r="C73" s="150"/>
      <c r="D73" s="152"/>
    </row>
    <row r="74" spans="1:4">
      <c r="A74" s="151"/>
      <c r="B74" s="149"/>
      <c r="C74" s="150"/>
      <c r="D74" s="152"/>
    </row>
    <row r="75" spans="1:4">
      <c r="A75" s="151"/>
      <c r="B75" s="149"/>
      <c r="C75" s="150"/>
      <c r="D75" s="152"/>
    </row>
    <row r="76" spans="1:4">
      <c r="A76" s="151"/>
      <c r="B76" s="149"/>
      <c r="C76" s="150"/>
      <c r="D76" s="152"/>
    </row>
    <row r="77" spans="1:4">
      <c r="A77" s="151"/>
      <c r="B77" s="149"/>
      <c r="C77" s="150"/>
      <c r="D77" s="152"/>
    </row>
    <row r="78" spans="1:4">
      <c r="A78" s="151"/>
      <c r="B78" s="149"/>
      <c r="C78" s="150"/>
      <c r="D78" s="152"/>
    </row>
    <row r="79" spans="1:4">
      <c r="A79" s="151"/>
      <c r="B79" s="149"/>
      <c r="C79" s="150"/>
      <c r="D79" s="152"/>
    </row>
    <row r="80" spans="1:4">
      <c r="A80" s="151"/>
      <c r="B80" s="149"/>
      <c r="C80" s="150"/>
      <c r="D80" s="152"/>
    </row>
    <row r="81" spans="1:4">
      <c r="A81" s="151"/>
      <c r="B81" s="149"/>
      <c r="C81" s="150"/>
      <c r="D81" s="152"/>
    </row>
    <row r="82" spans="1:4">
      <c r="A82" s="151"/>
      <c r="B82" s="149"/>
      <c r="C82" s="150"/>
      <c r="D82" s="152"/>
    </row>
    <row r="83" spans="1:4">
      <c r="A83" s="151"/>
      <c r="B83" s="149"/>
      <c r="C83" s="150"/>
      <c r="D83" s="152"/>
    </row>
    <row r="84" spans="1:4">
      <c r="A84" s="151"/>
      <c r="B84" s="149"/>
      <c r="C84" s="150"/>
      <c r="D84" s="152"/>
    </row>
    <row r="85" spans="1:4">
      <c r="A85" s="151"/>
      <c r="B85" s="149"/>
      <c r="C85" s="150"/>
      <c r="D85" s="152"/>
    </row>
    <row r="86" spans="1:4">
      <c r="A86" s="151"/>
      <c r="B86" s="149"/>
      <c r="C86" s="150"/>
      <c r="D86" s="152"/>
    </row>
    <row r="87" spans="1:4">
      <c r="A87" s="151"/>
      <c r="B87" s="149"/>
      <c r="C87" s="150"/>
      <c r="D87" s="152"/>
    </row>
    <row r="88" spans="1:4">
      <c r="A88" s="151"/>
      <c r="B88" s="149"/>
      <c r="C88" s="150"/>
      <c r="D88" s="152"/>
    </row>
    <row r="89" spans="1:4">
      <c r="A89" s="151"/>
      <c r="B89" s="149"/>
      <c r="C89" s="150"/>
      <c r="D89" s="152"/>
    </row>
    <row r="90" spans="1:4">
      <c r="A90" s="151"/>
      <c r="B90" s="149"/>
      <c r="C90" s="150"/>
      <c r="D90" s="152"/>
    </row>
    <row r="91" spans="1:4">
      <c r="A91" s="151"/>
      <c r="B91" s="149"/>
      <c r="C91" s="150"/>
      <c r="D91" s="152"/>
    </row>
    <row r="92" spans="1:4">
      <c r="A92" s="151"/>
      <c r="B92" s="149"/>
      <c r="C92" s="150"/>
      <c r="D92" s="152"/>
    </row>
    <row r="93" spans="1:4">
      <c r="A93" s="151"/>
      <c r="B93" s="149"/>
      <c r="C93" s="150"/>
      <c r="D93" s="152"/>
    </row>
    <row r="94" spans="1:4">
      <c r="A94" s="151"/>
      <c r="B94" s="149"/>
      <c r="C94" s="150"/>
      <c r="D94" s="152"/>
    </row>
    <row r="95" spans="1:4">
      <c r="A95" s="151"/>
      <c r="B95" s="149"/>
      <c r="C95" s="150"/>
      <c r="D95" s="152"/>
    </row>
    <row r="96" spans="1:4">
      <c r="A96" s="151"/>
      <c r="B96" s="149"/>
      <c r="C96" s="150"/>
      <c r="D96" s="152"/>
    </row>
    <row r="97" spans="1:4">
      <c r="A97" s="151"/>
      <c r="B97" s="149"/>
      <c r="C97" s="150"/>
      <c r="D97" s="152"/>
    </row>
    <row r="98" spans="1:4">
      <c r="A98" s="151"/>
      <c r="B98" s="149"/>
      <c r="C98" s="150"/>
      <c r="D98" s="152"/>
    </row>
    <row r="99" spans="1:4">
      <c r="A99" s="151"/>
      <c r="B99" s="149"/>
      <c r="C99" s="150"/>
      <c r="D99" s="152"/>
    </row>
    <row r="100" spans="1:4">
      <c r="A100" s="151"/>
      <c r="B100" s="149"/>
      <c r="C100" s="150"/>
      <c r="D100" s="152"/>
    </row>
    <row r="101" spans="1:4">
      <c r="A101" s="151"/>
      <c r="B101" s="149"/>
      <c r="C101" s="150"/>
      <c r="D101" s="152"/>
    </row>
  </sheetData>
  <sortState ref="A2:E101">
    <sortCondition ref="D1"/>
  </sortState>
  <phoneticPr fontId="2" type="noConversion"/>
  <conditionalFormatting sqref="B2:B101">
    <cfRule type="expression" dxfId="504" priority="24">
      <formula>AND(XDY2=0,XDZ2&lt;&gt;"")</formula>
    </cfRule>
  </conditionalFormatting>
  <conditionalFormatting sqref="A2:A101">
    <cfRule type="expression" dxfId="503" priority="23">
      <formula>AND(XDY2=0,XDZ2&lt;&gt;"")</formula>
    </cfRule>
  </conditionalFormatting>
  <conditionalFormatting sqref="D2:D21 D36:D101">
    <cfRule type="cellIs" dxfId="502" priority="21" operator="lessThan">
      <formula>#REF!</formula>
    </cfRule>
    <cfRule type="cellIs" dxfId="501" priority="22" operator="equal">
      <formula>#REF!</formula>
    </cfRule>
  </conditionalFormatting>
  <conditionalFormatting sqref="D2:D21">
    <cfRule type="cellIs" dxfId="91" priority="19" operator="lessThan">
      <formula>$AC$4</formula>
    </cfRule>
    <cfRule type="cellIs" dxfId="90" priority="20" operator="equal">
      <formula>$AC$4</formula>
    </cfRule>
  </conditionalFormatting>
  <conditionalFormatting sqref="D2:D21">
    <cfRule type="cellIs" dxfId="89" priority="17" operator="lessThan">
      <formula>$AE$4</formula>
    </cfRule>
    <cfRule type="cellIs" dxfId="88" priority="18" operator="equal">
      <formula>$AE$4</formula>
    </cfRule>
  </conditionalFormatting>
  <conditionalFormatting sqref="D22:D35">
    <cfRule type="cellIs" dxfId="55" priority="13" operator="lessThan">
      <formula>#REF!</formula>
    </cfRule>
    <cfRule type="cellIs" dxfId="54" priority="14" operator="equal">
      <formula>#REF!</formula>
    </cfRule>
  </conditionalFormatting>
  <conditionalFormatting sqref="D22:D35">
    <cfRule type="cellIs" dxfId="51" priority="11" operator="lessThan">
      <formula>#REF!</formula>
    </cfRule>
    <cfRule type="cellIs" dxfId="50" priority="12" operator="equal">
      <formula>#REF!</formula>
    </cfRule>
  </conditionalFormatting>
  <conditionalFormatting sqref="D22:D35">
    <cfRule type="cellIs" dxfId="47" priority="9" operator="lessThan">
      <formula>#REF!</formula>
    </cfRule>
    <cfRule type="cellIs" dxfId="46" priority="10" operator="equal">
      <formula>#REF!</formula>
    </cfRule>
  </conditionalFormatting>
  <conditionalFormatting sqref="D22:D35">
    <cfRule type="cellIs" dxfId="43" priority="7" operator="lessThan">
      <formula>$AC$4</formula>
    </cfRule>
    <cfRule type="cellIs" dxfId="42" priority="8" operator="equal">
      <formula>$AC$4</formula>
    </cfRule>
  </conditionalFormatting>
  <conditionalFormatting sqref="D22:D35">
    <cfRule type="cellIs" dxfId="39" priority="5" operator="lessThan">
      <formula>$AE$4</formula>
    </cfRule>
    <cfRule type="cellIs" dxfId="38" priority="6" operator="equal">
      <formula>$AE$4</formula>
    </cfRule>
  </conditionalFormatting>
  <conditionalFormatting sqref="D22:D35">
    <cfRule type="cellIs" dxfId="35" priority="3" operator="lessThan">
      <formula>$AE$4</formula>
    </cfRule>
    <cfRule type="cellIs" dxfId="34" priority="4" operator="equal">
      <formula>$AE$4</formula>
    </cfRule>
  </conditionalFormatting>
  <conditionalFormatting sqref="D22:D35">
    <cfRule type="cellIs" dxfId="31" priority="1" operator="lessThan">
      <formula>#REF!</formula>
    </cfRule>
    <cfRule type="cellIs" dxfId="30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102"/>
  <sheetViews>
    <sheetView workbookViewId="0">
      <pane ySplit="2" topLeftCell="A3" activePane="bottomLeft" state="frozen"/>
      <selection activeCell="A2" sqref="A2:D101"/>
      <selection pane="bottomLeft" activeCell="F3" sqref="F3:G36"/>
    </sheetView>
  </sheetViews>
  <sheetFormatPr defaultColWidth="9" defaultRowHeight="15"/>
  <cols>
    <col min="1" max="1" width="6.6640625" style="142" customWidth="1"/>
    <col min="2" max="2" width="5.109375" style="142" customWidth="1"/>
    <col min="3" max="3" width="8.44140625" style="142" customWidth="1"/>
    <col min="4" max="4" width="7.6640625" style="142" customWidth="1"/>
    <col min="5" max="5" width="7.44140625" style="142" bestFit="1" customWidth="1"/>
    <col min="6" max="6" width="12.44140625" style="142" customWidth="1"/>
    <col min="7" max="7" width="5.33203125" style="142" customWidth="1"/>
    <col min="8" max="8" width="7.33203125" style="145" customWidth="1"/>
    <col min="9" max="16384" width="9" style="142"/>
  </cols>
  <sheetData>
    <row r="1" spans="1:8" ht="16.2">
      <c r="A1" s="134" t="s">
        <v>301</v>
      </c>
      <c r="B1" s="134" t="s">
        <v>302</v>
      </c>
      <c r="C1" s="134" t="s">
        <v>303</v>
      </c>
      <c r="D1" s="134" t="s">
        <v>304</v>
      </c>
      <c r="E1" s="211" t="s">
        <v>305</v>
      </c>
      <c r="F1" s="212"/>
      <c r="G1" s="212"/>
      <c r="H1" s="213"/>
    </row>
    <row r="2" spans="1:8" ht="16.2">
      <c r="A2" s="135">
        <f>SUM(A3:A102)</f>
        <v>34</v>
      </c>
      <c r="B2" s="135"/>
      <c r="C2" s="135">
        <f>ROUNDUP(A2/2,0)</f>
        <v>17</v>
      </c>
      <c r="D2" s="136">
        <f>SUM(D3:D102)/C2</f>
        <v>79.058823529411768</v>
      </c>
      <c r="E2" s="158" t="s">
        <v>306</v>
      </c>
      <c r="F2" s="158" t="s">
        <v>269</v>
      </c>
      <c r="G2" s="159" t="s">
        <v>296</v>
      </c>
      <c r="H2" s="139" t="s">
        <v>307</v>
      </c>
    </row>
    <row r="3" spans="1:8" ht="16.2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C3*G3</f>
        <v>75</v>
      </c>
      <c r="E3" s="149"/>
      <c r="F3" s="150" t="s">
        <v>455</v>
      </c>
      <c r="G3" s="152">
        <v>75</v>
      </c>
      <c r="H3" s="141">
        <f>IF($D$2-G3+10&gt;0,$D$2-G3+10,0)*A3</f>
        <v>14.058823529411768</v>
      </c>
    </row>
    <row r="4" spans="1:8" ht="16.2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C4*G4</f>
        <v>75</v>
      </c>
      <c r="E4" s="149"/>
      <c r="F4" s="150" t="s">
        <v>456</v>
      </c>
      <c r="G4" s="152">
        <v>75</v>
      </c>
      <c r="H4" s="141">
        <f t="shared" ref="H4:H67" si="4">IF($D$2-G4+10&gt;0,$D$2-G4+10,0)*A4</f>
        <v>14.058823529411768</v>
      </c>
    </row>
    <row r="5" spans="1:8" ht="16.2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76</v>
      </c>
      <c r="E5" s="149"/>
      <c r="F5" s="150" t="s">
        <v>457</v>
      </c>
      <c r="G5" s="152">
        <v>76</v>
      </c>
      <c r="H5" s="141">
        <f t="shared" si="4"/>
        <v>13.058823529411768</v>
      </c>
    </row>
    <row r="6" spans="1:8" ht="16.2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78</v>
      </c>
      <c r="E6" s="149"/>
      <c r="F6" s="150" t="s">
        <v>419</v>
      </c>
      <c r="G6" s="152">
        <v>78</v>
      </c>
      <c r="H6" s="141">
        <f t="shared" si="4"/>
        <v>11.058823529411768</v>
      </c>
    </row>
    <row r="7" spans="1:8" ht="16.2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78</v>
      </c>
      <c r="E7" s="149"/>
      <c r="F7" s="150" t="s">
        <v>428</v>
      </c>
      <c r="G7" s="152">
        <v>78</v>
      </c>
      <c r="H7" s="141">
        <f t="shared" si="4"/>
        <v>11.058823529411768</v>
      </c>
    </row>
    <row r="8" spans="1:8" ht="16.2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79</v>
      </c>
      <c r="E8" s="149"/>
      <c r="F8" s="150" t="s">
        <v>458</v>
      </c>
      <c r="G8" s="152">
        <v>79</v>
      </c>
      <c r="H8" s="141">
        <f t="shared" si="4"/>
        <v>10.058823529411768</v>
      </c>
    </row>
    <row r="9" spans="1:8" ht="16.2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79</v>
      </c>
      <c r="E9" s="149"/>
      <c r="F9" s="150" t="s">
        <v>459</v>
      </c>
      <c r="G9" s="152">
        <v>79</v>
      </c>
      <c r="H9" s="141">
        <f t="shared" si="4"/>
        <v>10.058823529411768</v>
      </c>
    </row>
    <row r="10" spans="1:8" ht="16.2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79</v>
      </c>
      <c r="E10" s="149"/>
      <c r="F10" s="150" t="s">
        <v>413</v>
      </c>
      <c r="G10" s="152">
        <v>79</v>
      </c>
      <c r="H10" s="141">
        <f t="shared" si="4"/>
        <v>10.058823529411768</v>
      </c>
    </row>
    <row r="11" spans="1:8" ht="16.2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79</v>
      </c>
      <c r="E11" s="149"/>
      <c r="F11" s="150" t="s">
        <v>460</v>
      </c>
      <c r="G11" s="152">
        <v>79</v>
      </c>
      <c r="H11" s="141">
        <f t="shared" si="4"/>
        <v>10.058823529411768</v>
      </c>
    </row>
    <row r="12" spans="1:8" ht="16.2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80</v>
      </c>
      <c r="E12" s="149"/>
      <c r="F12" s="150" t="s">
        <v>411</v>
      </c>
      <c r="G12" s="152">
        <v>80</v>
      </c>
      <c r="H12" s="141">
        <f t="shared" si="4"/>
        <v>9.058823529411768</v>
      </c>
    </row>
    <row r="13" spans="1:8" ht="16.2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80</v>
      </c>
      <c r="E13" s="149"/>
      <c r="F13" s="150" t="s">
        <v>417</v>
      </c>
      <c r="G13" s="152">
        <v>80</v>
      </c>
      <c r="H13" s="141">
        <f t="shared" si="4"/>
        <v>9.058823529411768</v>
      </c>
    </row>
    <row r="14" spans="1:8" ht="16.2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81</v>
      </c>
      <c r="E14" s="149"/>
      <c r="F14" s="150" t="s">
        <v>415</v>
      </c>
      <c r="G14" s="152">
        <v>81</v>
      </c>
      <c r="H14" s="141">
        <f t="shared" si="4"/>
        <v>8.058823529411768</v>
      </c>
    </row>
    <row r="15" spans="1:8" ht="16.2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81</v>
      </c>
      <c r="E15" s="149"/>
      <c r="F15" s="150" t="s">
        <v>461</v>
      </c>
      <c r="G15" s="152">
        <v>81</v>
      </c>
      <c r="H15" s="141">
        <f t="shared" si="4"/>
        <v>8.058823529411768</v>
      </c>
    </row>
    <row r="16" spans="1:8" ht="16.2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81</v>
      </c>
      <c r="E16" s="149"/>
      <c r="F16" s="150" t="s">
        <v>462</v>
      </c>
      <c r="G16" s="152">
        <v>81</v>
      </c>
      <c r="H16" s="141">
        <f t="shared" si="4"/>
        <v>8.058823529411768</v>
      </c>
    </row>
    <row r="17" spans="1:8" ht="16.2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81</v>
      </c>
      <c r="E17" s="149"/>
      <c r="F17" s="150" t="s">
        <v>429</v>
      </c>
      <c r="G17" s="152">
        <v>81</v>
      </c>
      <c r="H17" s="141">
        <f t="shared" si="4"/>
        <v>8.058823529411768</v>
      </c>
    </row>
    <row r="18" spans="1:8" ht="16.2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81</v>
      </c>
      <c r="E18" s="149"/>
      <c r="F18" s="150" t="s">
        <v>432</v>
      </c>
      <c r="G18" s="152">
        <v>81</v>
      </c>
      <c r="H18" s="141">
        <f t="shared" si="4"/>
        <v>8.058823529411768</v>
      </c>
    </row>
    <row r="19" spans="1:8" ht="16.2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81</v>
      </c>
      <c r="E19" s="149"/>
      <c r="F19" s="150" t="s">
        <v>433</v>
      </c>
      <c r="G19" s="152">
        <v>81</v>
      </c>
      <c r="H19" s="141">
        <f t="shared" si="4"/>
        <v>8.058823529411768</v>
      </c>
    </row>
    <row r="20" spans="1:8" ht="16.2">
      <c r="A20" s="140">
        <f t="shared" si="0"/>
        <v>1</v>
      </c>
      <c r="B20" s="140">
        <f t="shared" si="1"/>
        <v>18</v>
      </c>
      <c r="C20" s="140">
        <f t="shared" si="2"/>
        <v>0</v>
      </c>
      <c r="D20" s="140">
        <f t="shared" si="3"/>
        <v>0</v>
      </c>
      <c r="E20" s="149"/>
      <c r="F20" s="150" t="s">
        <v>463</v>
      </c>
      <c r="G20" s="152">
        <v>82</v>
      </c>
      <c r="H20" s="141">
        <f t="shared" si="4"/>
        <v>7.058823529411768</v>
      </c>
    </row>
    <row r="21" spans="1:8" ht="16.2">
      <c r="A21" s="140">
        <f t="shared" si="0"/>
        <v>1</v>
      </c>
      <c r="B21" s="140">
        <f t="shared" si="1"/>
        <v>19</v>
      </c>
      <c r="C21" s="140">
        <f t="shared" si="2"/>
        <v>0</v>
      </c>
      <c r="D21" s="140">
        <f t="shared" si="3"/>
        <v>0</v>
      </c>
      <c r="E21" s="149"/>
      <c r="F21" s="150" t="s">
        <v>464</v>
      </c>
      <c r="G21" s="152">
        <v>82</v>
      </c>
      <c r="H21" s="141">
        <f t="shared" si="4"/>
        <v>7.058823529411768</v>
      </c>
    </row>
    <row r="22" spans="1:8" ht="16.2">
      <c r="A22" s="140">
        <f t="shared" si="0"/>
        <v>1</v>
      </c>
      <c r="B22" s="140">
        <f t="shared" si="1"/>
        <v>20</v>
      </c>
      <c r="C22" s="140">
        <f t="shared" si="2"/>
        <v>0</v>
      </c>
      <c r="D22" s="140">
        <f t="shared" si="3"/>
        <v>0</v>
      </c>
      <c r="E22" s="149"/>
      <c r="F22" s="150" t="s">
        <v>422</v>
      </c>
      <c r="G22" s="152">
        <v>82</v>
      </c>
      <c r="H22" s="141">
        <f t="shared" si="4"/>
        <v>7.058823529411768</v>
      </c>
    </row>
    <row r="23" spans="1:8" ht="16.2">
      <c r="A23" s="140">
        <f t="shared" si="0"/>
        <v>1</v>
      </c>
      <c r="B23" s="140">
        <f t="shared" si="1"/>
        <v>21</v>
      </c>
      <c r="C23" s="140">
        <f t="shared" si="2"/>
        <v>0</v>
      </c>
      <c r="D23" s="140">
        <f t="shared" si="3"/>
        <v>0</v>
      </c>
      <c r="E23" s="149"/>
      <c r="F23" s="150" t="s">
        <v>424</v>
      </c>
      <c r="G23" s="152">
        <v>83</v>
      </c>
      <c r="H23" s="141">
        <f t="shared" si="4"/>
        <v>6.058823529411768</v>
      </c>
    </row>
    <row r="24" spans="1:8" ht="16.2">
      <c r="A24" s="140">
        <f t="shared" si="0"/>
        <v>1</v>
      </c>
      <c r="B24" s="140">
        <f t="shared" si="1"/>
        <v>22</v>
      </c>
      <c r="C24" s="140">
        <f t="shared" si="2"/>
        <v>0</v>
      </c>
      <c r="D24" s="140">
        <f t="shared" si="3"/>
        <v>0</v>
      </c>
      <c r="E24" s="149"/>
      <c r="F24" s="150" t="s">
        <v>426</v>
      </c>
      <c r="G24" s="152">
        <v>83</v>
      </c>
      <c r="H24" s="141">
        <f t="shared" si="4"/>
        <v>6.058823529411768</v>
      </c>
    </row>
    <row r="25" spans="1:8" ht="16.2">
      <c r="A25" s="140">
        <f t="shared" si="0"/>
        <v>1</v>
      </c>
      <c r="B25" s="140">
        <f t="shared" si="1"/>
        <v>23</v>
      </c>
      <c r="C25" s="140">
        <f t="shared" si="2"/>
        <v>0</v>
      </c>
      <c r="D25" s="140">
        <f t="shared" si="3"/>
        <v>0</v>
      </c>
      <c r="E25" s="149"/>
      <c r="F25" s="150" t="s">
        <v>465</v>
      </c>
      <c r="G25" s="152">
        <v>83</v>
      </c>
      <c r="H25" s="141">
        <f t="shared" si="4"/>
        <v>6.058823529411768</v>
      </c>
    </row>
    <row r="26" spans="1:8" ht="16.2">
      <c r="A26" s="140">
        <f t="shared" si="0"/>
        <v>1</v>
      </c>
      <c r="B26" s="140">
        <f t="shared" si="1"/>
        <v>24</v>
      </c>
      <c r="C26" s="140">
        <f t="shared" si="2"/>
        <v>0</v>
      </c>
      <c r="D26" s="140">
        <f t="shared" si="3"/>
        <v>0</v>
      </c>
      <c r="E26" s="149"/>
      <c r="F26" s="150" t="s">
        <v>431</v>
      </c>
      <c r="G26" s="152">
        <v>84</v>
      </c>
      <c r="H26" s="141">
        <f t="shared" si="4"/>
        <v>5.058823529411768</v>
      </c>
    </row>
    <row r="27" spans="1:8" ht="16.2">
      <c r="A27" s="140">
        <f t="shared" si="0"/>
        <v>1</v>
      </c>
      <c r="B27" s="140">
        <f t="shared" si="1"/>
        <v>25</v>
      </c>
      <c r="C27" s="140">
        <f t="shared" si="2"/>
        <v>0</v>
      </c>
      <c r="D27" s="140">
        <f t="shared" si="3"/>
        <v>0</v>
      </c>
      <c r="E27" s="149"/>
      <c r="F27" s="150" t="s">
        <v>436</v>
      </c>
      <c r="G27" s="152">
        <v>84</v>
      </c>
      <c r="H27" s="141">
        <f t="shared" si="4"/>
        <v>5.058823529411768</v>
      </c>
    </row>
    <row r="28" spans="1:8" ht="16.2">
      <c r="A28" s="140">
        <f t="shared" si="0"/>
        <v>1</v>
      </c>
      <c r="B28" s="140">
        <f t="shared" si="1"/>
        <v>26</v>
      </c>
      <c r="C28" s="140">
        <f t="shared" si="2"/>
        <v>0</v>
      </c>
      <c r="D28" s="140">
        <f t="shared" si="3"/>
        <v>0</v>
      </c>
      <c r="E28" s="149"/>
      <c r="F28" s="150" t="s">
        <v>421</v>
      </c>
      <c r="G28" s="152">
        <v>85</v>
      </c>
      <c r="H28" s="141">
        <f t="shared" si="4"/>
        <v>4.058823529411768</v>
      </c>
    </row>
    <row r="29" spans="1:8" ht="16.2">
      <c r="A29" s="140">
        <f t="shared" si="0"/>
        <v>1</v>
      </c>
      <c r="B29" s="140">
        <f t="shared" si="1"/>
        <v>27</v>
      </c>
      <c r="C29" s="140">
        <f t="shared" si="2"/>
        <v>0</v>
      </c>
      <c r="D29" s="140">
        <f t="shared" si="3"/>
        <v>0</v>
      </c>
      <c r="E29" s="149"/>
      <c r="F29" s="150" t="s">
        <v>439</v>
      </c>
      <c r="G29" s="152">
        <v>87</v>
      </c>
      <c r="H29" s="141">
        <f t="shared" si="4"/>
        <v>2.058823529411768</v>
      </c>
    </row>
    <row r="30" spans="1:8" ht="16.2">
      <c r="A30" s="140">
        <f t="shared" si="0"/>
        <v>1</v>
      </c>
      <c r="B30" s="140">
        <f t="shared" si="1"/>
        <v>28</v>
      </c>
      <c r="C30" s="140">
        <f t="shared" si="2"/>
        <v>0</v>
      </c>
      <c r="D30" s="140">
        <f t="shared" si="3"/>
        <v>0</v>
      </c>
      <c r="E30" s="149"/>
      <c r="F30" s="150" t="s">
        <v>466</v>
      </c>
      <c r="G30" s="152">
        <v>88</v>
      </c>
      <c r="H30" s="141">
        <f t="shared" si="4"/>
        <v>1.058823529411768</v>
      </c>
    </row>
    <row r="31" spans="1:8" ht="16.2">
      <c r="A31" s="140">
        <f t="shared" si="0"/>
        <v>1</v>
      </c>
      <c r="B31" s="140">
        <f t="shared" si="1"/>
        <v>29</v>
      </c>
      <c r="C31" s="140">
        <f t="shared" si="2"/>
        <v>0</v>
      </c>
      <c r="D31" s="140">
        <f t="shared" si="3"/>
        <v>0</v>
      </c>
      <c r="E31" s="149"/>
      <c r="F31" s="150" t="s">
        <v>467</v>
      </c>
      <c r="G31" s="152">
        <v>88</v>
      </c>
      <c r="H31" s="141">
        <f t="shared" si="4"/>
        <v>1.058823529411768</v>
      </c>
    </row>
    <row r="32" spans="1:8" ht="16.2">
      <c r="A32" s="140">
        <f t="shared" si="0"/>
        <v>1</v>
      </c>
      <c r="B32" s="140">
        <f t="shared" si="1"/>
        <v>30</v>
      </c>
      <c r="C32" s="140">
        <f t="shared" si="2"/>
        <v>0</v>
      </c>
      <c r="D32" s="140">
        <f t="shared" si="3"/>
        <v>0</v>
      </c>
      <c r="E32" s="149"/>
      <c r="F32" s="150" t="s">
        <v>468</v>
      </c>
      <c r="G32" s="152">
        <v>88</v>
      </c>
      <c r="H32" s="141">
        <f t="shared" si="4"/>
        <v>1.058823529411768</v>
      </c>
    </row>
    <row r="33" spans="1:8" ht="16.2">
      <c r="A33" s="140">
        <f t="shared" si="0"/>
        <v>1</v>
      </c>
      <c r="B33" s="140">
        <f t="shared" si="1"/>
        <v>31</v>
      </c>
      <c r="C33" s="140">
        <f t="shared" si="2"/>
        <v>0</v>
      </c>
      <c r="D33" s="140">
        <f t="shared" si="3"/>
        <v>0</v>
      </c>
      <c r="E33" s="149"/>
      <c r="F33" s="150" t="s">
        <v>469</v>
      </c>
      <c r="G33" s="152">
        <v>88</v>
      </c>
      <c r="H33" s="141">
        <f t="shared" si="4"/>
        <v>1.058823529411768</v>
      </c>
    </row>
    <row r="34" spans="1:8" ht="16.2">
      <c r="A34" s="140">
        <f t="shared" si="0"/>
        <v>1</v>
      </c>
      <c r="B34" s="140">
        <f t="shared" si="1"/>
        <v>32</v>
      </c>
      <c r="C34" s="140">
        <f t="shared" si="2"/>
        <v>0</v>
      </c>
      <c r="D34" s="140">
        <f t="shared" si="3"/>
        <v>0</v>
      </c>
      <c r="E34" s="149"/>
      <c r="F34" s="150" t="s">
        <v>470</v>
      </c>
      <c r="G34" s="152">
        <v>89</v>
      </c>
      <c r="H34" s="141">
        <f t="shared" si="4"/>
        <v>5.882352941176805E-2</v>
      </c>
    </row>
    <row r="35" spans="1:8" ht="16.2">
      <c r="A35" s="140">
        <f t="shared" si="0"/>
        <v>1</v>
      </c>
      <c r="B35" s="140">
        <f t="shared" si="1"/>
        <v>33</v>
      </c>
      <c r="C35" s="140">
        <f t="shared" si="2"/>
        <v>0</v>
      </c>
      <c r="D35" s="140">
        <f t="shared" si="3"/>
        <v>0</v>
      </c>
      <c r="E35" s="149"/>
      <c r="F35" s="150" t="s">
        <v>442</v>
      </c>
      <c r="G35" s="152">
        <v>89</v>
      </c>
      <c r="H35" s="141">
        <f t="shared" si="4"/>
        <v>5.882352941176805E-2</v>
      </c>
    </row>
    <row r="36" spans="1:8" ht="16.2">
      <c r="A36" s="140">
        <f t="shared" si="0"/>
        <v>1</v>
      </c>
      <c r="B36" s="140">
        <f t="shared" si="1"/>
        <v>34</v>
      </c>
      <c r="C36" s="140">
        <f t="shared" si="2"/>
        <v>0</v>
      </c>
      <c r="D36" s="140">
        <f t="shared" si="3"/>
        <v>0</v>
      </c>
      <c r="E36" s="149"/>
      <c r="F36" s="150" t="s">
        <v>471</v>
      </c>
      <c r="G36" s="152">
        <v>91</v>
      </c>
      <c r="H36" s="141">
        <f t="shared" si="4"/>
        <v>0</v>
      </c>
    </row>
    <row r="37" spans="1:8" ht="16.2">
      <c r="A37" s="140">
        <f t="shared" si="0"/>
        <v>0</v>
      </c>
      <c r="B37" s="140">
        <f t="shared" si="1"/>
        <v>34</v>
      </c>
      <c r="C37" s="140">
        <f t="shared" si="2"/>
        <v>0</v>
      </c>
      <c r="D37" s="140">
        <f t="shared" si="3"/>
        <v>0</v>
      </c>
      <c r="E37" s="149"/>
      <c r="F37" s="150"/>
      <c r="G37" s="152"/>
      <c r="H37" s="141">
        <f t="shared" si="4"/>
        <v>0</v>
      </c>
    </row>
    <row r="38" spans="1:8" ht="16.2">
      <c r="A38" s="140">
        <f t="shared" si="0"/>
        <v>0</v>
      </c>
      <c r="B38" s="140">
        <f t="shared" si="1"/>
        <v>34</v>
      </c>
      <c r="C38" s="140">
        <f t="shared" si="2"/>
        <v>0</v>
      </c>
      <c r="D38" s="140">
        <f t="shared" si="3"/>
        <v>0</v>
      </c>
      <c r="E38" s="149"/>
      <c r="F38" s="150"/>
      <c r="G38" s="152"/>
      <c r="H38" s="141">
        <f t="shared" si="4"/>
        <v>0</v>
      </c>
    </row>
    <row r="39" spans="1:8" ht="16.2">
      <c r="A39" s="140">
        <f t="shared" si="0"/>
        <v>0</v>
      </c>
      <c r="B39" s="140">
        <f t="shared" si="1"/>
        <v>34</v>
      </c>
      <c r="C39" s="140">
        <f t="shared" si="2"/>
        <v>0</v>
      </c>
      <c r="D39" s="140">
        <f t="shared" si="3"/>
        <v>0</v>
      </c>
      <c r="E39" s="149"/>
      <c r="F39" s="150"/>
      <c r="G39" s="152"/>
      <c r="H39" s="141">
        <f t="shared" si="4"/>
        <v>0</v>
      </c>
    </row>
    <row r="40" spans="1:8" ht="16.2">
      <c r="A40" s="140">
        <f t="shared" si="0"/>
        <v>0</v>
      </c>
      <c r="B40" s="140">
        <f t="shared" si="1"/>
        <v>34</v>
      </c>
      <c r="C40" s="140">
        <f t="shared" si="2"/>
        <v>0</v>
      </c>
      <c r="D40" s="140">
        <f t="shared" si="3"/>
        <v>0</v>
      </c>
      <c r="E40" s="149"/>
      <c r="F40" s="150"/>
      <c r="G40" s="152"/>
      <c r="H40" s="141">
        <f t="shared" si="4"/>
        <v>0</v>
      </c>
    </row>
    <row r="41" spans="1:8" ht="16.2">
      <c r="A41" s="140">
        <f t="shared" si="0"/>
        <v>0</v>
      </c>
      <c r="B41" s="140">
        <f t="shared" si="1"/>
        <v>34</v>
      </c>
      <c r="C41" s="140">
        <f t="shared" si="2"/>
        <v>0</v>
      </c>
      <c r="D41" s="140">
        <f t="shared" si="3"/>
        <v>0</v>
      </c>
      <c r="E41" s="149"/>
      <c r="F41" s="150"/>
      <c r="G41" s="152"/>
      <c r="H41" s="141">
        <f t="shared" si="4"/>
        <v>0</v>
      </c>
    </row>
    <row r="42" spans="1:8" ht="16.2">
      <c r="A42" s="140">
        <f t="shared" si="0"/>
        <v>0</v>
      </c>
      <c r="B42" s="140">
        <f t="shared" si="1"/>
        <v>34</v>
      </c>
      <c r="C42" s="140">
        <f t="shared" si="2"/>
        <v>0</v>
      </c>
      <c r="D42" s="140">
        <f t="shared" si="3"/>
        <v>0</v>
      </c>
      <c r="E42" s="149"/>
      <c r="F42" s="150"/>
      <c r="G42" s="152"/>
      <c r="H42" s="141">
        <f t="shared" si="4"/>
        <v>0</v>
      </c>
    </row>
    <row r="43" spans="1:8" ht="16.2">
      <c r="A43" s="140">
        <f t="shared" si="0"/>
        <v>0</v>
      </c>
      <c r="B43" s="140">
        <f t="shared" si="1"/>
        <v>34</v>
      </c>
      <c r="C43" s="140">
        <f t="shared" si="2"/>
        <v>0</v>
      </c>
      <c r="D43" s="140">
        <f t="shared" si="3"/>
        <v>0</v>
      </c>
      <c r="E43" s="149"/>
      <c r="F43" s="150"/>
      <c r="G43" s="152"/>
      <c r="H43" s="141">
        <f t="shared" si="4"/>
        <v>0</v>
      </c>
    </row>
    <row r="44" spans="1:8" ht="16.2">
      <c r="A44" s="140">
        <f t="shared" si="0"/>
        <v>0</v>
      </c>
      <c r="B44" s="140">
        <f t="shared" si="1"/>
        <v>34</v>
      </c>
      <c r="C44" s="140">
        <f t="shared" si="2"/>
        <v>0</v>
      </c>
      <c r="D44" s="140">
        <f t="shared" si="3"/>
        <v>0</v>
      </c>
      <c r="E44" s="149"/>
      <c r="F44" s="150"/>
      <c r="G44" s="152"/>
      <c r="H44" s="141">
        <f t="shared" si="4"/>
        <v>0</v>
      </c>
    </row>
    <row r="45" spans="1:8" ht="16.2">
      <c r="A45" s="140">
        <f t="shared" si="0"/>
        <v>0</v>
      </c>
      <c r="B45" s="140">
        <f t="shared" si="1"/>
        <v>34</v>
      </c>
      <c r="C45" s="140">
        <f t="shared" si="2"/>
        <v>0</v>
      </c>
      <c r="D45" s="140">
        <f t="shared" si="3"/>
        <v>0</v>
      </c>
      <c r="E45" s="149"/>
      <c r="F45" s="150"/>
      <c r="G45" s="152"/>
      <c r="H45" s="141">
        <f t="shared" si="4"/>
        <v>0</v>
      </c>
    </row>
    <row r="46" spans="1:8" ht="16.2">
      <c r="A46" s="140">
        <f t="shared" si="0"/>
        <v>0</v>
      </c>
      <c r="B46" s="140">
        <f t="shared" si="1"/>
        <v>34</v>
      </c>
      <c r="C46" s="140">
        <f t="shared" si="2"/>
        <v>0</v>
      </c>
      <c r="D46" s="140">
        <f t="shared" si="3"/>
        <v>0</v>
      </c>
      <c r="E46" s="149"/>
      <c r="F46" s="150"/>
      <c r="G46" s="152"/>
      <c r="H46" s="141">
        <f t="shared" si="4"/>
        <v>0</v>
      </c>
    </row>
    <row r="47" spans="1:8" ht="16.2">
      <c r="A47" s="140">
        <f t="shared" si="0"/>
        <v>0</v>
      </c>
      <c r="B47" s="140">
        <f t="shared" si="1"/>
        <v>34</v>
      </c>
      <c r="C47" s="140">
        <f t="shared" si="2"/>
        <v>0</v>
      </c>
      <c r="D47" s="140">
        <f t="shared" si="3"/>
        <v>0</v>
      </c>
      <c r="E47" s="149"/>
      <c r="F47" s="150"/>
      <c r="G47" s="152"/>
      <c r="H47" s="141">
        <f t="shared" si="4"/>
        <v>0</v>
      </c>
    </row>
    <row r="48" spans="1:8" ht="16.2">
      <c r="A48" s="140">
        <f t="shared" si="0"/>
        <v>0</v>
      </c>
      <c r="B48" s="140">
        <f t="shared" si="1"/>
        <v>34</v>
      </c>
      <c r="C48" s="140">
        <f t="shared" si="2"/>
        <v>0</v>
      </c>
      <c r="D48" s="140">
        <f t="shared" si="3"/>
        <v>0</v>
      </c>
      <c r="E48" s="149"/>
      <c r="F48" s="150"/>
      <c r="G48" s="152"/>
      <c r="H48" s="141">
        <f t="shared" si="4"/>
        <v>0</v>
      </c>
    </row>
    <row r="49" spans="1:8" ht="16.2">
      <c r="A49" s="140">
        <f t="shared" si="0"/>
        <v>0</v>
      </c>
      <c r="B49" s="140">
        <f t="shared" si="1"/>
        <v>34</v>
      </c>
      <c r="C49" s="140">
        <f t="shared" si="2"/>
        <v>0</v>
      </c>
      <c r="D49" s="140">
        <f t="shared" si="3"/>
        <v>0</v>
      </c>
      <c r="E49" s="149"/>
      <c r="F49" s="150"/>
      <c r="G49" s="152"/>
      <c r="H49" s="141">
        <f t="shared" si="4"/>
        <v>0</v>
      </c>
    </row>
    <row r="50" spans="1:8" ht="16.2">
      <c r="A50" s="140">
        <f t="shared" si="0"/>
        <v>0</v>
      </c>
      <c r="B50" s="140">
        <f t="shared" si="1"/>
        <v>34</v>
      </c>
      <c r="C50" s="140">
        <f t="shared" si="2"/>
        <v>0</v>
      </c>
      <c r="D50" s="140">
        <f t="shared" si="3"/>
        <v>0</v>
      </c>
      <c r="E50" s="149"/>
      <c r="F50" s="150"/>
      <c r="G50" s="152"/>
      <c r="H50" s="141">
        <f t="shared" si="4"/>
        <v>0</v>
      </c>
    </row>
    <row r="51" spans="1:8" ht="16.2">
      <c r="A51" s="140">
        <f t="shared" si="0"/>
        <v>0</v>
      </c>
      <c r="B51" s="140">
        <f t="shared" si="1"/>
        <v>34</v>
      </c>
      <c r="C51" s="140">
        <f t="shared" si="2"/>
        <v>0</v>
      </c>
      <c r="D51" s="140">
        <f t="shared" si="3"/>
        <v>0</v>
      </c>
      <c r="E51" s="149"/>
      <c r="F51" s="150"/>
      <c r="G51" s="152"/>
      <c r="H51" s="141">
        <f t="shared" si="4"/>
        <v>0</v>
      </c>
    </row>
    <row r="52" spans="1:8" ht="16.2">
      <c r="A52" s="140">
        <f t="shared" si="0"/>
        <v>0</v>
      </c>
      <c r="B52" s="140">
        <f t="shared" si="1"/>
        <v>34</v>
      </c>
      <c r="C52" s="140">
        <f t="shared" si="2"/>
        <v>0</v>
      </c>
      <c r="D52" s="140">
        <f t="shared" si="3"/>
        <v>0</v>
      </c>
      <c r="E52" s="149"/>
      <c r="F52" s="150"/>
      <c r="G52" s="152"/>
      <c r="H52" s="141">
        <f t="shared" si="4"/>
        <v>0</v>
      </c>
    </row>
    <row r="53" spans="1:8" ht="16.2">
      <c r="A53" s="140">
        <f t="shared" si="0"/>
        <v>0</v>
      </c>
      <c r="B53" s="140">
        <f t="shared" si="1"/>
        <v>34</v>
      </c>
      <c r="C53" s="140">
        <f t="shared" si="2"/>
        <v>0</v>
      </c>
      <c r="D53" s="140">
        <f t="shared" si="3"/>
        <v>0</v>
      </c>
      <c r="E53" s="149"/>
      <c r="F53" s="150"/>
      <c r="G53" s="152"/>
      <c r="H53" s="141">
        <f t="shared" si="4"/>
        <v>0</v>
      </c>
    </row>
    <row r="54" spans="1:8" ht="16.2">
      <c r="A54" s="140">
        <f t="shared" si="0"/>
        <v>0</v>
      </c>
      <c r="B54" s="140">
        <f t="shared" si="1"/>
        <v>34</v>
      </c>
      <c r="C54" s="140">
        <f t="shared" si="2"/>
        <v>0</v>
      </c>
      <c r="D54" s="140">
        <f t="shared" si="3"/>
        <v>0</v>
      </c>
      <c r="E54" s="149"/>
      <c r="F54" s="150"/>
      <c r="G54" s="152"/>
      <c r="H54" s="141">
        <f t="shared" si="4"/>
        <v>0</v>
      </c>
    </row>
    <row r="55" spans="1:8" ht="16.2">
      <c r="A55" s="140">
        <f t="shared" si="0"/>
        <v>0</v>
      </c>
      <c r="B55" s="140">
        <f t="shared" si="1"/>
        <v>34</v>
      </c>
      <c r="C55" s="140">
        <f t="shared" si="2"/>
        <v>0</v>
      </c>
      <c r="D55" s="140">
        <f t="shared" si="3"/>
        <v>0</v>
      </c>
      <c r="E55" s="149"/>
      <c r="F55" s="150"/>
      <c r="G55" s="152"/>
      <c r="H55" s="141">
        <f t="shared" si="4"/>
        <v>0</v>
      </c>
    </row>
    <row r="56" spans="1:8" ht="16.2">
      <c r="A56" s="140">
        <f t="shared" si="0"/>
        <v>0</v>
      </c>
      <c r="B56" s="140">
        <f t="shared" si="1"/>
        <v>34</v>
      </c>
      <c r="C56" s="140">
        <f t="shared" si="2"/>
        <v>0</v>
      </c>
      <c r="D56" s="140">
        <f t="shared" si="3"/>
        <v>0</v>
      </c>
      <c r="E56" s="149"/>
      <c r="F56" s="150"/>
      <c r="G56" s="152"/>
      <c r="H56" s="141">
        <f t="shared" si="4"/>
        <v>0</v>
      </c>
    </row>
    <row r="57" spans="1:8" ht="16.2">
      <c r="A57" s="140">
        <f t="shared" si="0"/>
        <v>0</v>
      </c>
      <c r="B57" s="140">
        <f t="shared" si="1"/>
        <v>34</v>
      </c>
      <c r="C57" s="140">
        <f t="shared" si="2"/>
        <v>0</v>
      </c>
      <c r="D57" s="140">
        <f t="shared" si="3"/>
        <v>0</v>
      </c>
      <c r="E57" s="149"/>
      <c r="F57" s="150"/>
      <c r="G57" s="152"/>
      <c r="H57" s="141">
        <f t="shared" si="4"/>
        <v>0</v>
      </c>
    </row>
    <row r="58" spans="1:8" ht="16.2">
      <c r="A58" s="140">
        <f t="shared" si="0"/>
        <v>0</v>
      </c>
      <c r="B58" s="140">
        <f t="shared" si="1"/>
        <v>34</v>
      </c>
      <c r="C58" s="140">
        <f t="shared" si="2"/>
        <v>0</v>
      </c>
      <c r="D58" s="140">
        <f t="shared" si="3"/>
        <v>0</v>
      </c>
      <c r="E58" s="149"/>
      <c r="F58" s="150"/>
      <c r="G58" s="152"/>
      <c r="H58" s="141">
        <f t="shared" si="4"/>
        <v>0</v>
      </c>
    </row>
    <row r="59" spans="1:8" ht="16.2">
      <c r="A59" s="140">
        <f t="shared" si="0"/>
        <v>0</v>
      </c>
      <c r="B59" s="140">
        <f t="shared" si="1"/>
        <v>34</v>
      </c>
      <c r="C59" s="140">
        <f t="shared" si="2"/>
        <v>0</v>
      </c>
      <c r="D59" s="140">
        <f t="shared" si="3"/>
        <v>0</v>
      </c>
      <c r="E59" s="149"/>
      <c r="F59" s="150"/>
      <c r="G59" s="152"/>
      <c r="H59" s="141">
        <f t="shared" si="4"/>
        <v>0</v>
      </c>
    </row>
    <row r="60" spans="1:8" ht="16.2">
      <c r="A60" s="140">
        <f t="shared" si="0"/>
        <v>0</v>
      </c>
      <c r="B60" s="140">
        <f t="shared" si="1"/>
        <v>34</v>
      </c>
      <c r="C60" s="140">
        <f t="shared" si="2"/>
        <v>0</v>
      </c>
      <c r="D60" s="140">
        <f t="shared" si="3"/>
        <v>0</v>
      </c>
      <c r="E60" s="149"/>
      <c r="F60" s="150"/>
      <c r="G60" s="152"/>
      <c r="H60" s="141">
        <f t="shared" si="4"/>
        <v>0</v>
      </c>
    </row>
    <row r="61" spans="1:8" ht="16.2">
      <c r="A61" s="140">
        <f t="shared" si="0"/>
        <v>0</v>
      </c>
      <c r="B61" s="140">
        <f t="shared" si="1"/>
        <v>34</v>
      </c>
      <c r="C61" s="140">
        <f t="shared" si="2"/>
        <v>0</v>
      </c>
      <c r="D61" s="140">
        <f t="shared" si="3"/>
        <v>0</v>
      </c>
      <c r="E61" s="149"/>
      <c r="F61" s="150"/>
      <c r="G61" s="152"/>
      <c r="H61" s="141">
        <f t="shared" si="4"/>
        <v>0</v>
      </c>
    </row>
    <row r="62" spans="1:8" ht="16.2">
      <c r="A62" s="140">
        <f t="shared" si="0"/>
        <v>0</v>
      </c>
      <c r="B62" s="140">
        <f t="shared" si="1"/>
        <v>34</v>
      </c>
      <c r="C62" s="140">
        <f t="shared" si="2"/>
        <v>0</v>
      </c>
      <c r="D62" s="140">
        <f t="shared" si="3"/>
        <v>0</v>
      </c>
      <c r="E62" s="149"/>
      <c r="F62" s="150"/>
      <c r="G62" s="152"/>
      <c r="H62" s="141">
        <f t="shared" si="4"/>
        <v>0</v>
      </c>
    </row>
    <row r="63" spans="1:8" ht="16.2">
      <c r="A63" s="140">
        <f t="shared" si="0"/>
        <v>0</v>
      </c>
      <c r="B63" s="140">
        <f t="shared" si="1"/>
        <v>34</v>
      </c>
      <c r="C63" s="140">
        <f t="shared" si="2"/>
        <v>0</v>
      </c>
      <c r="D63" s="140">
        <f t="shared" si="3"/>
        <v>0</v>
      </c>
      <c r="E63" s="149"/>
      <c r="F63" s="150"/>
      <c r="G63" s="152"/>
      <c r="H63" s="141">
        <f t="shared" si="4"/>
        <v>0</v>
      </c>
    </row>
    <row r="64" spans="1:8" ht="16.2">
      <c r="A64" s="140">
        <f t="shared" si="0"/>
        <v>0</v>
      </c>
      <c r="B64" s="140">
        <f t="shared" si="1"/>
        <v>34</v>
      </c>
      <c r="C64" s="140">
        <f t="shared" si="2"/>
        <v>0</v>
      </c>
      <c r="D64" s="140">
        <f t="shared" si="3"/>
        <v>0</v>
      </c>
      <c r="E64" s="149"/>
      <c r="F64" s="150"/>
      <c r="G64" s="152"/>
      <c r="H64" s="141">
        <f t="shared" si="4"/>
        <v>0</v>
      </c>
    </row>
    <row r="65" spans="1:8" ht="16.2">
      <c r="A65" s="140">
        <f t="shared" si="0"/>
        <v>0</v>
      </c>
      <c r="B65" s="140">
        <f t="shared" si="1"/>
        <v>34</v>
      </c>
      <c r="C65" s="140">
        <f t="shared" si="2"/>
        <v>0</v>
      </c>
      <c r="D65" s="140">
        <f t="shared" si="3"/>
        <v>0</v>
      </c>
      <c r="E65" s="149"/>
      <c r="F65" s="150"/>
      <c r="G65" s="152"/>
      <c r="H65" s="141">
        <f t="shared" si="4"/>
        <v>0</v>
      </c>
    </row>
    <row r="66" spans="1:8" ht="16.2">
      <c r="A66" s="140">
        <f t="shared" si="0"/>
        <v>0</v>
      </c>
      <c r="B66" s="140">
        <f t="shared" si="1"/>
        <v>34</v>
      </c>
      <c r="C66" s="140">
        <f t="shared" si="2"/>
        <v>0</v>
      </c>
      <c r="D66" s="140">
        <f t="shared" si="3"/>
        <v>0</v>
      </c>
      <c r="E66" s="149"/>
      <c r="F66" s="150"/>
      <c r="G66" s="152"/>
      <c r="H66" s="141">
        <f t="shared" si="4"/>
        <v>0</v>
      </c>
    </row>
    <row r="67" spans="1:8" ht="16.2">
      <c r="A67" s="140">
        <f t="shared" si="0"/>
        <v>0</v>
      </c>
      <c r="B67" s="140">
        <f t="shared" si="1"/>
        <v>34</v>
      </c>
      <c r="C67" s="140">
        <f t="shared" si="2"/>
        <v>0</v>
      </c>
      <c r="D67" s="140">
        <f t="shared" si="3"/>
        <v>0</v>
      </c>
      <c r="E67" s="149"/>
      <c r="F67" s="150"/>
      <c r="G67" s="152"/>
      <c r="H67" s="141">
        <f t="shared" si="4"/>
        <v>0</v>
      </c>
    </row>
    <row r="68" spans="1:8" ht="16.2">
      <c r="A68" s="140">
        <f t="shared" ref="A68:A102" si="5">COUNTA(F68)</f>
        <v>0</v>
      </c>
      <c r="B68" s="140">
        <f t="shared" ref="B68:B102" si="6">B67+A68</f>
        <v>34</v>
      </c>
      <c r="C68" s="140">
        <f t="shared" ref="C68:C102" si="7">IF(B68&lt;=C$2,1,0)</f>
        <v>0</v>
      </c>
      <c r="D68" s="140">
        <f t="shared" ref="D68:D102" si="8">C68*G68</f>
        <v>0</v>
      </c>
      <c r="E68" s="149"/>
      <c r="F68" s="150"/>
      <c r="G68" s="152"/>
      <c r="H68" s="141">
        <f t="shared" ref="H68:H102" si="9">IF($D$2-G68+10&gt;0,$D$2-G68+10,0)*A68</f>
        <v>0</v>
      </c>
    </row>
    <row r="69" spans="1:8" ht="16.2">
      <c r="A69" s="140">
        <f t="shared" si="5"/>
        <v>0</v>
      </c>
      <c r="B69" s="140">
        <f t="shared" si="6"/>
        <v>34</v>
      </c>
      <c r="C69" s="140">
        <f t="shared" si="7"/>
        <v>0</v>
      </c>
      <c r="D69" s="140">
        <f t="shared" si="8"/>
        <v>0</v>
      </c>
      <c r="E69" s="149"/>
      <c r="F69" s="150"/>
      <c r="G69" s="152"/>
      <c r="H69" s="141">
        <f t="shared" si="9"/>
        <v>0</v>
      </c>
    </row>
    <row r="70" spans="1:8" ht="16.2">
      <c r="A70" s="140">
        <f t="shared" si="5"/>
        <v>0</v>
      </c>
      <c r="B70" s="140">
        <f t="shared" si="6"/>
        <v>34</v>
      </c>
      <c r="C70" s="140">
        <f t="shared" si="7"/>
        <v>0</v>
      </c>
      <c r="D70" s="140">
        <f t="shared" si="8"/>
        <v>0</v>
      </c>
      <c r="E70" s="149"/>
      <c r="F70" s="150"/>
      <c r="G70" s="152"/>
      <c r="H70" s="141">
        <f t="shared" si="9"/>
        <v>0</v>
      </c>
    </row>
    <row r="71" spans="1:8" ht="16.2">
      <c r="A71" s="140">
        <f t="shared" si="5"/>
        <v>0</v>
      </c>
      <c r="B71" s="140">
        <f t="shared" si="6"/>
        <v>34</v>
      </c>
      <c r="C71" s="140">
        <f t="shared" si="7"/>
        <v>0</v>
      </c>
      <c r="D71" s="140">
        <f t="shared" si="8"/>
        <v>0</v>
      </c>
      <c r="E71" s="149"/>
      <c r="F71" s="150"/>
      <c r="G71" s="152"/>
      <c r="H71" s="141">
        <f t="shared" si="9"/>
        <v>0</v>
      </c>
    </row>
    <row r="72" spans="1:8" ht="16.2">
      <c r="A72" s="140">
        <f t="shared" si="5"/>
        <v>0</v>
      </c>
      <c r="B72" s="140">
        <f t="shared" si="6"/>
        <v>34</v>
      </c>
      <c r="C72" s="140">
        <f t="shared" si="7"/>
        <v>0</v>
      </c>
      <c r="D72" s="140">
        <f t="shared" si="8"/>
        <v>0</v>
      </c>
      <c r="E72" s="149"/>
      <c r="F72" s="150"/>
      <c r="G72" s="152"/>
      <c r="H72" s="141">
        <f t="shared" si="9"/>
        <v>0</v>
      </c>
    </row>
    <row r="73" spans="1:8">
      <c r="A73" s="140">
        <f t="shared" si="5"/>
        <v>0</v>
      </c>
      <c r="B73" s="140">
        <f t="shared" si="6"/>
        <v>34</v>
      </c>
      <c r="C73" s="140">
        <f t="shared" si="7"/>
        <v>0</v>
      </c>
      <c r="D73" s="140">
        <f t="shared" si="8"/>
        <v>0</v>
      </c>
      <c r="E73" s="166"/>
      <c r="F73" s="167"/>
      <c r="G73" s="133"/>
      <c r="H73" s="141">
        <f t="shared" si="9"/>
        <v>0</v>
      </c>
    </row>
    <row r="74" spans="1:8" s="143" customFormat="1">
      <c r="A74" s="140">
        <f t="shared" si="5"/>
        <v>0</v>
      </c>
      <c r="B74" s="140">
        <f t="shared" si="6"/>
        <v>34</v>
      </c>
      <c r="C74" s="140">
        <f t="shared" si="7"/>
        <v>0</v>
      </c>
      <c r="D74" s="140">
        <f t="shared" si="8"/>
        <v>0</v>
      </c>
      <c r="E74" s="166"/>
      <c r="F74" s="167"/>
      <c r="G74" s="133"/>
      <c r="H74" s="141">
        <f t="shared" si="9"/>
        <v>0</v>
      </c>
    </row>
    <row r="75" spans="1:8" s="144" customFormat="1">
      <c r="A75" s="140">
        <f t="shared" si="5"/>
        <v>0</v>
      </c>
      <c r="B75" s="140">
        <f t="shared" si="6"/>
        <v>34</v>
      </c>
      <c r="C75" s="140">
        <f t="shared" si="7"/>
        <v>0</v>
      </c>
      <c r="D75" s="140">
        <f t="shared" si="8"/>
        <v>0</v>
      </c>
      <c r="E75" s="166"/>
      <c r="F75" s="167"/>
      <c r="G75" s="133"/>
      <c r="H75" s="141">
        <f t="shared" si="9"/>
        <v>0</v>
      </c>
    </row>
    <row r="76" spans="1:8">
      <c r="A76" s="140">
        <f t="shared" si="5"/>
        <v>0</v>
      </c>
      <c r="B76" s="140">
        <f t="shared" si="6"/>
        <v>34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41">
        <f t="shared" si="9"/>
        <v>0</v>
      </c>
    </row>
    <row r="77" spans="1:8">
      <c r="A77" s="140">
        <f t="shared" si="5"/>
        <v>0</v>
      </c>
      <c r="B77" s="140">
        <f t="shared" si="6"/>
        <v>34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41">
        <f t="shared" si="9"/>
        <v>0</v>
      </c>
    </row>
    <row r="78" spans="1:8">
      <c r="A78" s="140">
        <f t="shared" si="5"/>
        <v>0</v>
      </c>
      <c r="B78" s="140">
        <f t="shared" si="6"/>
        <v>34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41">
        <f t="shared" si="9"/>
        <v>0</v>
      </c>
    </row>
    <row r="79" spans="1:8">
      <c r="A79" s="140">
        <f t="shared" si="5"/>
        <v>0</v>
      </c>
      <c r="B79" s="140">
        <f t="shared" si="6"/>
        <v>34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41">
        <f t="shared" si="9"/>
        <v>0</v>
      </c>
    </row>
    <row r="80" spans="1:8">
      <c r="A80" s="140">
        <f t="shared" si="5"/>
        <v>0</v>
      </c>
      <c r="B80" s="140">
        <f t="shared" si="6"/>
        <v>34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41">
        <f t="shared" si="9"/>
        <v>0</v>
      </c>
    </row>
    <row r="81" spans="1:8">
      <c r="A81" s="140">
        <f t="shared" si="5"/>
        <v>0</v>
      </c>
      <c r="B81" s="140">
        <f t="shared" si="6"/>
        <v>34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41">
        <f t="shared" si="9"/>
        <v>0</v>
      </c>
    </row>
    <row r="82" spans="1:8">
      <c r="A82" s="140">
        <f t="shared" si="5"/>
        <v>0</v>
      </c>
      <c r="B82" s="140">
        <f t="shared" si="6"/>
        <v>34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41">
        <f t="shared" si="9"/>
        <v>0</v>
      </c>
    </row>
    <row r="83" spans="1:8">
      <c r="A83" s="140">
        <f t="shared" si="5"/>
        <v>0</v>
      </c>
      <c r="B83" s="140">
        <f t="shared" si="6"/>
        <v>34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41">
        <f t="shared" si="9"/>
        <v>0</v>
      </c>
    </row>
    <row r="84" spans="1:8">
      <c r="A84" s="140">
        <f t="shared" si="5"/>
        <v>0</v>
      </c>
      <c r="B84" s="140">
        <f t="shared" si="6"/>
        <v>34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41">
        <f t="shared" si="9"/>
        <v>0</v>
      </c>
    </row>
    <row r="85" spans="1:8">
      <c r="A85" s="140">
        <f t="shared" si="5"/>
        <v>0</v>
      </c>
      <c r="B85" s="140">
        <f t="shared" si="6"/>
        <v>34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41">
        <f t="shared" si="9"/>
        <v>0</v>
      </c>
    </row>
    <row r="86" spans="1:8">
      <c r="A86" s="140">
        <f t="shared" si="5"/>
        <v>0</v>
      </c>
      <c r="B86" s="140">
        <f t="shared" si="6"/>
        <v>34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41">
        <f t="shared" si="9"/>
        <v>0</v>
      </c>
    </row>
    <row r="87" spans="1:8">
      <c r="A87" s="140">
        <f t="shared" si="5"/>
        <v>0</v>
      </c>
      <c r="B87" s="140">
        <f t="shared" si="6"/>
        <v>34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41">
        <f t="shared" si="9"/>
        <v>0</v>
      </c>
    </row>
    <row r="88" spans="1:8">
      <c r="A88" s="140">
        <f t="shared" si="5"/>
        <v>0</v>
      </c>
      <c r="B88" s="140">
        <f t="shared" si="6"/>
        <v>34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41">
        <f t="shared" si="9"/>
        <v>0</v>
      </c>
    </row>
    <row r="89" spans="1:8">
      <c r="A89" s="140">
        <f t="shared" si="5"/>
        <v>0</v>
      </c>
      <c r="B89" s="140">
        <f t="shared" si="6"/>
        <v>34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41">
        <f t="shared" si="9"/>
        <v>0</v>
      </c>
    </row>
    <row r="90" spans="1:8">
      <c r="A90" s="140">
        <f t="shared" si="5"/>
        <v>0</v>
      </c>
      <c r="B90" s="140">
        <f t="shared" si="6"/>
        <v>34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41">
        <f t="shared" si="9"/>
        <v>0</v>
      </c>
    </row>
    <row r="91" spans="1:8">
      <c r="A91" s="140">
        <f t="shared" si="5"/>
        <v>0</v>
      </c>
      <c r="B91" s="140">
        <f t="shared" si="6"/>
        <v>34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41">
        <f t="shared" si="9"/>
        <v>0</v>
      </c>
    </row>
    <row r="92" spans="1:8">
      <c r="A92" s="140">
        <f t="shared" si="5"/>
        <v>0</v>
      </c>
      <c r="B92" s="140">
        <f t="shared" si="6"/>
        <v>34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41">
        <f t="shared" si="9"/>
        <v>0</v>
      </c>
    </row>
    <row r="93" spans="1:8">
      <c r="A93" s="140">
        <f t="shared" si="5"/>
        <v>0</v>
      </c>
      <c r="B93" s="140">
        <f t="shared" si="6"/>
        <v>34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41">
        <f t="shared" si="9"/>
        <v>0</v>
      </c>
    </row>
    <row r="94" spans="1:8">
      <c r="A94" s="140">
        <f t="shared" si="5"/>
        <v>0</v>
      </c>
      <c r="B94" s="140">
        <f t="shared" si="6"/>
        <v>34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41">
        <f t="shared" si="9"/>
        <v>0</v>
      </c>
    </row>
    <row r="95" spans="1:8">
      <c r="A95" s="140">
        <f t="shared" si="5"/>
        <v>0</v>
      </c>
      <c r="B95" s="140">
        <f t="shared" si="6"/>
        <v>34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41">
        <f t="shared" si="9"/>
        <v>0</v>
      </c>
    </row>
    <row r="96" spans="1:8">
      <c r="A96" s="140">
        <f t="shared" si="5"/>
        <v>0</v>
      </c>
      <c r="B96" s="140">
        <f t="shared" si="6"/>
        <v>34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41">
        <f t="shared" si="9"/>
        <v>0</v>
      </c>
    </row>
    <row r="97" spans="1:8">
      <c r="A97" s="140">
        <f t="shared" si="5"/>
        <v>0</v>
      </c>
      <c r="B97" s="140">
        <f t="shared" si="6"/>
        <v>34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41">
        <f t="shared" si="9"/>
        <v>0</v>
      </c>
    </row>
    <row r="98" spans="1:8">
      <c r="A98" s="140">
        <f t="shared" si="5"/>
        <v>0</v>
      </c>
      <c r="B98" s="140">
        <f t="shared" si="6"/>
        <v>34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41">
        <f t="shared" si="9"/>
        <v>0</v>
      </c>
    </row>
    <row r="99" spans="1:8">
      <c r="A99" s="140">
        <f t="shared" si="5"/>
        <v>0</v>
      </c>
      <c r="B99" s="140">
        <f t="shared" si="6"/>
        <v>34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41">
        <f t="shared" si="9"/>
        <v>0</v>
      </c>
    </row>
    <row r="100" spans="1:8">
      <c r="A100" s="140">
        <f t="shared" si="5"/>
        <v>0</v>
      </c>
      <c r="B100" s="140">
        <f t="shared" si="6"/>
        <v>34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41">
        <f t="shared" si="9"/>
        <v>0</v>
      </c>
    </row>
    <row r="101" spans="1:8">
      <c r="A101" s="140">
        <f t="shared" si="5"/>
        <v>0</v>
      </c>
      <c r="B101" s="140">
        <f t="shared" si="6"/>
        <v>34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41">
        <f t="shared" si="9"/>
        <v>0</v>
      </c>
    </row>
    <row r="102" spans="1:8">
      <c r="A102" s="140">
        <f t="shared" si="5"/>
        <v>0</v>
      </c>
      <c r="B102" s="140">
        <f t="shared" si="6"/>
        <v>34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41">
        <f t="shared" si="9"/>
        <v>0</v>
      </c>
    </row>
  </sheetData>
  <sheetProtection sheet="1" objects="1" scenarios="1"/>
  <mergeCells count="1">
    <mergeCell ref="E1:H1"/>
  </mergeCells>
  <phoneticPr fontId="2" type="noConversion"/>
  <conditionalFormatting sqref="E3:E94">
    <cfRule type="expression" dxfId="500" priority="34">
      <formula>AND(XEF3=0,XEG3&lt;&gt;"")</formula>
    </cfRule>
  </conditionalFormatting>
  <conditionalFormatting sqref="C3:D102">
    <cfRule type="expression" dxfId="499" priority="33">
      <formula>AND(XEG3=0,XEH3&lt;&gt;"")</formula>
    </cfRule>
  </conditionalFormatting>
  <conditionalFormatting sqref="G3:H94 H95:H102">
    <cfRule type="cellIs" dxfId="498" priority="31" operator="lessThan">
      <formula>#REF!</formula>
    </cfRule>
    <cfRule type="cellIs" dxfId="497" priority="32" operator="equal">
      <formula>#REF!</formula>
    </cfRule>
  </conditionalFormatting>
  <conditionalFormatting sqref="E3:E42">
    <cfRule type="expression" dxfId="496" priority="30">
      <formula>AND(XEF3=0,XEG3&lt;&gt;"")</formula>
    </cfRule>
  </conditionalFormatting>
  <conditionalFormatting sqref="A3:B102">
    <cfRule type="expression" dxfId="495" priority="29">
      <formula>AND(XEF3=0,XEG3&lt;&gt;"")</formula>
    </cfRule>
  </conditionalFormatting>
  <conditionalFormatting sqref="E3:E72">
    <cfRule type="expression" dxfId="494" priority="28">
      <formula>AND(XEJ3=0,XEK3&lt;&gt;"")</formula>
    </cfRule>
  </conditionalFormatting>
  <conditionalFormatting sqref="G3:G72">
    <cfRule type="cellIs" dxfId="493" priority="26" operator="lessThan">
      <formula>#REF!</formula>
    </cfRule>
    <cfRule type="cellIs" dxfId="492" priority="27" operator="equal">
      <formula>#REF!</formula>
    </cfRule>
  </conditionalFormatting>
  <conditionalFormatting sqref="E3">
    <cfRule type="expression" dxfId="491" priority="25">
      <formula>AND(XEJ3=0,XEK3&lt;&gt;"")</formula>
    </cfRule>
  </conditionalFormatting>
  <conditionalFormatting sqref="G3:G19">
    <cfRule type="cellIs" dxfId="490" priority="23" operator="lessThan">
      <formula>#REF!</formula>
    </cfRule>
    <cfRule type="cellIs" dxfId="489" priority="24" operator="equal">
      <formula>#REF!</formula>
    </cfRule>
  </conditionalFormatting>
  <conditionalFormatting sqref="G3:G36">
    <cfRule type="cellIs" dxfId="85" priority="21" operator="lessThan">
      <formula>#REF!</formula>
    </cfRule>
    <cfRule type="cellIs" dxfId="84" priority="22" operator="equal">
      <formula>#REF!</formula>
    </cfRule>
  </conditionalFormatting>
  <conditionalFormatting sqref="G3:G36">
    <cfRule type="cellIs" dxfId="81" priority="19" operator="lessThan">
      <formula>$AC$4</formula>
    </cfRule>
    <cfRule type="cellIs" dxfId="80" priority="20" operator="equal">
      <formula>$AC$4</formula>
    </cfRule>
  </conditionalFormatting>
  <conditionalFormatting sqref="G3:G36">
    <cfRule type="cellIs" dxfId="77" priority="17" operator="lessThan">
      <formula>$AE$4</formula>
    </cfRule>
    <cfRule type="cellIs" dxfId="76" priority="18" operator="equal">
      <formula>$AE$4</formula>
    </cfRule>
  </conditionalFormatting>
  <conditionalFormatting sqref="G29:G36">
    <cfRule type="cellIs" dxfId="73" priority="15" operator="lessThan">
      <formula>$AE$4</formula>
    </cfRule>
    <cfRule type="cellIs" dxfId="72" priority="16" operator="equal">
      <formula>$AE$4</formula>
    </cfRule>
  </conditionalFormatting>
  <conditionalFormatting sqref="G3:G36">
    <cfRule type="cellIs" dxfId="27" priority="13" operator="lessThan">
      <formula>#REF!</formula>
    </cfRule>
    <cfRule type="cellIs" dxfId="26" priority="14" operator="equal">
      <formula>#REF!</formula>
    </cfRule>
  </conditionalFormatting>
  <conditionalFormatting sqref="G3:G36">
    <cfRule type="cellIs" dxfId="23" priority="11" operator="lessThan">
      <formula>#REF!</formula>
    </cfRule>
    <cfRule type="cellIs" dxfId="22" priority="12" operator="equal">
      <formula>#REF!</formula>
    </cfRule>
  </conditionalFormatting>
  <conditionalFormatting sqref="G3:G36">
    <cfRule type="cellIs" dxfId="19" priority="9" operator="lessThan">
      <formula>#REF!</formula>
    </cfRule>
    <cfRule type="cellIs" dxfId="18" priority="10" operator="equal">
      <formula>#REF!</formula>
    </cfRule>
  </conditionalFormatting>
  <conditionalFormatting sqref="G3:G36">
    <cfRule type="cellIs" dxfId="15" priority="7" operator="lessThan">
      <formula>$AC$4</formula>
    </cfRule>
    <cfRule type="cellIs" dxfId="14" priority="8" operator="equal">
      <formula>$AC$4</formula>
    </cfRule>
  </conditionalFormatting>
  <conditionalFormatting sqref="G3:G36">
    <cfRule type="cellIs" dxfId="11" priority="5" operator="lessThan">
      <formula>$AE$4</formula>
    </cfRule>
    <cfRule type="cellIs" dxfId="10" priority="6" operator="equal">
      <formula>$AE$4</formula>
    </cfRule>
  </conditionalFormatting>
  <conditionalFormatting sqref="G3:G36">
    <cfRule type="cellIs" dxfId="7" priority="3" operator="lessThan">
      <formula>$AE$4</formula>
    </cfRule>
    <cfRule type="cellIs" dxfId="6" priority="4" operator="equal">
      <formula>$AE$4</formula>
    </cfRule>
  </conditionalFormatting>
  <conditionalFormatting sqref="G3:G36">
    <cfRule type="cellIs" dxfId="3" priority="1" operator="lessThan">
      <formula>#REF!</formula>
    </cfRule>
    <cfRule type="cellIs" dxfId="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101"/>
  <sheetViews>
    <sheetView workbookViewId="0">
      <pane ySplit="1" topLeftCell="A40" activePane="bottomLeft" state="frozen"/>
      <selection pane="bottomLeft" activeCell="D40" sqref="D40"/>
    </sheetView>
  </sheetViews>
  <sheetFormatPr defaultColWidth="9" defaultRowHeight="16.2"/>
  <cols>
    <col min="1" max="1" width="6" style="164" bestFit="1" customWidth="1"/>
    <col min="2" max="2" width="7.44140625" style="164" bestFit="1" customWidth="1"/>
    <col min="3" max="3" width="12.44140625" style="164" customWidth="1"/>
    <col min="4" max="5" width="5.33203125" style="164" customWidth="1"/>
    <col min="6" max="16384" width="9" style="164"/>
  </cols>
  <sheetData>
    <row r="1" spans="1:9">
      <c r="A1" s="160" t="s">
        <v>7</v>
      </c>
      <c r="B1" s="161" t="s">
        <v>8</v>
      </c>
      <c r="C1" s="161" t="s">
        <v>0</v>
      </c>
      <c r="D1" s="165" t="s">
        <v>282</v>
      </c>
      <c r="E1" s="162" t="s">
        <v>276</v>
      </c>
      <c r="F1" s="163" t="s">
        <v>283</v>
      </c>
      <c r="I1" s="164" t="s">
        <v>332</v>
      </c>
    </row>
    <row r="2" spans="1:9">
      <c r="A2" s="151"/>
      <c r="B2" s="149"/>
      <c r="C2" s="150" t="s">
        <v>46</v>
      </c>
      <c r="D2" s="152">
        <v>85</v>
      </c>
      <c r="E2" s="152">
        <v>68</v>
      </c>
    </row>
    <row r="3" spans="1:9">
      <c r="A3" s="151"/>
      <c r="B3" s="149"/>
      <c r="C3" s="150" t="s">
        <v>42</v>
      </c>
      <c r="D3" s="152">
        <v>76</v>
      </c>
      <c r="E3" s="152">
        <v>69</v>
      </c>
    </row>
    <row r="4" spans="1:9">
      <c r="A4" s="148"/>
      <c r="B4" s="149"/>
      <c r="C4" s="150" t="s">
        <v>351</v>
      </c>
      <c r="D4" s="133">
        <v>72</v>
      </c>
      <c r="E4" s="133">
        <v>69</v>
      </c>
    </row>
    <row r="5" spans="1:9">
      <c r="A5" s="151"/>
      <c r="B5" s="149"/>
      <c r="C5" s="150" t="s">
        <v>359</v>
      </c>
      <c r="D5" s="152">
        <v>83</v>
      </c>
      <c r="E5" s="152">
        <v>69</v>
      </c>
    </row>
    <row r="6" spans="1:9">
      <c r="A6" s="151"/>
      <c r="B6" s="149"/>
      <c r="C6" s="150" t="s">
        <v>365</v>
      </c>
      <c r="D6" s="152">
        <v>79</v>
      </c>
      <c r="E6" s="152">
        <v>69</v>
      </c>
    </row>
    <row r="7" spans="1:9">
      <c r="A7" s="151"/>
      <c r="B7" s="149"/>
      <c r="C7" s="150" t="s">
        <v>355</v>
      </c>
      <c r="D7" s="152">
        <v>76</v>
      </c>
      <c r="E7" s="152">
        <v>70</v>
      </c>
    </row>
    <row r="8" spans="1:9">
      <c r="A8" s="151"/>
      <c r="B8" s="149"/>
      <c r="C8" s="150" t="s">
        <v>362</v>
      </c>
      <c r="D8" s="152">
        <v>78</v>
      </c>
      <c r="E8" s="152">
        <v>70</v>
      </c>
    </row>
    <row r="9" spans="1:9">
      <c r="A9" s="151"/>
      <c r="B9" s="149"/>
      <c r="C9" s="150" t="s">
        <v>214</v>
      </c>
      <c r="D9" s="152">
        <v>84</v>
      </c>
      <c r="E9" s="152">
        <v>70</v>
      </c>
    </row>
    <row r="10" spans="1:9">
      <c r="A10" s="151"/>
      <c r="B10" s="149"/>
      <c r="C10" s="150" t="s">
        <v>352</v>
      </c>
      <c r="D10" s="152">
        <v>72</v>
      </c>
      <c r="E10" s="152">
        <v>71</v>
      </c>
    </row>
    <row r="11" spans="1:9">
      <c r="A11" s="151"/>
      <c r="B11" s="149"/>
      <c r="C11" s="150" t="s">
        <v>354</v>
      </c>
      <c r="D11" s="152">
        <v>73</v>
      </c>
      <c r="E11" s="152">
        <v>71</v>
      </c>
    </row>
    <row r="12" spans="1:9">
      <c r="A12" s="148"/>
      <c r="B12" s="149"/>
      <c r="C12" s="150" t="s">
        <v>198</v>
      </c>
      <c r="D12" s="133">
        <v>77</v>
      </c>
      <c r="E12" s="133">
        <v>71</v>
      </c>
    </row>
    <row r="13" spans="1:9">
      <c r="A13" s="151"/>
      <c r="B13" s="149"/>
      <c r="C13" s="150" t="s">
        <v>66</v>
      </c>
      <c r="D13" s="152">
        <v>81</v>
      </c>
      <c r="E13" s="152">
        <v>71</v>
      </c>
    </row>
    <row r="14" spans="1:9">
      <c r="A14" s="151"/>
      <c r="B14" s="149"/>
      <c r="C14" s="150" t="s">
        <v>353</v>
      </c>
      <c r="D14" s="133">
        <v>71</v>
      </c>
      <c r="E14" s="133">
        <v>72</v>
      </c>
    </row>
    <row r="15" spans="1:9">
      <c r="A15" s="151"/>
      <c r="B15" s="149"/>
      <c r="C15" s="150" t="s">
        <v>357</v>
      </c>
      <c r="D15" s="152">
        <v>78</v>
      </c>
      <c r="E15" s="152">
        <v>72</v>
      </c>
    </row>
    <row r="16" spans="1:9">
      <c r="A16" s="151"/>
      <c r="B16" s="149"/>
      <c r="C16" s="150" t="s">
        <v>70</v>
      </c>
      <c r="D16" s="152">
        <v>79</v>
      </c>
      <c r="E16" s="152">
        <v>72</v>
      </c>
    </row>
    <row r="17" spans="1:5">
      <c r="A17" s="151"/>
      <c r="B17" s="149"/>
      <c r="C17" s="150" t="s">
        <v>376</v>
      </c>
      <c r="D17" s="152">
        <v>78</v>
      </c>
      <c r="E17" s="152">
        <v>72</v>
      </c>
    </row>
    <row r="18" spans="1:5">
      <c r="A18" s="151"/>
      <c r="B18" s="149"/>
      <c r="C18" s="150" t="s">
        <v>386</v>
      </c>
      <c r="D18" s="152">
        <v>86</v>
      </c>
      <c r="E18" s="152">
        <v>73</v>
      </c>
    </row>
    <row r="19" spans="1:5">
      <c r="A19" s="151"/>
      <c r="B19" s="149"/>
      <c r="C19" s="150" t="s">
        <v>71</v>
      </c>
      <c r="D19" s="152">
        <v>81</v>
      </c>
      <c r="E19" s="152">
        <v>74</v>
      </c>
    </row>
    <row r="20" spans="1:5">
      <c r="A20" s="151"/>
      <c r="B20" s="149"/>
      <c r="C20" s="150" t="s">
        <v>45</v>
      </c>
      <c r="D20" s="152">
        <v>79</v>
      </c>
      <c r="E20" s="152">
        <v>74</v>
      </c>
    </row>
    <row r="21" spans="1:5">
      <c r="A21" s="151"/>
      <c r="B21" s="149"/>
      <c r="C21" s="150" t="s">
        <v>384</v>
      </c>
      <c r="D21" s="152">
        <v>83</v>
      </c>
      <c r="E21" s="152">
        <v>74</v>
      </c>
    </row>
    <row r="22" spans="1:5">
      <c r="A22" s="151"/>
      <c r="B22" s="149"/>
      <c r="C22" s="150" t="s">
        <v>82</v>
      </c>
      <c r="D22" s="152">
        <v>80</v>
      </c>
      <c r="E22" s="152">
        <v>75</v>
      </c>
    </row>
    <row r="23" spans="1:5">
      <c r="A23" s="151"/>
      <c r="B23" s="149"/>
      <c r="C23" s="150" t="s">
        <v>345</v>
      </c>
      <c r="D23" s="152">
        <v>80</v>
      </c>
      <c r="E23" s="152">
        <v>75</v>
      </c>
    </row>
    <row r="24" spans="1:5">
      <c r="A24" s="151"/>
      <c r="B24" s="149"/>
      <c r="C24" s="150" t="s">
        <v>192</v>
      </c>
      <c r="D24" s="152">
        <v>80</v>
      </c>
      <c r="E24" s="152">
        <v>75</v>
      </c>
    </row>
    <row r="25" spans="1:5">
      <c r="A25" s="151"/>
      <c r="B25" s="149"/>
      <c r="C25" s="150" t="s">
        <v>372</v>
      </c>
      <c r="D25" s="152">
        <v>75</v>
      </c>
      <c r="E25" s="152">
        <v>75</v>
      </c>
    </row>
    <row r="26" spans="1:5">
      <c r="A26" s="151"/>
      <c r="B26" s="149"/>
      <c r="C26" s="150" t="s">
        <v>374</v>
      </c>
      <c r="D26" s="152">
        <v>80</v>
      </c>
      <c r="E26" s="152">
        <v>75</v>
      </c>
    </row>
    <row r="27" spans="1:5">
      <c r="A27" s="151"/>
      <c r="B27" s="149"/>
      <c r="C27" s="150" t="s">
        <v>49</v>
      </c>
      <c r="D27" s="152">
        <v>81</v>
      </c>
      <c r="E27" s="152">
        <v>75</v>
      </c>
    </row>
    <row r="28" spans="1:5">
      <c r="A28" s="151"/>
      <c r="B28" s="149"/>
      <c r="C28" s="150" t="s">
        <v>72</v>
      </c>
      <c r="D28" s="152">
        <v>83</v>
      </c>
      <c r="E28" s="152">
        <v>75</v>
      </c>
    </row>
    <row r="29" spans="1:5">
      <c r="A29" s="151"/>
      <c r="B29" s="149"/>
      <c r="C29" s="150" t="s">
        <v>385</v>
      </c>
      <c r="D29" s="152">
        <v>79</v>
      </c>
      <c r="E29" s="152">
        <v>75</v>
      </c>
    </row>
    <row r="30" spans="1:5">
      <c r="A30" s="151"/>
      <c r="B30" s="149"/>
      <c r="C30" s="150" t="s">
        <v>346</v>
      </c>
      <c r="D30" s="152">
        <v>84</v>
      </c>
      <c r="E30" s="152">
        <v>75</v>
      </c>
    </row>
    <row r="31" spans="1:5">
      <c r="A31" s="151"/>
      <c r="B31" s="149"/>
      <c r="C31" s="150" t="s">
        <v>44</v>
      </c>
      <c r="D31" s="152">
        <v>85</v>
      </c>
      <c r="E31" s="152">
        <v>75</v>
      </c>
    </row>
    <row r="32" spans="1:5">
      <c r="A32" s="151"/>
      <c r="B32" s="149"/>
      <c r="C32" s="150" t="s">
        <v>204</v>
      </c>
      <c r="D32" s="152">
        <v>88</v>
      </c>
      <c r="E32" s="152">
        <v>75</v>
      </c>
    </row>
    <row r="33" spans="1:5">
      <c r="A33" s="151"/>
      <c r="B33" s="149"/>
      <c r="C33" s="150" t="s">
        <v>89</v>
      </c>
      <c r="D33" s="152">
        <v>79</v>
      </c>
      <c r="E33" s="152">
        <v>76</v>
      </c>
    </row>
    <row r="34" spans="1:5">
      <c r="A34" s="151"/>
      <c r="B34" s="149"/>
      <c r="C34" s="150" t="s">
        <v>59</v>
      </c>
      <c r="D34" s="152">
        <v>79</v>
      </c>
      <c r="E34" s="152">
        <v>76</v>
      </c>
    </row>
    <row r="35" spans="1:5">
      <c r="A35" s="151"/>
      <c r="B35" s="149"/>
      <c r="C35" s="150" t="s">
        <v>55</v>
      </c>
      <c r="D35" s="152">
        <v>83</v>
      </c>
      <c r="E35" s="152">
        <v>76</v>
      </c>
    </row>
    <row r="36" spans="1:5">
      <c r="A36" s="151"/>
      <c r="B36" s="149"/>
      <c r="C36" s="150" t="s">
        <v>50</v>
      </c>
      <c r="D36" s="152">
        <v>84</v>
      </c>
      <c r="E36" s="152">
        <v>76</v>
      </c>
    </row>
    <row r="37" spans="1:5">
      <c r="A37" s="151"/>
      <c r="B37" s="149"/>
      <c r="C37" s="150" t="s">
        <v>53</v>
      </c>
      <c r="D37" s="152">
        <v>87</v>
      </c>
      <c r="E37" s="152">
        <v>76</v>
      </c>
    </row>
    <row r="38" spans="1:5">
      <c r="A38" s="151"/>
      <c r="B38" s="149"/>
      <c r="C38" s="150" t="s">
        <v>79</v>
      </c>
      <c r="D38" s="152">
        <v>76</v>
      </c>
      <c r="E38" s="152">
        <v>77</v>
      </c>
    </row>
    <row r="39" spans="1:5">
      <c r="A39" s="151"/>
      <c r="B39" s="149"/>
      <c r="C39" s="150" t="s">
        <v>63</v>
      </c>
      <c r="D39" s="152">
        <v>79</v>
      </c>
      <c r="E39" s="152">
        <v>77</v>
      </c>
    </row>
    <row r="40" spans="1:5">
      <c r="A40" s="151"/>
      <c r="B40" s="149"/>
      <c r="C40" s="150" t="s">
        <v>381</v>
      </c>
      <c r="D40" s="152">
        <v>79</v>
      </c>
      <c r="E40" s="152">
        <v>77</v>
      </c>
    </row>
    <row r="41" spans="1:5">
      <c r="A41" s="151"/>
      <c r="B41" s="149"/>
      <c r="C41" s="150" t="s">
        <v>191</v>
      </c>
      <c r="D41" s="152">
        <v>74</v>
      </c>
      <c r="E41" s="152">
        <v>78</v>
      </c>
    </row>
    <row r="42" spans="1:5">
      <c r="A42" s="151"/>
      <c r="B42" s="149"/>
      <c r="C42" s="150" t="s">
        <v>397</v>
      </c>
      <c r="D42" s="152">
        <v>85</v>
      </c>
      <c r="E42" s="152">
        <v>78</v>
      </c>
    </row>
    <row r="43" spans="1:5">
      <c r="A43" s="151"/>
      <c r="B43" s="149"/>
      <c r="C43" s="150" t="s">
        <v>54</v>
      </c>
      <c r="D43" s="152">
        <v>85</v>
      </c>
      <c r="E43" s="152">
        <v>78</v>
      </c>
    </row>
    <row r="44" spans="1:5">
      <c r="A44" s="151"/>
      <c r="B44" s="149"/>
      <c r="C44" s="150" t="s">
        <v>68</v>
      </c>
      <c r="D44" s="152">
        <v>80</v>
      </c>
      <c r="E44" s="152">
        <v>79</v>
      </c>
    </row>
    <row r="45" spans="1:5">
      <c r="A45" s="151"/>
      <c r="B45" s="149"/>
      <c r="C45" s="150" t="s">
        <v>90</v>
      </c>
      <c r="D45" s="152">
        <v>82</v>
      </c>
      <c r="E45" s="152">
        <v>79</v>
      </c>
    </row>
    <row r="46" spans="1:5">
      <c r="A46" s="151"/>
      <c r="B46" s="149"/>
      <c r="C46" s="150" t="s">
        <v>393</v>
      </c>
      <c r="D46" s="152">
        <v>82</v>
      </c>
      <c r="E46" s="152">
        <v>79</v>
      </c>
    </row>
    <row r="47" spans="1:5">
      <c r="A47" s="151"/>
      <c r="B47" s="149"/>
      <c r="C47" s="150" t="s">
        <v>52</v>
      </c>
      <c r="D47" s="152">
        <v>78</v>
      </c>
      <c r="E47" s="152">
        <v>80</v>
      </c>
    </row>
    <row r="48" spans="1:5">
      <c r="A48" s="151"/>
      <c r="B48" s="149"/>
      <c r="C48" s="150" t="s">
        <v>97</v>
      </c>
      <c r="D48" s="152">
        <v>89</v>
      </c>
      <c r="E48" s="152">
        <v>80</v>
      </c>
    </row>
    <row r="49" spans="1:5">
      <c r="A49" s="151"/>
      <c r="B49" s="149"/>
      <c r="C49" s="150" t="s">
        <v>366</v>
      </c>
      <c r="D49" s="152">
        <v>75</v>
      </c>
      <c r="E49" s="152">
        <v>81</v>
      </c>
    </row>
    <row r="50" spans="1:5">
      <c r="A50" s="151"/>
      <c r="B50" s="149"/>
      <c r="C50" s="150" t="s">
        <v>78</v>
      </c>
      <c r="D50" s="152">
        <v>76</v>
      </c>
      <c r="E50" s="152">
        <v>82</v>
      </c>
    </row>
    <row r="51" spans="1:5">
      <c r="A51" s="151"/>
      <c r="B51" s="149"/>
      <c r="C51" s="150" t="s">
        <v>394</v>
      </c>
      <c r="D51" s="152">
        <v>79</v>
      </c>
      <c r="E51" s="152">
        <v>82</v>
      </c>
    </row>
    <row r="52" spans="1:5">
      <c r="A52" s="151"/>
      <c r="B52" s="149"/>
      <c r="C52" s="150" t="s">
        <v>104</v>
      </c>
      <c r="D52" s="152">
        <v>86</v>
      </c>
      <c r="E52" s="152">
        <v>82</v>
      </c>
    </row>
    <row r="53" spans="1:5">
      <c r="A53" s="151"/>
      <c r="B53" s="149"/>
      <c r="C53" s="150" t="s">
        <v>170</v>
      </c>
      <c r="D53" s="152">
        <v>84</v>
      </c>
      <c r="E53" s="152">
        <v>83</v>
      </c>
    </row>
    <row r="54" spans="1:5">
      <c r="A54" s="151"/>
      <c r="B54" s="149"/>
      <c r="C54" s="150"/>
      <c r="D54" s="152"/>
      <c r="E54" s="152"/>
    </row>
    <row r="55" spans="1:5">
      <c r="A55" s="151"/>
      <c r="B55" s="149"/>
      <c r="C55" s="150"/>
      <c r="D55" s="152"/>
      <c r="E55" s="152"/>
    </row>
    <row r="56" spans="1:5">
      <c r="A56" s="151"/>
      <c r="B56" s="149"/>
      <c r="C56" s="150"/>
      <c r="D56" s="152"/>
      <c r="E56" s="152"/>
    </row>
    <row r="57" spans="1:5">
      <c r="A57" s="151"/>
      <c r="B57" s="149"/>
      <c r="C57" s="150"/>
      <c r="D57" s="152"/>
      <c r="E57" s="152"/>
    </row>
    <row r="58" spans="1:5">
      <c r="A58" s="151"/>
      <c r="B58" s="149"/>
      <c r="C58" s="150"/>
      <c r="D58" s="152"/>
      <c r="E58" s="152"/>
    </row>
    <row r="59" spans="1:5">
      <c r="A59" s="151"/>
      <c r="B59" s="149"/>
      <c r="C59" s="150"/>
      <c r="D59" s="152"/>
      <c r="E59" s="152"/>
    </row>
    <row r="60" spans="1:5">
      <c r="A60" s="151"/>
      <c r="B60" s="149"/>
      <c r="C60" s="150"/>
      <c r="D60" s="152"/>
      <c r="E60" s="152"/>
    </row>
    <row r="61" spans="1:5">
      <c r="A61" s="151"/>
      <c r="B61" s="149"/>
      <c r="C61" s="150"/>
      <c r="D61" s="152"/>
      <c r="E61" s="152"/>
    </row>
    <row r="62" spans="1:5">
      <c r="A62" s="151"/>
      <c r="B62" s="149"/>
      <c r="C62" s="150"/>
      <c r="D62" s="152"/>
      <c r="E62" s="152"/>
    </row>
    <row r="63" spans="1:5">
      <c r="A63" s="151"/>
      <c r="B63" s="149"/>
      <c r="C63" s="150"/>
      <c r="D63" s="152"/>
      <c r="E63" s="152"/>
    </row>
    <row r="64" spans="1:5">
      <c r="A64" s="151"/>
      <c r="B64" s="149"/>
      <c r="C64" s="150"/>
      <c r="D64" s="152"/>
      <c r="E64" s="152"/>
    </row>
    <row r="65" spans="1:5">
      <c r="A65" s="151"/>
      <c r="B65" s="149"/>
      <c r="C65" s="150"/>
      <c r="D65" s="152"/>
      <c r="E65" s="152"/>
    </row>
    <row r="66" spans="1:5">
      <c r="A66" s="151"/>
      <c r="B66" s="149"/>
      <c r="C66" s="150"/>
      <c r="D66" s="152"/>
      <c r="E66" s="152"/>
    </row>
    <row r="67" spans="1:5">
      <c r="A67" s="151"/>
      <c r="B67" s="149"/>
      <c r="C67" s="150"/>
      <c r="D67" s="152"/>
      <c r="E67" s="152"/>
    </row>
    <row r="68" spans="1:5">
      <c r="A68" s="151"/>
      <c r="B68" s="149"/>
      <c r="C68" s="150"/>
      <c r="D68" s="152"/>
      <c r="E68" s="152"/>
    </row>
    <row r="69" spans="1:5">
      <c r="A69" s="151"/>
      <c r="B69" s="149"/>
      <c r="C69" s="150"/>
      <c r="D69" s="152"/>
      <c r="E69" s="152"/>
    </row>
    <row r="70" spans="1:5">
      <c r="A70" s="151"/>
      <c r="B70" s="149"/>
      <c r="C70" s="150"/>
      <c r="D70" s="152"/>
      <c r="E70" s="152"/>
    </row>
    <row r="71" spans="1:5">
      <c r="A71" s="151"/>
      <c r="B71" s="149"/>
      <c r="C71" s="150"/>
      <c r="D71" s="152"/>
      <c r="E71" s="152"/>
    </row>
    <row r="72" spans="1:5">
      <c r="A72" s="151"/>
      <c r="B72" s="149"/>
      <c r="C72" s="150"/>
      <c r="D72" s="152"/>
      <c r="E72" s="152"/>
    </row>
    <row r="73" spans="1:5">
      <c r="A73" s="151"/>
      <c r="B73" s="149"/>
      <c r="C73" s="150"/>
      <c r="D73" s="152"/>
      <c r="E73" s="152"/>
    </row>
    <row r="74" spans="1:5">
      <c r="A74" s="151"/>
      <c r="B74" s="149"/>
      <c r="C74" s="150"/>
      <c r="D74" s="152"/>
      <c r="E74" s="152"/>
    </row>
    <row r="75" spans="1:5">
      <c r="A75" s="151"/>
      <c r="B75" s="149"/>
      <c r="C75" s="150"/>
      <c r="D75" s="152"/>
      <c r="E75" s="152"/>
    </row>
    <row r="76" spans="1:5">
      <c r="A76" s="151"/>
      <c r="B76" s="149"/>
      <c r="C76" s="150"/>
      <c r="D76" s="152"/>
      <c r="E76" s="152"/>
    </row>
    <row r="77" spans="1:5">
      <c r="A77" s="151"/>
      <c r="B77" s="149"/>
      <c r="C77" s="150"/>
      <c r="D77" s="152"/>
      <c r="E77" s="152"/>
    </row>
    <row r="78" spans="1:5">
      <c r="A78" s="151"/>
      <c r="B78" s="149"/>
      <c r="C78" s="150"/>
      <c r="D78" s="152"/>
      <c r="E78" s="152"/>
    </row>
    <row r="79" spans="1:5">
      <c r="A79" s="151"/>
      <c r="B79" s="149"/>
      <c r="C79" s="150"/>
      <c r="D79" s="152"/>
      <c r="E79" s="152"/>
    </row>
    <row r="80" spans="1:5">
      <c r="A80" s="151"/>
      <c r="B80" s="149"/>
      <c r="C80" s="150"/>
      <c r="D80" s="152"/>
      <c r="E80" s="152"/>
    </row>
    <row r="81" spans="1:5">
      <c r="A81" s="151"/>
      <c r="B81" s="149"/>
      <c r="C81" s="150"/>
      <c r="D81" s="152"/>
      <c r="E81" s="152"/>
    </row>
    <row r="82" spans="1:5">
      <c r="A82" s="151"/>
      <c r="B82" s="149"/>
      <c r="C82" s="150"/>
      <c r="D82" s="152"/>
      <c r="E82" s="152"/>
    </row>
    <row r="83" spans="1:5">
      <c r="A83" s="151"/>
      <c r="B83" s="149"/>
      <c r="C83" s="150"/>
      <c r="D83" s="152"/>
      <c r="E83" s="152"/>
    </row>
    <row r="84" spans="1:5">
      <c r="A84" s="151"/>
      <c r="B84" s="149"/>
      <c r="C84" s="150"/>
      <c r="D84" s="152"/>
      <c r="E84" s="152"/>
    </row>
    <row r="85" spans="1:5">
      <c r="A85" s="151"/>
      <c r="B85" s="149"/>
      <c r="C85" s="150"/>
      <c r="D85" s="152"/>
      <c r="E85" s="152"/>
    </row>
    <row r="86" spans="1:5">
      <c r="A86" s="151"/>
      <c r="B86" s="149"/>
      <c r="C86" s="150"/>
      <c r="D86" s="152"/>
      <c r="E86" s="152"/>
    </row>
    <row r="87" spans="1:5">
      <c r="A87" s="151"/>
      <c r="B87" s="149"/>
      <c r="C87" s="150"/>
      <c r="D87" s="152"/>
      <c r="E87" s="152"/>
    </row>
    <row r="88" spans="1:5">
      <c r="A88" s="151"/>
      <c r="B88" s="149"/>
      <c r="C88" s="150"/>
      <c r="D88" s="152"/>
      <c r="E88" s="152"/>
    </row>
    <row r="89" spans="1:5">
      <c r="A89" s="151"/>
      <c r="B89" s="149"/>
      <c r="C89" s="150"/>
      <c r="D89" s="152"/>
      <c r="E89" s="152"/>
    </row>
    <row r="90" spans="1:5">
      <c r="A90" s="151"/>
      <c r="B90" s="149"/>
      <c r="C90" s="150"/>
      <c r="D90" s="152"/>
      <c r="E90" s="152"/>
    </row>
    <row r="91" spans="1:5">
      <c r="A91" s="151"/>
      <c r="B91" s="149"/>
      <c r="C91" s="150"/>
      <c r="D91" s="152"/>
      <c r="E91" s="152"/>
    </row>
    <row r="92" spans="1:5">
      <c r="A92" s="151"/>
      <c r="B92" s="149"/>
      <c r="C92" s="150"/>
      <c r="D92" s="152"/>
      <c r="E92" s="152"/>
    </row>
    <row r="93" spans="1:5">
      <c r="A93" s="151"/>
      <c r="B93" s="149"/>
      <c r="C93" s="150"/>
      <c r="D93" s="152"/>
      <c r="E93" s="152"/>
    </row>
    <row r="94" spans="1:5">
      <c r="A94" s="151"/>
      <c r="B94" s="149"/>
      <c r="C94" s="150"/>
      <c r="D94" s="152"/>
      <c r="E94" s="152"/>
    </row>
    <row r="95" spans="1:5">
      <c r="A95" s="151"/>
      <c r="B95" s="149"/>
      <c r="C95" s="150"/>
      <c r="D95" s="152"/>
      <c r="E95" s="152"/>
    </row>
    <row r="96" spans="1:5">
      <c r="A96" s="151"/>
      <c r="B96" s="149"/>
      <c r="C96" s="150"/>
      <c r="D96" s="152"/>
      <c r="E96" s="152"/>
    </row>
    <row r="97" spans="1:5">
      <c r="A97" s="151"/>
      <c r="B97" s="149"/>
      <c r="C97" s="150"/>
      <c r="D97" s="152"/>
      <c r="E97" s="152"/>
    </row>
    <row r="98" spans="1:5">
      <c r="A98" s="151"/>
      <c r="B98" s="149"/>
      <c r="C98" s="150"/>
      <c r="D98" s="152"/>
      <c r="E98" s="152"/>
    </row>
    <row r="99" spans="1:5">
      <c r="A99" s="151"/>
      <c r="B99" s="149"/>
      <c r="C99" s="150"/>
      <c r="D99" s="152"/>
      <c r="E99" s="152"/>
    </row>
    <row r="100" spans="1:5">
      <c r="A100" s="151"/>
      <c r="B100" s="149"/>
      <c r="C100" s="150"/>
      <c r="D100" s="152"/>
      <c r="E100" s="152"/>
    </row>
    <row r="101" spans="1:5">
      <c r="A101" s="151"/>
      <c r="B101" s="149"/>
      <c r="C101" s="150"/>
      <c r="D101" s="152"/>
      <c r="E101" s="152"/>
    </row>
  </sheetData>
  <sortState ref="A2:F101">
    <sortCondition ref="E1"/>
  </sortState>
  <phoneticPr fontId="2" type="noConversion"/>
  <conditionalFormatting sqref="B2:B101">
    <cfRule type="expression" dxfId="488" priority="10">
      <formula>AND(XDZ2=0,XEA2&lt;&gt;"")</formula>
    </cfRule>
  </conditionalFormatting>
  <conditionalFormatting sqref="A2:A101">
    <cfRule type="expression" dxfId="487" priority="9">
      <formula>AND(XDZ2=0,XEA2&lt;&gt;"")</formula>
    </cfRule>
  </conditionalFormatting>
  <conditionalFormatting sqref="D2:E101">
    <cfRule type="cellIs" dxfId="486" priority="7" operator="lessThan">
      <formula>#REF!</formula>
    </cfRule>
    <cfRule type="cellIs" dxfId="485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45</vt:i4>
      </vt:variant>
      <vt:variant>
        <vt:lpstr>已命名的範圍</vt:lpstr>
      </vt:variant>
      <vt:variant>
        <vt:i4>43</vt:i4>
      </vt:variant>
    </vt:vector>
  </HeadingPairs>
  <TitlesOfParts>
    <vt:vector size="88" baseType="lpstr">
      <vt:lpstr>資格賽成績</vt:lpstr>
      <vt:lpstr>R1成績</vt:lpstr>
      <vt:lpstr>R2成績</vt:lpstr>
      <vt:lpstr>R3成績</vt:lpstr>
      <vt:lpstr>R1大男成績</vt:lpstr>
      <vt:lpstr>大男R1績分</vt:lpstr>
      <vt:lpstr>R1大女成績</vt:lpstr>
      <vt:lpstr>大女R1績分</vt:lpstr>
      <vt:lpstr>R2大男成績</vt:lpstr>
      <vt:lpstr>大男R2績分</vt:lpstr>
      <vt:lpstr>R2大女成績</vt:lpstr>
      <vt:lpstr>大女R2績分</vt:lpstr>
      <vt:lpstr>R3大男成績</vt:lpstr>
      <vt:lpstr>大男R3績分</vt:lpstr>
      <vt:lpstr>R3大女成績</vt:lpstr>
      <vt:lpstr>大女R3績分</vt:lpstr>
      <vt:lpstr>R4大男成績</vt:lpstr>
      <vt:lpstr>大男R4績分</vt:lpstr>
      <vt:lpstr>R4大女成績</vt:lpstr>
      <vt:lpstr>大女R4績分</vt:lpstr>
      <vt:lpstr>4回合大男成績及績分</vt:lpstr>
      <vt:lpstr>4回合大男成績及績分(轉出)</vt:lpstr>
      <vt:lpstr>4回合大女成績及績分</vt:lpstr>
      <vt:lpstr>4回合大女成績及績分(轉出)</vt:lpstr>
      <vt:lpstr>R3男C成績</vt:lpstr>
      <vt:lpstr>男C_R3績分</vt:lpstr>
      <vt:lpstr>R4男C成績</vt:lpstr>
      <vt:lpstr>男C_R4績分</vt:lpstr>
      <vt:lpstr>3,4回合男C成績及績分</vt:lpstr>
      <vt:lpstr>3,4回合男C成績及績分(轉出)</vt:lpstr>
      <vt:lpstr>R3男D成績</vt:lpstr>
      <vt:lpstr>男D_R3績分</vt:lpstr>
      <vt:lpstr>R4男D成績</vt:lpstr>
      <vt:lpstr>男D_R4績分</vt:lpstr>
      <vt:lpstr>3,4回合男D成績及績分</vt:lpstr>
      <vt:lpstr>3,4回合男D成績及績分(轉出)</vt:lpstr>
      <vt:lpstr>R3女CD成績</vt:lpstr>
      <vt:lpstr>女CD_R3績分</vt:lpstr>
      <vt:lpstr>R4女CD成績</vt:lpstr>
      <vt:lpstr>女CD_R4績分</vt:lpstr>
      <vt:lpstr>3,4回合女CD成績及績分</vt:lpstr>
      <vt:lpstr>3,4回合女CD成績及績分(轉出)</vt:lpstr>
      <vt:lpstr>世大運R1</vt:lpstr>
      <vt:lpstr>世大運R2</vt:lpstr>
      <vt:lpstr>世大運R3</vt:lpstr>
      <vt:lpstr>'3,4回合女CD成績及績分'!Print_Titles</vt:lpstr>
      <vt:lpstr>'3,4回合女CD成績及績分(轉出)'!Print_Titles</vt:lpstr>
      <vt:lpstr>'3,4回合男C成績及績分'!Print_Titles</vt:lpstr>
      <vt:lpstr>'3,4回合男C成績及績分(轉出)'!Print_Titles</vt:lpstr>
      <vt:lpstr>'3,4回合男D成績及績分'!Print_Titles</vt:lpstr>
      <vt:lpstr>'3,4回合男D成績及績分(轉出)'!Print_Titles</vt:lpstr>
      <vt:lpstr>'4回合大女成績及績分'!Print_Titles</vt:lpstr>
      <vt:lpstr>'4回合大女成績及績分(轉出)'!Print_Titles</vt:lpstr>
      <vt:lpstr>'4回合大男成績及績分'!Print_Titles</vt:lpstr>
      <vt:lpstr>'4回合大男成績及績分(轉出)'!Print_Titles</vt:lpstr>
      <vt:lpstr>'R1大女成績'!Print_Titles</vt:lpstr>
      <vt:lpstr>'R1大男成績'!Print_Titles</vt:lpstr>
      <vt:lpstr>'R1成績'!Print_Titles</vt:lpstr>
      <vt:lpstr>'R2大女成績'!Print_Titles</vt:lpstr>
      <vt:lpstr>'R2大男成績'!Print_Titles</vt:lpstr>
      <vt:lpstr>'R2成績'!Print_Titles</vt:lpstr>
      <vt:lpstr>'R3大女成績'!Print_Titles</vt:lpstr>
      <vt:lpstr>'R3大男成績'!Print_Titles</vt:lpstr>
      <vt:lpstr>'R3女CD成績'!Print_Titles</vt:lpstr>
      <vt:lpstr>'R3成績'!Print_Titles</vt:lpstr>
      <vt:lpstr>'R3男C成績'!Print_Titles</vt:lpstr>
      <vt:lpstr>'R3男D成績'!Print_Titles</vt:lpstr>
      <vt:lpstr>'R4大女成績'!Print_Titles</vt:lpstr>
      <vt:lpstr>'R4大男成績'!Print_Titles</vt:lpstr>
      <vt:lpstr>'R4女CD成績'!Print_Titles</vt:lpstr>
      <vt:lpstr>'R4男C成績'!Print_Titles</vt:lpstr>
      <vt:lpstr>'R4男D成績'!Print_Titles</vt:lpstr>
      <vt:lpstr>大女R1績分!Print_Titles</vt:lpstr>
      <vt:lpstr>大女R2績分!Print_Titles</vt:lpstr>
      <vt:lpstr>大女R3績分!Print_Titles</vt:lpstr>
      <vt:lpstr>大女R4績分!Print_Titles</vt:lpstr>
      <vt:lpstr>大男R1績分!Print_Titles</vt:lpstr>
      <vt:lpstr>大男R2績分!Print_Titles</vt:lpstr>
      <vt:lpstr>大男R3績分!Print_Titles</vt:lpstr>
      <vt:lpstr>大男R4績分!Print_Titles</vt:lpstr>
      <vt:lpstr>女CD_R3績分!Print_Titles</vt:lpstr>
      <vt:lpstr>女CD_R4績分!Print_Titles</vt:lpstr>
      <vt:lpstr>世大運R1!Print_Titles</vt:lpstr>
      <vt:lpstr>男C_R3績分!Print_Titles</vt:lpstr>
      <vt:lpstr>男C_R4績分!Print_Titles</vt:lpstr>
      <vt:lpstr>男D_R3績分!Print_Titles</vt:lpstr>
      <vt:lpstr>男D_R4績分!Print_Titles</vt:lpstr>
      <vt:lpstr>資格賽成績!Print_Titles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SG</cp:lastModifiedBy>
  <cp:lastPrinted>2017-04-01T01:53:17Z</cp:lastPrinted>
  <dcterms:created xsi:type="dcterms:W3CDTF">2014-08-31T14:30:40Z</dcterms:created>
  <dcterms:modified xsi:type="dcterms:W3CDTF">2017-06-26T05:49:43Z</dcterms:modified>
</cp:coreProperties>
</file>