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605" windowHeight="9435" firstSheet="27" activeTab="30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105冬男OAB" sheetId="44" r:id="rId5"/>
    <sheet name="106春男OAB" sheetId="39" r:id="rId6"/>
    <sheet name="106夏男OAB" sheetId="59" r:id="rId7"/>
    <sheet name="台灣業餘男OAB" sheetId="64" r:id="rId8"/>
    <sheet name="排名男OAB" sheetId="49" r:id="rId9"/>
    <sheet name="105冬男C" sheetId="45" r:id="rId10"/>
    <sheet name="106春男C" sheetId="41" r:id="rId11"/>
    <sheet name="106夏男C" sheetId="61" r:id="rId12"/>
    <sheet name="排名男C" sheetId="50" r:id="rId13"/>
    <sheet name="105冬男D" sheetId="46" r:id="rId14"/>
    <sheet name="106春男D" sheetId="42" r:id="rId15"/>
    <sheet name="106夏男D" sheetId="62" r:id="rId16"/>
    <sheet name="排名男D" sheetId="51" r:id="rId17"/>
    <sheet name="105冬女OAB" sheetId="47" r:id="rId18"/>
    <sheet name="106春女OAB" sheetId="43" r:id="rId19"/>
    <sheet name="106夏女OAB" sheetId="60" r:id="rId20"/>
    <sheet name="台灣業餘女OAB" sheetId="65" r:id="rId21"/>
    <sheet name="排名女OAB" sheetId="52" r:id="rId22"/>
    <sheet name="105冬女CD" sheetId="48" r:id="rId23"/>
    <sheet name="106春CD" sheetId="40" r:id="rId24"/>
    <sheet name="106夏女CD" sheetId="63" r:id="rId25"/>
    <sheet name="排名女CD" sheetId="53" r:id="rId26"/>
    <sheet name="春後排名男OAB(無公式)" sheetId="54" r:id="rId27"/>
    <sheet name="春後排名男C(無公式)" sheetId="55" r:id="rId28"/>
    <sheet name="春後排名男D(無公式)" sheetId="56" r:id="rId29"/>
    <sheet name="春後排名女OAB(無公式)" sheetId="57" r:id="rId30"/>
    <sheet name="春後排名女CD(無公式)" sheetId="58" r:id="rId31"/>
    <sheet name="世大運R1" sheetId="7" state="hidden" r:id="rId32"/>
    <sheet name="世大運R2" sheetId="8" state="hidden" r:id="rId33"/>
    <sheet name="世大運R3" sheetId="9" state="hidden" r:id="rId34"/>
  </sheets>
  <externalReferences>
    <externalReference r:id="rId35"/>
    <externalReference r:id="rId36"/>
    <externalReference r:id="rId37"/>
    <externalReference r:id="rId38"/>
  </externalReferences>
  <definedNames>
    <definedName name="_xlnm.Print_Area" localSheetId="8">排名男OAB!$A$1:$L$128</definedName>
    <definedName name="_xlnm.Print_Titles" localSheetId="22">'105冬女CD'!$1:$1</definedName>
    <definedName name="_xlnm.Print_Titles" localSheetId="17">'105冬女OAB'!$1:$1</definedName>
    <definedName name="_xlnm.Print_Titles" localSheetId="9">'105冬男C'!$1:$1</definedName>
    <definedName name="_xlnm.Print_Titles" localSheetId="13">'105冬男D'!$1:$1</definedName>
    <definedName name="_xlnm.Print_Titles" localSheetId="4">'105冬男OAB'!$1:$1</definedName>
    <definedName name="_xlnm.Print_Titles" localSheetId="23">'106春CD'!$1:$3</definedName>
    <definedName name="_xlnm.Print_Titles" localSheetId="18">'106春女OAB'!$1:$3</definedName>
    <definedName name="_xlnm.Print_Titles" localSheetId="10">'106春男C'!$1:$3</definedName>
    <definedName name="_xlnm.Print_Titles" localSheetId="14">'106春男D'!$1:$3</definedName>
    <definedName name="_xlnm.Print_Titles" localSheetId="5">'106春男OAB'!$1:$1</definedName>
    <definedName name="_xlnm.Print_Titles" localSheetId="24">'106夏女CD'!$1:$1</definedName>
    <definedName name="_xlnm.Print_Titles" localSheetId="19">'106夏女OAB'!$1:$1</definedName>
    <definedName name="_xlnm.Print_Titles" localSheetId="11">'106夏男C'!$1:$1</definedName>
    <definedName name="_xlnm.Print_Titles" localSheetId="15">'106夏男D'!$1:$1</definedName>
    <definedName name="_xlnm.Print_Titles" localSheetId="6">'106夏男OAB'!$1:$1</definedName>
    <definedName name="_xlnm.Print_Titles" localSheetId="1">'R1成績'!$1:$4</definedName>
    <definedName name="_xlnm.Print_Titles" localSheetId="2">'R2成績'!$1:$4</definedName>
    <definedName name="_xlnm.Print_Titles" localSheetId="3">'R3成績'!$1:$4</definedName>
    <definedName name="_xlnm.Print_Titles" localSheetId="31">世大運R1!$1:$4</definedName>
    <definedName name="_xlnm.Print_Titles" localSheetId="20">台灣業餘女OAB!$1:$1</definedName>
    <definedName name="_xlnm.Print_Titles" localSheetId="7">台灣業餘男OAB!$1:$1</definedName>
    <definedName name="_xlnm.Print_Titles" localSheetId="30">'春後排名女CD(無公式)'!$4:$4</definedName>
    <definedName name="_xlnm.Print_Titles" localSheetId="29">'春後排名女OAB(無公式)'!$1:$2</definedName>
    <definedName name="_xlnm.Print_Titles" localSheetId="27">'春後排名男C(無公式)'!$1:$2</definedName>
    <definedName name="_xlnm.Print_Titles" localSheetId="28">'春後排名男D(無公式)'!$1:$2</definedName>
    <definedName name="_xlnm.Print_Titles" localSheetId="26">'春後排名男OAB(無公式)'!$1:$2</definedName>
    <definedName name="_xlnm.Print_Titles" localSheetId="25">排名女CD!$3:$3</definedName>
    <definedName name="_xlnm.Print_Titles" localSheetId="21">排名女OAB!$1:$1</definedName>
    <definedName name="_xlnm.Print_Titles" localSheetId="12">排名男C!$1:$1</definedName>
    <definedName name="_xlnm.Print_Titles" localSheetId="16">排名男D!$1:$1</definedName>
    <definedName name="_xlnm.Print_Titles" localSheetId="8">排名男OAB!$1:$1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/>
</workbook>
</file>

<file path=xl/calcChain.xml><?xml version="1.0" encoding="utf-8"?>
<calcChain xmlns="http://schemas.openxmlformats.org/spreadsheetml/2006/main">
  <c r="G7" i="49"/>
  <c r="D11"/>
  <c r="H11" s="1"/>
  <c r="E11"/>
  <c r="I11" s="1"/>
  <c r="F11"/>
  <c r="J11" s="1"/>
  <c r="K11"/>
  <c r="D9"/>
  <c r="H9"/>
  <c r="E9"/>
  <c r="I9" s="1"/>
  <c r="F9"/>
  <c r="J9" s="1"/>
  <c r="G9"/>
  <c r="K9" s="1"/>
  <c r="D7"/>
  <c r="H7" s="1"/>
  <c r="E7"/>
  <c r="I7" s="1"/>
  <c r="F7"/>
  <c r="J7" s="1"/>
  <c r="K7"/>
  <c r="D3"/>
  <c r="H3" s="1"/>
  <c r="E3"/>
  <c r="I3" s="1"/>
  <c r="F3"/>
  <c r="J3" s="1"/>
  <c r="G3"/>
  <c r="K3" s="1"/>
  <c r="D16"/>
  <c r="H16"/>
  <c r="E16"/>
  <c r="I16" s="1"/>
  <c r="F16"/>
  <c r="J16" s="1"/>
  <c r="G16"/>
  <c r="K16" s="1"/>
  <c r="D5"/>
  <c r="H5" s="1"/>
  <c r="E5"/>
  <c r="I5" s="1"/>
  <c r="F5"/>
  <c r="J5" s="1"/>
  <c r="G5"/>
  <c r="K5" s="1"/>
  <c r="D4"/>
  <c r="H4" s="1"/>
  <c r="E4"/>
  <c r="I4" s="1"/>
  <c r="F4"/>
  <c r="J4" s="1"/>
  <c r="G4"/>
  <c r="K4" s="1"/>
  <c r="D13"/>
  <c r="H13" s="1"/>
  <c r="E13"/>
  <c r="I13" s="1"/>
  <c r="F13"/>
  <c r="J13" s="1"/>
  <c r="G13"/>
  <c r="K13" s="1"/>
  <c r="D6"/>
  <c r="H6" s="1"/>
  <c r="E6"/>
  <c r="I6" s="1"/>
  <c r="F6"/>
  <c r="J6" s="1"/>
  <c r="G6"/>
  <c r="K6" s="1"/>
  <c r="D19"/>
  <c r="H19"/>
  <c r="E19"/>
  <c r="I19" s="1"/>
  <c r="F19"/>
  <c r="J19" s="1"/>
  <c r="K19"/>
  <c r="D22"/>
  <c r="H22" s="1"/>
  <c r="E22"/>
  <c r="I22" s="1"/>
  <c r="F22"/>
  <c r="J22" s="1"/>
  <c r="G22"/>
  <c r="K22" s="1"/>
  <c r="D20"/>
  <c r="H20" s="1"/>
  <c r="E20"/>
  <c r="I20" s="1"/>
  <c r="F20"/>
  <c r="J20" s="1"/>
  <c r="G20"/>
  <c r="K20" s="1"/>
  <c r="D18"/>
  <c r="H18" s="1"/>
  <c r="E18"/>
  <c r="I18"/>
  <c r="F18"/>
  <c r="J18" s="1"/>
  <c r="G18"/>
  <c r="K18" s="1"/>
  <c r="D8"/>
  <c r="H8" s="1"/>
  <c r="E8"/>
  <c r="I8" s="1"/>
  <c r="F8"/>
  <c r="J8" s="1"/>
  <c r="G8"/>
  <c r="K8" s="1"/>
  <c r="D10"/>
  <c r="H10" s="1"/>
  <c r="E10"/>
  <c r="I10" s="1"/>
  <c r="F10"/>
  <c r="J10" s="1"/>
  <c r="G10"/>
  <c r="K10" s="1"/>
  <c r="D14"/>
  <c r="H14" s="1"/>
  <c r="E14"/>
  <c r="I14" s="1"/>
  <c r="F14"/>
  <c r="J14" s="1"/>
  <c r="G14"/>
  <c r="K14" s="1"/>
  <c r="D12"/>
  <c r="H12" s="1"/>
  <c r="E12"/>
  <c r="I12" s="1"/>
  <c r="F12"/>
  <c r="J12" s="1"/>
  <c r="G12"/>
  <c r="K12" s="1"/>
  <c r="D15"/>
  <c r="H15" s="1"/>
  <c r="E15"/>
  <c r="I15"/>
  <c r="F15"/>
  <c r="J15" s="1"/>
  <c r="G15"/>
  <c r="K15" s="1"/>
  <c r="D26"/>
  <c r="H26" s="1"/>
  <c r="E26"/>
  <c r="I26" s="1"/>
  <c r="F26"/>
  <c r="J26" s="1"/>
  <c r="K26"/>
  <c r="D23"/>
  <c r="H23" s="1"/>
  <c r="E23"/>
  <c r="I23" s="1"/>
  <c r="F23"/>
  <c r="J23" s="1"/>
  <c r="G23"/>
  <c r="K23" s="1"/>
  <c r="D21"/>
  <c r="H21" s="1"/>
  <c r="E21"/>
  <c r="I21" s="1"/>
  <c r="F21"/>
  <c r="J21" s="1"/>
  <c r="G21"/>
  <c r="K21" s="1"/>
  <c r="D17"/>
  <c r="H17"/>
  <c r="I17"/>
  <c r="F17"/>
  <c r="J17" s="1"/>
  <c r="G17"/>
  <c r="K17" s="1"/>
  <c r="D29"/>
  <c r="H29" s="1"/>
  <c r="E29"/>
  <c r="I29" s="1"/>
  <c r="F29"/>
  <c r="J29" s="1"/>
  <c r="K29"/>
  <c r="D30"/>
  <c r="H30" s="1"/>
  <c r="E30"/>
  <c r="I30"/>
  <c r="F30"/>
  <c r="J30" s="1"/>
  <c r="K30"/>
  <c r="H28"/>
  <c r="E28"/>
  <c r="I28" s="1"/>
  <c r="F28"/>
  <c r="J28"/>
  <c r="K28"/>
  <c r="D31"/>
  <c r="H31" s="1"/>
  <c r="L31" s="1"/>
  <c r="E31"/>
  <c r="I31" s="1"/>
  <c r="J31"/>
  <c r="K31"/>
  <c r="D32"/>
  <c r="H32" s="1"/>
  <c r="E32"/>
  <c r="I32" s="1"/>
  <c r="F32"/>
  <c r="J32" s="1"/>
  <c r="G32"/>
  <c r="K32" s="1"/>
  <c r="D34"/>
  <c r="H34" s="1"/>
  <c r="E34"/>
  <c r="I34" s="1"/>
  <c r="F34"/>
  <c r="J34" s="1"/>
  <c r="G34"/>
  <c r="K34" s="1"/>
  <c r="D35"/>
  <c r="H35" s="1"/>
  <c r="E35"/>
  <c r="I35" s="1"/>
  <c r="F35"/>
  <c r="J35" s="1"/>
  <c r="K35"/>
  <c r="D25"/>
  <c r="H25" s="1"/>
  <c r="E25"/>
  <c r="I25" s="1"/>
  <c r="F25"/>
  <c r="J25" s="1"/>
  <c r="G25"/>
  <c r="K25"/>
  <c r="H37"/>
  <c r="E37"/>
  <c r="I37" s="1"/>
  <c r="F37"/>
  <c r="J37"/>
  <c r="K37"/>
  <c r="H27"/>
  <c r="E27"/>
  <c r="I27" s="1"/>
  <c r="F27"/>
  <c r="J27" s="1"/>
  <c r="G27"/>
  <c r="K27" s="1"/>
  <c r="D24"/>
  <c r="H24" s="1"/>
  <c r="E24"/>
  <c r="I24" s="1"/>
  <c r="F24"/>
  <c r="J24" s="1"/>
  <c r="G24"/>
  <c r="K24"/>
  <c r="D38"/>
  <c r="H38" s="1"/>
  <c r="E38"/>
  <c r="I38" s="1"/>
  <c r="F38"/>
  <c r="J38" s="1"/>
  <c r="K38"/>
  <c r="D33"/>
  <c r="H33" s="1"/>
  <c r="E33"/>
  <c r="I33" s="1"/>
  <c r="F33"/>
  <c r="J33" s="1"/>
  <c r="G33"/>
  <c r="K33" s="1"/>
  <c r="D40"/>
  <c r="H40" s="1"/>
  <c r="I40"/>
  <c r="F40"/>
  <c r="J40" s="1"/>
  <c r="K40"/>
  <c r="H41"/>
  <c r="I41"/>
  <c r="F41"/>
  <c r="J41" s="1"/>
  <c r="G41"/>
  <c r="K41" s="1"/>
  <c r="D42"/>
  <c r="H42" s="1"/>
  <c r="E42"/>
  <c r="I42" s="1"/>
  <c r="J42"/>
  <c r="K42"/>
  <c r="D43"/>
  <c r="H43" s="1"/>
  <c r="E43"/>
  <c r="I43" s="1"/>
  <c r="J43"/>
  <c r="K43"/>
  <c r="D47"/>
  <c r="H47" s="1"/>
  <c r="E47"/>
  <c r="I47" s="1"/>
  <c r="J47"/>
  <c r="K47"/>
  <c r="D49"/>
  <c r="H49" s="1"/>
  <c r="I49"/>
  <c r="J49"/>
  <c r="K49"/>
  <c r="D39"/>
  <c r="H39"/>
  <c r="I39"/>
  <c r="F39"/>
  <c r="J39" s="1"/>
  <c r="G39"/>
  <c r="K39" s="1"/>
  <c r="H48"/>
  <c r="I48"/>
  <c r="F48"/>
  <c r="J48" s="1"/>
  <c r="K48"/>
  <c r="D52"/>
  <c r="H52" s="1"/>
  <c r="I52"/>
  <c r="J52"/>
  <c r="K52"/>
  <c r="H44"/>
  <c r="E44"/>
  <c r="I44" s="1"/>
  <c r="F44"/>
  <c r="J44" s="1"/>
  <c r="G44"/>
  <c r="K44" s="1"/>
  <c r="D53"/>
  <c r="H53" s="1"/>
  <c r="E53"/>
  <c r="I53" s="1"/>
  <c r="F53"/>
  <c r="J53" s="1"/>
  <c r="K53"/>
  <c r="D54"/>
  <c r="H54"/>
  <c r="E54"/>
  <c r="I54" s="1"/>
  <c r="F54"/>
  <c r="J54" s="1"/>
  <c r="K54"/>
  <c r="D57"/>
  <c r="H57"/>
  <c r="I57"/>
  <c r="J57"/>
  <c r="K57"/>
  <c r="H55"/>
  <c r="E55"/>
  <c r="I55" s="1"/>
  <c r="F55"/>
  <c r="J55" s="1"/>
  <c r="K55"/>
  <c r="D58"/>
  <c r="H58" s="1"/>
  <c r="I58"/>
  <c r="F58"/>
  <c r="J58" s="1"/>
  <c r="K58"/>
  <c r="D60"/>
  <c r="H60" s="1"/>
  <c r="I60"/>
  <c r="J60"/>
  <c r="K60"/>
  <c r="D56"/>
  <c r="H56" s="1"/>
  <c r="I56"/>
  <c r="F56"/>
  <c r="J56" s="1"/>
  <c r="G56"/>
  <c r="K56" s="1"/>
  <c r="D59"/>
  <c r="H59" s="1"/>
  <c r="E59"/>
  <c r="I59" s="1"/>
  <c r="F59"/>
  <c r="J59" s="1"/>
  <c r="K59"/>
  <c r="D61"/>
  <c r="H61" s="1"/>
  <c r="E61"/>
  <c r="I61" s="1"/>
  <c r="F61"/>
  <c r="J61" s="1"/>
  <c r="K61"/>
  <c r="D62"/>
  <c r="H62" s="1"/>
  <c r="E62"/>
  <c r="I62"/>
  <c r="J62"/>
  <c r="K62"/>
  <c r="D63"/>
  <c r="H63"/>
  <c r="E63"/>
  <c r="I63" s="1"/>
  <c r="F63"/>
  <c r="J63" s="1"/>
  <c r="K63"/>
  <c r="D65"/>
  <c r="H65" s="1"/>
  <c r="I65"/>
  <c r="J65"/>
  <c r="K65"/>
  <c r="D67"/>
  <c r="H67" s="1"/>
  <c r="E67"/>
  <c r="I67" s="1"/>
  <c r="J67"/>
  <c r="K67"/>
  <c r="D66"/>
  <c r="H66" s="1"/>
  <c r="I66"/>
  <c r="F66"/>
  <c r="J66" s="1"/>
  <c r="K66"/>
  <c r="H64"/>
  <c r="E64"/>
  <c r="I64" s="1"/>
  <c r="L64" s="1"/>
  <c r="J64"/>
  <c r="K64"/>
  <c r="H36"/>
  <c r="E36"/>
  <c r="I36" s="1"/>
  <c r="F36"/>
  <c r="J36" s="1"/>
  <c r="G36"/>
  <c r="K36" s="1"/>
  <c r="D69"/>
  <c r="H69" s="1"/>
  <c r="I69"/>
  <c r="F69"/>
  <c r="J69"/>
  <c r="K69"/>
  <c r="D73"/>
  <c r="H73" s="1"/>
  <c r="E73"/>
  <c r="I73" s="1"/>
  <c r="J73"/>
  <c r="K73"/>
  <c r="D71"/>
  <c r="H71" s="1"/>
  <c r="I71"/>
  <c r="F71"/>
  <c r="J71" s="1"/>
  <c r="K71"/>
  <c r="H72"/>
  <c r="E72"/>
  <c r="I72" s="1"/>
  <c r="F72"/>
  <c r="J72" s="1"/>
  <c r="K72"/>
  <c r="D74"/>
  <c r="H74" s="1"/>
  <c r="E74"/>
  <c r="I74" s="1"/>
  <c r="J74"/>
  <c r="K74"/>
  <c r="H75"/>
  <c r="I75"/>
  <c r="F75"/>
  <c r="J75" s="1"/>
  <c r="K75"/>
  <c r="H76"/>
  <c r="I76"/>
  <c r="F76"/>
  <c r="J76"/>
  <c r="K76"/>
  <c r="H77"/>
  <c r="I77"/>
  <c r="F77"/>
  <c r="J77" s="1"/>
  <c r="L77" s="1"/>
  <c r="K77"/>
  <c r="H78"/>
  <c r="I78"/>
  <c r="F78"/>
  <c r="J78" s="1"/>
  <c r="K78"/>
  <c r="H79"/>
  <c r="I79"/>
  <c r="F79"/>
  <c r="J79" s="1"/>
  <c r="L79" s="1"/>
  <c r="K79"/>
  <c r="H80"/>
  <c r="E80"/>
  <c r="I80" s="1"/>
  <c r="F80"/>
  <c r="J80" s="1"/>
  <c r="K80"/>
  <c r="H70"/>
  <c r="E70"/>
  <c r="I70" s="1"/>
  <c r="J70"/>
  <c r="G70"/>
  <c r="K70" s="1"/>
  <c r="D82"/>
  <c r="H82" s="1"/>
  <c r="L82" s="1"/>
  <c r="I82"/>
  <c r="J82"/>
  <c r="K82"/>
  <c r="D83"/>
  <c r="H83" s="1"/>
  <c r="L83" s="1"/>
  <c r="I83"/>
  <c r="J83"/>
  <c r="K83"/>
  <c r="H81"/>
  <c r="E81"/>
  <c r="I81" s="1"/>
  <c r="J81"/>
  <c r="K81"/>
  <c r="H84"/>
  <c r="E84"/>
  <c r="I84" s="1"/>
  <c r="F84"/>
  <c r="J84" s="1"/>
  <c r="K84"/>
  <c r="H85"/>
  <c r="I85"/>
  <c r="F85"/>
  <c r="J85" s="1"/>
  <c r="L85" s="1"/>
  <c r="K85"/>
  <c r="H86"/>
  <c r="E86"/>
  <c r="I86" s="1"/>
  <c r="J86"/>
  <c r="K86"/>
  <c r="H68"/>
  <c r="E68"/>
  <c r="I68" s="1"/>
  <c r="J68"/>
  <c r="G68"/>
  <c r="K68"/>
  <c r="H88"/>
  <c r="E88"/>
  <c r="I88" s="1"/>
  <c r="J88"/>
  <c r="K88"/>
  <c r="D46"/>
  <c r="H46"/>
  <c r="I46"/>
  <c r="J46"/>
  <c r="G46"/>
  <c r="K46" s="1"/>
  <c r="D92"/>
  <c r="H92" s="1"/>
  <c r="L92" s="1"/>
  <c r="I92"/>
  <c r="J92"/>
  <c r="K92"/>
  <c r="H90"/>
  <c r="I90"/>
  <c r="F90"/>
  <c r="J90" s="1"/>
  <c r="K90"/>
  <c r="H91"/>
  <c r="I91"/>
  <c r="F91"/>
  <c r="J91" s="1"/>
  <c r="K91"/>
  <c r="H89"/>
  <c r="E89"/>
  <c r="I89" s="1"/>
  <c r="J89"/>
  <c r="K89"/>
  <c r="H93"/>
  <c r="E93"/>
  <c r="I93" s="1"/>
  <c r="J93"/>
  <c r="K93"/>
  <c r="D94"/>
  <c r="H94" s="1"/>
  <c r="I94"/>
  <c r="J94"/>
  <c r="K94"/>
  <c r="H95"/>
  <c r="I95"/>
  <c r="F95"/>
  <c r="J95" s="1"/>
  <c r="K95"/>
  <c r="H96"/>
  <c r="I96"/>
  <c r="F96"/>
  <c r="J96" s="1"/>
  <c r="K96"/>
  <c r="H97"/>
  <c r="E97"/>
  <c r="I97" s="1"/>
  <c r="J97"/>
  <c r="K97"/>
  <c r="H98"/>
  <c r="E98"/>
  <c r="I98" s="1"/>
  <c r="J98"/>
  <c r="K98"/>
  <c r="D99"/>
  <c r="H99" s="1"/>
  <c r="L99" s="1"/>
  <c r="I99"/>
  <c r="J99"/>
  <c r="K99"/>
  <c r="H101"/>
  <c r="I101"/>
  <c r="F101"/>
  <c r="J101" s="1"/>
  <c r="K101"/>
  <c r="H102"/>
  <c r="I102"/>
  <c r="F102"/>
  <c r="J102" s="1"/>
  <c r="K102"/>
  <c r="H100"/>
  <c r="E100"/>
  <c r="I100" s="1"/>
  <c r="J100"/>
  <c r="K100"/>
  <c r="D103"/>
  <c r="H103" s="1"/>
  <c r="I103"/>
  <c r="F103"/>
  <c r="J103" s="1"/>
  <c r="K103"/>
  <c r="D104"/>
  <c r="H104" s="1"/>
  <c r="I104"/>
  <c r="J104"/>
  <c r="K104"/>
  <c r="H105"/>
  <c r="E105"/>
  <c r="I105" s="1"/>
  <c r="J105"/>
  <c r="K105"/>
  <c r="D106"/>
  <c r="H106"/>
  <c r="I106"/>
  <c r="J106"/>
  <c r="K106"/>
  <c r="D107"/>
  <c r="H107" s="1"/>
  <c r="I107"/>
  <c r="J107"/>
  <c r="K107"/>
  <c r="D108"/>
  <c r="H108" s="1"/>
  <c r="I108"/>
  <c r="J108"/>
  <c r="K108"/>
  <c r="D109"/>
  <c r="H109" s="1"/>
  <c r="I109"/>
  <c r="J109"/>
  <c r="K109"/>
  <c r="H110"/>
  <c r="E110"/>
  <c r="I110" s="1"/>
  <c r="J110"/>
  <c r="K110"/>
  <c r="H111"/>
  <c r="I111"/>
  <c r="F111"/>
  <c r="J111" s="1"/>
  <c r="K111"/>
  <c r="H112"/>
  <c r="E112"/>
  <c r="I112" s="1"/>
  <c r="J112"/>
  <c r="K112"/>
  <c r="D113"/>
  <c r="H113" s="1"/>
  <c r="I113"/>
  <c r="J113"/>
  <c r="K113"/>
  <c r="D114"/>
  <c r="H114" s="1"/>
  <c r="I114"/>
  <c r="J114"/>
  <c r="K114"/>
  <c r="H115"/>
  <c r="E115"/>
  <c r="I115" s="1"/>
  <c r="J115"/>
  <c r="K115"/>
  <c r="D116"/>
  <c r="H116" s="1"/>
  <c r="I116"/>
  <c r="J116"/>
  <c r="K116"/>
  <c r="D117"/>
  <c r="H117" s="1"/>
  <c r="I117"/>
  <c r="J117"/>
  <c r="K117"/>
  <c r="D118"/>
  <c r="H118" s="1"/>
  <c r="I118"/>
  <c r="J118"/>
  <c r="K118"/>
  <c r="D119"/>
  <c r="H119" s="1"/>
  <c r="I119"/>
  <c r="J119"/>
  <c r="K119"/>
  <c r="H120"/>
  <c r="E120"/>
  <c r="I120" s="1"/>
  <c r="J120"/>
  <c r="K120"/>
  <c r="D121"/>
  <c r="H121" s="1"/>
  <c r="I121"/>
  <c r="J121"/>
  <c r="K121"/>
  <c r="D122"/>
  <c r="H122" s="1"/>
  <c r="I122"/>
  <c r="J122"/>
  <c r="K122"/>
  <c r="D123"/>
  <c r="H123" s="1"/>
  <c r="E123"/>
  <c r="I123" s="1"/>
  <c r="J123"/>
  <c r="K123"/>
  <c r="H124"/>
  <c r="I124"/>
  <c r="F124"/>
  <c r="J124" s="1"/>
  <c r="K124"/>
  <c r="D125"/>
  <c r="H125" s="1"/>
  <c r="I125"/>
  <c r="J125"/>
  <c r="K125"/>
  <c r="H126"/>
  <c r="I126"/>
  <c r="F126"/>
  <c r="J126" s="1"/>
  <c r="K126"/>
  <c r="H127"/>
  <c r="I127"/>
  <c r="F127"/>
  <c r="J127" s="1"/>
  <c r="K127"/>
  <c r="D128"/>
  <c r="H128" s="1"/>
  <c r="L128" s="1"/>
  <c r="I128"/>
  <c r="J128"/>
  <c r="K128"/>
  <c r="H45"/>
  <c r="I45"/>
  <c r="J45"/>
  <c r="G45"/>
  <c r="K45" s="1"/>
  <c r="H50"/>
  <c r="I50"/>
  <c r="J50"/>
  <c r="G50"/>
  <c r="K50" s="1"/>
  <c r="H51"/>
  <c r="I51"/>
  <c r="J51"/>
  <c r="G51"/>
  <c r="K51" s="1"/>
  <c r="H87"/>
  <c r="I87"/>
  <c r="J87"/>
  <c r="G87"/>
  <c r="K87" s="1"/>
  <c r="D2"/>
  <c r="H2"/>
  <c r="E2"/>
  <c r="I2" s="1"/>
  <c r="F2"/>
  <c r="J2" s="1"/>
  <c r="G2"/>
  <c r="K2" s="1"/>
  <c r="D2" i="52"/>
  <c r="H2" s="1"/>
  <c r="E2"/>
  <c r="I2" s="1"/>
  <c r="F2"/>
  <c r="J2"/>
  <c r="G2"/>
  <c r="K2" s="1"/>
  <c r="D9"/>
  <c r="H9" s="1"/>
  <c r="E9"/>
  <c r="I9" s="1"/>
  <c r="F9"/>
  <c r="J9" s="1"/>
  <c r="K9"/>
  <c r="D12"/>
  <c r="H12" s="1"/>
  <c r="E12"/>
  <c r="I12" s="1"/>
  <c r="F12"/>
  <c r="J12" s="1"/>
  <c r="K12"/>
  <c r="D10"/>
  <c r="H10" s="1"/>
  <c r="E10"/>
  <c r="I10" s="1"/>
  <c r="F10"/>
  <c r="J10" s="1"/>
  <c r="G10"/>
  <c r="K10" s="1"/>
  <c r="H14"/>
  <c r="E14"/>
  <c r="I14" s="1"/>
  <c r="F14"/>
  <c r="J14" s="1"/>
  <c r="K14"/>
  <c r="D5"/>
  <c r="H5" s="1"/>
  <c r="E5"/>
  <c r="I5"/>
  <c r="F5"/>
  <c r="J5" s="1"/>
  <c r="G5"/>
  <c r="K5" s="1"/>
  <c r="D7"/>
  <c r="H7" s="1"/>
  <c r="E7"/>
  <c r="I7" s="1"/>
  <c r="F7"/>
  <c r="J7"/>
  <c r="G7"/>
  <c r="K7" s="1"/>
  <c r="D18"/>
  <c r="H18" s="1"/>
  <c r="E18"/>
  <c r="I18" s="1"/>
  <c r="J18"/>
  <c r="K18"/>
  <c r="D19"/>
  <c r="H19" s="1"/>
  <c r="E19"/>
  <c r="I19" s="1"/>
  <c r="F19"/>
  <c r="J19"/>
  <c r="K19"/>
  <c r="D8"/>
  <c r="H8" s="1"/>
  <c r="E8"/>
  <c r="I8"/>
  <c r="F8"/>
  <c r="J8" s="1"/>
  <c r="G8"/>
  <c r="K8" s="1"/>
  <c r="D21"/>
  <c r="H21" s="1"/>
  <c r="E21"/>
  <c r="I21" s="1"/>
  <c r="J21"/>
  <c r="K21"/>
  <c r="H6"/>
  <c r="E6"/>
  <c r="I6" s="1"/>
  <c r="F6"/>
  <c r="J6" s="1"/>
  <c r="G6"/>
  <c r="K6" s="1"/>
  <c r="D11"/>
  <c r="H11" s="1"/>
  <c r="E11"/>
  <c r="I11" s="1"/>
  <c r="F11"/>
  <c r="J11"/>
  <c r="G11"/>
  <c r="K11" s="1"/>
  <c r="D22"/>
  <c r="H22" s="1"/>
  <c r="E22"/>
  <c r="I22" s="1"/>
  <c r="J22"/>
  <c r="K22"/>
  <c r="D4"/>
  <c r="H4" s="1"/>
  <c r="E4"/>
  <c r="I4" s="1"/>
  <c r="J4"/>
  <c r="G4"/>
  <c r="K4" s="1"/>
  <c r="D24"/>
  <c r="H24" s="1"/>
  <c r="E24"/>
  <c r="I24" s="1"/>
  <c r="F24"/>
  <c r="J24" s="1"/>
  <c r="K24"/>
  <c r="D13"/>
  <c r="H13" s="1"/>
  <c r="E13"/>
  <c r="I13" s="1"/>
  <c r="F13"/>
  <c r="J13" s="1"/>
  <c r="G13"/>
  <c r="K13" s="1"/>
  <c r="D25"/>
  <c r="H25" s="1"/>
  <c r="E25"/>
  <c r="I25" s="1"/>
  <c r="F25"/>
  <c r="J25" s="1"/>
  <c r="K25"/>
  <c r="D17"/>
  <c r="H17" s="1"/>
  <c r="E17"/>
  <c r="I17" s="1"/>
  <c r="F17"/>
  <c r="J17"/>
  <c r="G17"/>
  <c r="K17" s="1"/>
  <c r="D26"/>
  <c r="H26" s="1"/>
  <c r="E26"/>
  <c r="I26"/>
  <c r="F26"/>
  <c r="J26" s="1"/>
  <c r="K26"/>
  <c r="D28"/>
  <c r="H28" s="1"/>
  <c r="E28"/>
  <c r="I28" s="1"/>
  <c r="F28"/>
  <c r="J28"/>
  <c r="K28"/>
  <c r="D27"/>
  <c r="H27" s="1"/>
  <c r="E27"/>
  <c r="I27"/>
  <c r="J27"/>
  <c r="K27"/>
  <c r="D15"/>
  <c r="H15" s="1"/>
  <c r="E15"/>
  <c r="I15" s="1"/>
  <c r="F15"/>
  <c r="J15"/>
  <c r="G15"/>
  <c r="K15" s="1"/>
  <c r="D30"/>
  <c r="H30" s="1"/>
  <c r="E30"/>
  <c r="I30"/>
  <c r="J30"/>
  <c r="K30"/>
  <c r="H31"/>
  <c r="E31"/>
  <c r="I31" s="1"/>
  <c r="F31"/>
  <c r="J31" s="1"/>
  <c r="K31"/>
  <c r="D32"/>
  <c r="H32" s="1"/>
  <c r="E32"/>
  <c r="I32"/>
  <c r="F32"/>
  <c r="J32" s="1"/>
  <c r="K32"/>
  <c r="H16"/>
  <c r="I16"/>
  <c r="F16"/>
  <c r="J16" s="1"/>
  <c r="G16"/>
  <c r="K16" s="1"/>
  <c r="D29"/>
  <c r="H29" s="1"/>
  <c r="I29"/>
  <c r="F29"/>
  <c r="J29"/>
  <c r="G29"/>
  <c r="K29" s="1"/>
  <c r="D33"/>
  <c r="H33" s="1"/>
  <c r="E33"/>
  <c r="I33"/>
  <c r="J33"/>
  <c r="K33"/>
  <c r="H35"/>
  <c r="E35"/>
  <c r="I35" s="1"/>
  <c r="L35" s="1"/>
  <c r="J35"/>
  <c r="K35"/>
  <c r="H20"/>
  <c r="I20"/>
  <c r="F20"/>
  <c r="J20"/>
  <c r="G20"/>
  <c r="K20" s="1"/>
  <c r="D23"/>
  <c r="H23" s="1"/>
  <c r="E23"/>
  <c r="I23"/>
  <c r="F23"/>
  <c r="J23" s="1"/>
  <c r="G23"/>
  <c r="K23" s="1"/>
  <c r="D36"/>
  <c r="H36" s="1"/>
  <c r="E36"/>
  <c r="I36" s="1"/>
  <c r="J36"/>
  <c r="K36"/>
  <c r="H37"/>
  <c r="E37"/>
  <c r="I37" s="1"/>
  <c r="F37"/>
  <c r="J37" s="1"/>
  <c r="K37"/>
  <c r="D39"/>
  <c r="H39" s="1"/>
  <c r="E39"/>
  <c r="I39" s="1"/>
  <c r="J39"/>
  <c r="K39"/>
  <c r="D38"/>
  <c r="H38" s="1"/>
  <c r="I38"/>
  <c r="F38"/>
  <c r="J38" s="1"/>
  <c r="K38"/>
  <c r="D40"/>
  <c r="H40" s="1"/>
  <c r="I40"/>
  <c r="J40"/>
  <c r="K40"/>
  <c r="D41"/>
  <c r="H41" s="1"/>
  <c r="I41"/>
  <c r="J41"/>
  <c r="K41"/>
  <c r="H42"/>
  <c r="E42"/>
  <c r="I42" s="1"/>
  <c r="F42"/>
  <c r="J42" s="1"/>
  <c r="G42"/>
  <c r="K42" s="1"/>
  <c r="D43"/>
  <c r="H43" s="1"/>
  <c r="E43"/>
  <c r="I43" s="1"/>
  <c r="F43"/>
  <c r="J43"/>
  <c r="K43"/>
  <c r="D44"/>
  <c r="H44" s="1"/>
  <c r="I44"/>
  <c r="F44"/>
  <c r="J44" s="1"/>
  <c r="K44"/>
  <c r="D45"/>
  <c r="H45" s="1"/>
  <c r="E45"/>
  <c r="I45" s="1"/>
  <c r="F45"/>
  <c r="J45" s="1"/>
  <c r="K45"/>
  <c r="D46"/>
  <c r="H46" s="1"/>
  <c r="I46"/>
  <c r="F46"/>
  <c r="J46" s="1"/>
  <c r="K46"/>
  <c r="D47"/>
  <c r="H47" s="1"/>
  <c r="E47"/>
  <c r="I47" s="1"/>
  <c r="F47"/>
  <c r="J47" s="1"/>
  <c r="K47"/>
  <c r="D48"/>
  <c r="H48" s="1"/>
  <c r="E48"/>
  <c r="I48" s="1"/>
  <c r="F48"/>
  <c r="J48" s="1"/>
  <c r="K48"/>
  <c r="D49"/>
  <c r="H49" s="1"/>
  <c r="I49"/>
  <c r="J49"/>
  <c r="K49"/>
  <c r="H50"/>
  <c r="I50"/>
  <c r="F50"/>
  <c r="J50"/>
  <c r="K50"/>
  <c r="H51"/>
  <c r="I51"/>
  <c r="F51"/>
  <c r="J51" s="1"/>
  <c r="L51" s="1"/>
  <c r="K51"/>
  <c r="H52"/>
  <c r="E52"/>
  <c r="I52"/>
  <c r="J52"/>
  <c r="K52"/>
  <c r="H53"/>
  <c r="I53"/>
  <c r="F53"/>
  <c r="J53" s="1"/>
  <c r="K53"/>
  <c r="D54"/>
  <c r="H54" s="1"/>
  <c r="I54"/>
  <c r="F54"/>
  <c r="J54"/>
  <c r="K54"/>
  <c r="H56"/>
  <c r="I56"/>
  <c r="F56"/>
  <c r="J56" s="1"/>
  <c r="K56"/>
  <c r="H55"/>
  <c r="L55" s="1"/>
  <c r="E55"/>
  <c r="I55" s="1"/>
  <c r="J55"/>
  <c r="K55"/>
  <c r="D57"/>
  <c r="H57" s="1"/>
  <c r="E57"/>
  <c r="I57"/>
  <c r="F57"/>
  <c r="J57" s="1"/>
  <c r="K57"/>
  <c r="H58"/>
  <c r="I58"/>
  <c r="F58"/>
  <c r="J58"/>
  <c r="K58"/>
  <c r="D59"/>
  <c r="H59" s="1"/>
  <c r="E59"/>
  <c r="I59"/>
  <c r="F59"/>
  <c r="J59" s="1"/>
  <c r="K59"/>
  <c r="D60"/>
  <c r="H60" s="1"/>
  <c r="L60" s="1"/>
  <c r="I60"/>
  <c r="J60"/>
  <c r="K60"/>
  <c r="H61"/>
  <c r="I61"/>
  <c r="F61"/>
  <c r="J61"/>
  <c r="K61"/>
  <c r="D62"/>
  <c r="H62" s="1"/>
  <c r="I62"/>
  <c r="F62"/>
  <c r="J62" s="1"/>
  <c r="K62"/>
  <c r="D63"/>
  <c r="H63" s="1"/>
  <c r="I63"/>
  <c r="J63"/>
  <c r="K63"/>
  <c r="D64"/>
  <c r="H64" s="1"/>
  <c r="I64"/>
  <c r="J64"/>
  <c r="K64"/>
  <c r="H65"/>
  <c r="E65"/>
  <c r="I65" s="1"/>
  <c r="J65"/>
  <c r="K65"/>
  <c r="D66"/>
  <c r="H66" s="1"/>
  <c r="I66"/>
  <c r="J66"/>
  <c r="K66"/>
  <c r="H67"/>
  <c r="L67" s="1"/>
  <c r="E67"/>
  <c r="I67"/>
  <c r="J67"/>
  <c r="K67"/>
  <c r="H68"/>
  <c r="E68"/>
  <c r="I68" s="1"/>
  <c r="L68" s="1"/>
  <c r="J68"/>
  <c r="K68"/>
  <c r="H69"/>
  <c r="E69"/>
  <c r="I69" s="1"/>
  <c r="F69"/>
  <c r="J69" s="1"/>
  <c r="K69"/>
  <c r="H34"/>
  <c r="I34"/>
  <c r="J34"/>
  <c r="G34"/>
  <c r="K34" s="1"/>
  <c r="D3"/>
  <c r="H3" s="1"/>
  <c r="E3"/>
  <c r="I3" s="1"/>
  <c r="F3"/>
  <c r="J3"/>
  <c r="K3"/>
  <c r="F6" i="53"/>
  <c r="I6" s="1"/>
  <c r="J6" s="1"/>
  <c r="F3"/>
  <c r="F9"/>
  <c r="F4"/>
  <c r="I4" s="1"/>
  <c r="J4" s="1"/>
  <c r="F5"/>
  <c r="I5" s="1"/>
  <c r="J5" s="1"/>
  <c r="F7"/>
  <c r="I7" s="1"/>
  <c r="J7" s="1"/>
  <c r="F8"/>
  <c r="F10"/>
  <c r="I10" s="1"/>
  <c r="J10" s="1"/>
  <c r="F11"/>
  <c r="F12"/>
  <c r="I12" s="1"/>
  <c r="J12" s="1"/>
  <c r="F2"/>
  <c r="I2"/>
  <c r="E6"/>
  <c r="H6"/>
  <c r="D3"/>
  <c r="G3"/>
  <c r="E3"/>
  <c r="E9"/>
  <c r="H9" s="1"/>
  <c r="J9" s="1"/>
  <c r="D2"/>
  <c r="G2" s="1"/>
  <c r="J2" s="1"/>
  <c r="G6"/>
  <c r="H3"/>
  <c r="I3"/>
  <c r="G9"/>
  <c r="I9"/>
  <c r="G4"/>
  <c r="H4"/>
  <c r="G5"/>
  <c r="H5"/>
  <c r="G7"/>
  <c r="H7"/>
  <c r="G8"/>
  <c r="H8"/>
  <c r="I8"/>
  <c r="J8"/>
  <c r="G10"/>
  <c r="H10"/>
  <c r="G11"/>
  <c r="H11"/>
  <c r="I11"/>
  <c r="J11"/>
  <c r="G12"/>
  <c r="H12"/>
  <c r="E2"/>
  <c r="H2"/>
  <c r="G10" i="51"/>
  <c r="H10"/>
  <c r="J10" s="1"/>
  <c r="F10"/>
  <c r="I10" s="1"/>
  <c r="G12"/>
  <c r="H12"/>
  <c r="F12"/>
  <c r="I12" s="1"/>
  <c r="J12" s="1"/>
  <c r="G8"/>
  <c r="H8"/>
  <c r="J8" s="1"/>
  <c r="F8"/>
  <c r="I8"/>
  <c r="G11"/>
  <c r="I11"/>
  <c r="E11"/>
  <c r="H11"/>
  <c r="J11" s="1"/>
  <c r="D9"/>
  <c r="G9" s="1"/>
  <c r="J9" s="1"/>
  <c r="H9"/>
  <c r="I9"/>
  <c r="G5"/>
  <c r="E5"/>
  <c r="H5" s="1"/>
  <c r="J5" s="1"/>
  <c r="F5"/>
  <c r="I5"/>
  <c r="G7"/>
  <c r="I7"/>
  <c r="E7"/>
  <c r="H7"/>
  <c r="J7" s="1"/>
  <c r="D4"/>
  <c r="G4" s="1"/>
  <c r="J4" s="1"/>
  <c r="E4"/>
  <c r="H4" s="1"/>
  <c r="F4"/>
  <c r="I4" s="1"/>
  <c r="D6"/>
  <c r="G6" s="1"/>
  <c r="E6"/>
  <c r="H6" s="1"/>
  <c r="I6"/>
  <c r="D3"/>
  <c r="G3"/>
  <c r="E3"/>
  <c r="H3" s="1"/>
  <c r="F3"/>
  <c r="I3" s="1"/>
  <c r="D2"/>
  <c r="G2" s="1"/>
  <c r="J2" s="1"/>
  <c r="E2"/>
  <c r="H2"/>
  <c r="F2"/>
  <c r="I2"/>
  <c r="D2" i="50"/>
  <c r="G2"/>
  <c r="J2" s="1"/>
  <c r="E2"/>
  <c r="H2"/>
  <c r="F2"/>
  <c r="I2"/>
  <c r="D6"/>
  <c r="G6"/>
  <c r="J6" s="1"/>
  <c r="E6"/>
  <c r="H6" s="1"/>
  <c r="I6"/>
  <c r="D4"/>
  <c r="G4"/>
  <c r="J4" s="1"/>
  <c r="E4"/>
  <c r="F4"/>
  <c r="H4"/>
  <c r="I4"/>
  <c r="D10"/>
  <c r="E10"/>
  <c r="H10" s="1"/>
  <c r="G10"/>
  <c r="I10"/>
  <c r="D5"/>
  <c r="G5" s="1"/>
  <c r="J5" s="1"/>
  <c r="E5"/>
  <c r="H5"/>
  <c r="F5"/>
  <c r="I5"/>
  <c r="D8"/>
  <c r="G8" s="1"/>
  <c r="J8" s="1"/>
  <c r="E8"/>
  <c r="H8" s="1"/>
  <c r="F8"/>
  <c r="I8" s="1"/>
  <c r="D13"/>
  <c r="G13" s="1"/>
  <c r="J13" s="1"/>
  <c r="H13"/>
  <c r="I13"/>
  <c r="D14"/>
  <c r="G14"/>
  <c r="J14" s="1"/>
  <c r="H14"/>
  <c r="I14"/>
  <c r="E9"/>
  <c r="H9" s="1"/>
  <c r="F9"/>
  <c r="I9" s="1"/>
  <c r="G9"/>
  <c r="J9" s="1"/>
  <c r="D7"/>
  <c r="G7" s="1"/>
  <c r="F7"/>
  <c r="I7" s="1"/>
  <c r="H7"/>
  <c r="D17"/>
  <c r="G17"/>
  <c r="J17" s="1"/>
  <c r="H17"/>
  <c r="I17"/>
  <c r="D21"/>
  <c r="G21" s="1"/>
  <c r="J21" s="1"/>
  <c r="H21"/>
  <c r="I21"/>
  <c r="D22"/>
  <c r="G22" s="1"/>
  <c r="J22" s="1"/>
  <c r="H22"/>
  <c r="I22"/>
  <c r="D11"/>
  <c r="G11" s="1"/>
  <c r="J11" s="1"/>
  <c r="F11"/>
  <c r="H11"/>
  <c r="I11"/>
  <c r="E23"/>
  <c r="G23"/>
  <c r="J23" s="1"/>
  <c r="H23"/>
  <c r="I23"/>
  <c r="D12"/>
  <c r="F12"/>
  <c r="I12" s="1"/>
  <c r="J12" s="1"/>
  <c r="G12"/>
  <c r="H12"/>
  <c r="E15"/>
  <c r="F15"/>
  <c r="I15" s="1"/>
  <c r="J15" s="1"/>
  <c r="G15"/>
  <c r="H15"/>
  <c r="E24"/>
  <c r="H24" s="1"/>
  <c r="J24" s="1"/>
  <c r="G24"/>
  <c r="I24"/>
  <c r="F16"/>
  <c r="I16" s="1"/>
  <c r="J16" s="1"/>
  <c r="G16"/>
  <c r="H16"/>
  <c r="F18"/>
  <c r="G18"/>
  <c r="J18" s="1"/>
  <c r="H18"/>
  <c r="I18"/>
  <c r="F19"/>
  <c r="I19" s="1"/>
  <c r="J19" s="1"/>
  <c r="G19"/>
  <c r="H19"/>
  <c r="F20"/>
  <c r="I20"/>
  <c r="J20" s="1"/>
  <c r="G20"/>
  <c r="H20"/>
  <c r="F25"/>
  <c r="I25" s="1"/>
  <c r="J25" s="1"/>
  <c r="G25"/>
  <c r="H25"/>
  <c r="F3"/>
  <c r="I3"/>
  <c r="E3"/>
  <c r="H3"/>
  <c r="D3"/>
  <c r="G3"/>
  <c r="J3" s="1"/>
  <c r="A2" i="43"/>
  <c r="A1"/>
  <c r="A2" i="42"/>
  <c r="A1"/>
  <c r="A2" i="41"/>
  <c r="A1"/>
  <c r="A2" i="40"/>
  <c r="A1"/>
  <c r="A2" i="9"/>
  <c r="A1"/>
  <c r="A2" i="8"/>
  <c r="A1"/>
  <c r="J4" i="7"/>
  <c r="J4" i="9" s="1"/>
  <c r="J4" i="8"/>
  <c r="K4" i="7"/>
  <c r="K4" i="9"/>
  <c r="L4" i="7"/>
  <c r="M4"/>
  <c r="M4" i="8" s="1"/>
  <c r="N4" i="7"/>
  <c r="N4" i="8" s="1"/>
  <c r="O4" i="7"/>
  <c r="O4" i="8" s="1"/>
  <c r="P4" i="7"/>
  <c r="P4" i="8" s="1"/>
  <c r="Q4" i="7"/>
  <c r="Q4" i="8" s="1"/>
  <c r="R4" i="7"/>
  <c r="R4" i="8" s="1"/>
  <c r="S4" i="7"/>
  <c r="S4" i="9" s="1"/>
  <c r="T4" i="7"/>
  <c r="T4" i="8" s="1"/>
  <c r="U4" i="7"/>
  <c r="U4" i="9" s="1"/>
  <c r="U4" i="8"/>
  <c r="V4" i="7"/>
  <c r="V4" i="8"/>
  <c r="W4" i="7"/>
  <c r="W4" i="8"/>
  <c r="X4" i="7"/>
  <c r="X4" i="8"/>
  <c r="Y4" i="7"/>
  <c r="Y4" i="9" s="1"/>
  <c r="Y4" i="8"/>
  <c r="Z4" i="7"/>
  <c r="Z4" i="9"/>
  <c r="AA4" i="7"/>
  <c r="AA4" i="8"/>
  <c r="AB4" i="7"/>
  <c r="AC4"/>
  <c r="AC4" i="9" s="1"/>
  <c r="AD4" i="7"/>
  <c r="AD4" i="8" s="1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 s="1"/>
  <c r="Z2" i="1"/>
  <c r="A1" i="2"/>
  <c r="A1" i="3"/>
  <c r="A1" i="1"/>
  <c r="A2"/>
  <c r="A2" i="3"/>
  <c r="A2" i="2"/>
  <c r="R4" i="9"/>
  <c r="AB4" i="8"/>
  <c r="L4"/>
  <c r="AA4" i="9"/>
  <c r="AB4"/>
  <c r="X4"/>
  <c r="T4"/>
  <c r="L4"/>
  <c r="J3" i="53"/>
  <c r="Z4" i="8"/>
  <c r="K4"/>
  <c r="W4" i="9"/>
  <c r="N4"/>
  <c r="M4"/>
  <c r="V4"/>
  <c r="L126" i="49" l="1"/>
  <c r="L124"/>
  <c r="L97"/>
  <c r="L74"/>
  <c r="L65"/>
  <c r="L60"/>
  <c r="L52"/>
  <c r="L42"/>
  <c r="L113"/>
  <c r="L109"/>
  <c r="L107"/>
  <c r="L95"/>
  <c r="L91"/>
  <c r="L11"/>
  <c r="L125"/>
  <c r="L121"/>
  <c r="L119"/>
  <c r="L117"/>
  <c r="L112"/>
  <c r="L110"/>
  <c r="L75"/>
  <c r="L69"/>
  <c r="L57"/>
  <c r="L45"/>
  <c r="L120"/>
  <c r="L103"/>
  <c r="L54"/>
  <c r="J3" i="51"/>
  <c r="J6"/>
  <c r="J7" i="50"/>
  <c r="J10"/>
  <c r="L104" i="49"/>
  <c r="L90"/>
  <c r="L66"/>
  <c r="L47"/>
  <c r="Q4" i="9"/>
  <c r="L46" i="52"/>
  <c r="Z2" i="9"/>
  <c r="O4"/>
  <c r="P4"/>
  <c r="AD4"/>
  <c r="AC4" i="8"/>
  <c r="L61" i="52"/>
  <c r="L36"/>
  <c r="L14"/>
  <c r="L116" i="49"/>
  <c r="L105"/>
  <c r="L100"/>
  <c r="L98"/>
  <c r="L93"/>
  <c r="L86"/>
  <c r="L84"/>
  <c r="L76"/>
  <c r="L67"/>
  <c r="L55"/>
  <c r="L49"/>
  <c r="L40"/>
  <c r="L29"/>
  <c r="L31" i="52"/>
  <c r="L63" i="49"/>
  <c r="L58"/>
  <c r="L13"/>
  <c r="S4" i="8"/>
  <c r="L65" i="52"/>
  <c r="L58"/>
  <c r="L53"/>
  <c r="L50"/>
  <c r="L37"/>
  <c r="L123" i="49"/>
  <c r="L115"/>
  <c r="L106"/>
  <c r="L102"/>
  <c r="L89"/>
  <c r="L88"/>
  <c r="L81"/>
  <c r="L80"/>
  <c r="L72"/>
  <c r="L48"/>
  <c r="L37"/>
  <c r="L28"/>
  <c r="L19"/>
  <c r="L7"/>
  <c r="L118"/>
  <c r="L78"/>
  <c r="L39"/>
  <c r="L56" i="52"/>
  <c r="L52"/>
  <c r="L41"/>
  <c r="L40"/>
  <c r="L127" i="49"/>
  <c r="L122"/>
  <c r="L114"/>
  <c r="L111"/>
  <c r="L108"/>
  <c r="L101"/>
  <c r="L96"/>
  <c r="L94"/>
  <c r="L73"/>
  <c r="L62"/>
  <c r="L69" i="52"/>
  <c r="L42"/>
  <c r="L3"/>
  <c r="L28"/>
  <c r="L21"/>
  <c r="L66"/>
  <c r="L47"/>
  <c r="L44"/>
  <c r="L20"/>
  <c r="L24"/>
  <c r="L34"/>
  <c r="L64"/>
  <c r="L63"/>
  <c r="L48"/>
  <c r="L43"/>
  <c r="L38"/>
  <c r="L16"/>
  <c r="L22"/>
  <c r="L18"/>
  <c r="L12"/>
  <c r="L19"/>
  <c r="L54"/>
  <c r="L49"/>
  <c r="L32"/>
  <c r="L30"/>
  <c r="L25"/>
  <c r="L9"/>
  <c r="L62"/>
  <c r="L59"/>
  <c r="L57"/>
  <c r="L45"/>
  <c r="L39"/>
  <c r="L33"/>
  <c r="L27"/>
  <c r="L26"/>
  <c r="L6"/>
  <c r="L59" i="49"/>
  <c r="L30"/>
  <c r="L50"/>
  <c r="L71"/>
  <c r="L61"/>
  <c r="L38"/>
  <c r="L2"/>
  <c r="L53"/>
  <c r="L43"/>
  <c r="L35"/>
  <c r="L26"/>
  <c r="L3"/>
  <c r="L70"/>
  <c r="L24"/>
  <c r="L14"/>
  <c r="L16"/>
  <c r="L21"/>
  <c r="L9"/>
  <c r="L68"/>
  <c r="L56"/>
  <c r="L41"/>
  <c r="L33"/>
  <c r="L25"/>
  <c r="L34"/>
  <c r="L17"/>
  <c r="L15"/>
  <c r="L18"/>
  <c r="L20"/>
  <c r="L5"/>
  <c r="L27"/>
  <c r="L32"/>
  <c r="L12"/>
  <c r="L22"/>
  <c r="L10"/>
  <c r="L6"/>
  <c r="L87"/>
  <c r="L51"/>
  <c r="L46"/>
  <c r="L36"/>
  <c r="L44"/>
  <c r="L23"/>
  <c r="L8"/>
  <c r="L4"/>
  <c r="L11" i="52"/>
  <c r="L13"/>
  <c r="L4"/>
  <c r="L5"/>
  <c r="L7"/>
  <c r="L2"/>
  <c r="L23"/>
  <c r="L29"/>
  <c r="L15"/>
  <c r="L17"/>
  <c r="L8"/>
  <c r="L10"/>
</calcChain>
</file>

<file path=xl/sharedStrings.xml><?xml version="1.0" encoding="utf-8"?>
<sst xmlns="http://schemas.openxmlformats.org/spreadsheetml/2006/main" count="3825" uniqueCount="453">
  <si>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</si>
  <si>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</si>
  <si>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</si>
  <si>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</si>
  <si>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</si>
  <si>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</si>
  <si>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</si>
  <si>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</si>
  <si>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</si>
  <si>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</si>
  <si>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</si>
  <si>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</si>
  <si>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</si>
  <si>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</si>
  <si>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</si>
  <si>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</si>
  <si>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</si>
  <si>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</si>
  <si>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</si>
  <si>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</si>
  <si>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</si>
  <si>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</si>
  <si>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</si>
  <si>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</si>
  <si>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</si>
  <si>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</si>
  <si>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</si>
  <si>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</si>
  <si>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</si>
  <si>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</si>
  <si>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</si>
  <si>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</si>
  <si>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</si>
  <si>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</si>
  <si>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</si>
  <si>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</si>
  <si>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</si>
  <si>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</si>
  <si>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</si>
  <si>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</si>
  <si>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</si>
  <si>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</si>
  <si>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</si>
  <si>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</si>
  <si>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</si>
  <si>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</si>
  <si>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</si>
  <si>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</si>
  <si>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</si>
  <si>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</si>
  <si>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</si>
  <si>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</si>
  <si>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</si>
  <si>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</si>
  <si>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</si>
  <si>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</si>
  <si>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</si>
  <si>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</si>
  <si>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</si>
  <si>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</si>
  <si>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</si>
  <si>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</si>
  <si>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</si>
  <si>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</si>
  <si>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</si>
  <si>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</si>
  <si>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</si>
  <si>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</si>
  <si>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</si>
  <si>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</si>
  <si>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</si>
  <si>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</si>
  <si>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</si>
  <si>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</si>
  <si>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</si>
  <si>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</si>
  <si>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</si>
  <si>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</si>
  <si>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</si>
  <si>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</si>
  <si>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</si>
  <si>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</si>
  <si>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</si>
  <si>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</si>
  <si>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</si>
  <si>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</si>
  <si>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</si>
  <si>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</si>
  <si>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</si>
  <si>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</si>
  <si>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</si>
  <si>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</si>
  <si>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</si>
  <si>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</si>
  <si>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</si>
  <si>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</si>
  <si>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</si>
  <si>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</si>
  <si>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</si>
  <si>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</si>
  <si>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</si>
  <si>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</si>
  <si>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</si>
  <si>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</si>
  <si>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</si>
  <si>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</si>
  <si>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</si>
  <si>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</si>
  <si>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</si>
  <si>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</si>
  <si>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</si>
  <si>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</si>
  <si>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</si>
  <si>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</si>
  <si>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</si>
  <si>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</si>
  <si>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</si>
  <si>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</si>
  <si>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</si>
  <si>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</si>
  <si>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</si>
  <si>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</si>
  <si>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</si>
  <si>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</si>
  <si>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</si>
  <si>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</si>
  <si>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</si>
  <si>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</si>
  <si>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</si>
  <si>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</si>
  <si>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</si>
  <si>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</si>
  <si>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</si>
  <si>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</si>
  <si>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</si>
  <si>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</si>
  <si>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</si>
  <si>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</si>
  <si>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</si>
  <si>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</si>
  <si>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</si>
  <si>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</si>
  <si>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</si>
  <si>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</si>
  <si>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</si>
  <si>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</si>
  <si>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</si>
  <si>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</si>
  <si>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</si>
  <si>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</si>
  <si>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</si>
  <si>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</si>
  <si>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</si>
  <si>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</si>
  <si>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</si>
  <si>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</si>
  <si>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</si>
  <si>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</si>
  <si>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</si>
  <si>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</si>
  <si>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</si>
  <si>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</si>
  <si>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</si>
  <si>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</si>
  <si>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</si>
  <si>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</si>
  <si>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</si>
  <si>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</si>
  <si>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</si>
  <si>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</si>
  <si>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</si>
  <si>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</si>
  <si>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</si>
  <si>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</si>
  <si>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</si>
  <si>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</si>
  <si>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</si>
  <si>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</si>
  <si>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</si>
  <si>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</si>
  <si>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</si>
  <si>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</si>
  <si>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</si>
  <si>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</si>
  <si>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</si>
  <si>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</si>
  <si>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</si>
  <si>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</si>
  <si>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</si>
  <si>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</si>
  <si>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</si>
  <si>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</si>
  <si>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</si>
  <si>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</si>
  <si>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</si>
  <si>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</si>
  <si>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</si>
  <si>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</si>
  <si>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</si>
  <si>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</si>
  <si>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</si>
  <si>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</si>
  <si>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</si>
  <si>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</si>
  <si>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</si>
  <si>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</si>
  <si>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</si>
  <si>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</si>
  <si>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</si>
  <si>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</si>
  <si>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</si>
  <si>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</si>
  <si>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</si>
  <si>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</si>
  <si>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</si>
  <si>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</si>
  <si>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</si>
  <si>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</si>
  <si>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</si>
  <si>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</si>
  <si>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</si>
  <si>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</si>
  <si>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</si>
  <si>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</si>
  <si>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</si>
  <si>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</si>
  <si>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</si>
  <si>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</si>
  <si>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</si>
  <si>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</si>
  <si>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</si>
  <si>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</si>
  <si>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</si>
  <si>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</si>
  <si>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</si>
  <si>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</si>
  <si>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</si>
  <si>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</si>
  <si>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</si>
  <si>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</si>
  <si>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</si>
  <si>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</si>
  <si>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</si>
  <si>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</si>
  <si>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</si>
  <si>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</si>
  <si>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</si>
  <si>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</si>
  <si>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</si>
  <si>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</si>
  <si>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</si>
  <si>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</si>
  <si>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</si>
  <si>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</si>
  <si>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</si>
  <si>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</si>
  <si>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</si>
  <si>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</si>
  <si>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</si>
  <si>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</si>
  <si>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</si>
  <si>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</si>
  <si>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</si>
  <si>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</si>
  <si>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</si>
  <si>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</si>
  <si>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男子</t>
  </si>
  <si>
    <t>女子</t>
  </si>
  <si>
    <t>地點：揚昇高爾夫鄉村俱樂部</t>
    <phoneticPr fontId="2" type="noConversion"/>
  </si>
  <si>
    <t>2R</t>
    <phoneticPr fontId="2" type="noConversion"/>
  </si>
  <si>
    <t>1R</t>
    <phoneticPr fontId="2" type="noConversion"/>
  </si>
  <si>
    <t>王偉軒</t>
  </si>
  <si>
    <t>林義淵</t>
  </si>
  <si>
    <t>王偉祥</t>
  </si>
  <si>
    <t>陳裔東</t>
    <phoneticPr fontId="2" type="noConversion"/>
  </si>
  <si>
    <t>詹昱韋</t>
    <phoneticPr fontId="2" type="noConversion"/>
  </si>
  <si>
    <t>丁子軒</t>
    <phoneticPr fontId="2" type="noConversion"/>
  </si>
  <si>
    <t>邱弘鈞</t>
  </si>
  <si>
    <t>廖煥鈞</t>
  </si>
  <si>
    <t>林宸駒</t>
  </si>
  <si>
    <t>DQ</t>
  </si>
  <si>
    <t>朱吉莘</t>
  </si>
  <si>
    <t>吳允植</t>
  </si>
  <si>
    <t>陳傑生</t>
  </si>
  <si>
    <t>張敦量</t>
  </si>
  <si>
    <t>吳育愷</t>
  </si>
  <si>
    <t>李長祐</t>
  </si>
  <si>
    <t>張祐誠</t>
  </si>
  <si>
    <t>簡振宇</t>
  </si>
  <si>
    <t>張凱評</t>
  </si>
  <si>
    <t>陳芃翰</t>
  </si>
  <si>
    <t>洪翊宸</t>
  </si>
  <si>
    <t>潘冠文</t>
  </si>
  <si>
    <t>蔡睿恒</t>
  </si>
  <si>
    <t>林育宏</t>
  </si>
  <si>
    <t>商凱程</t>
  </si>
  <si>
    <t>邱　靖</t>
  </si>
  <si>
    <t>劉彧丞</t>
  </si>
  <si>
    <t>殷梓勛</t>
  </si>
  <si>
    <t>侯羽桑</t>
    <phoneticPr fontId="2" type="noConversion"/>
  </si>
  <si>
    <t>張倚嘉</t>
    <phoneticPr fontId="2" type="noConversion"/>
  </si>
  <si>
    <t>施柔羽</t>
  </si>
  <si>
    <t>謝映葶</t>
  </si>
  <si>
    <t>石澄璇</t>
    <phoneticPr fontId="2" type="noConversion"/>
  </si>
  <si>
    <t>廖信淳</t>
  </si>
  <si>
    <t>黃郁心</t>
    <phoneticPr fontId="2" type="noConversion"/>
  </si>
  <si>
    <t>陳葶伃</t>
  </si>
  <si>
    <t>郭瑜恬</t>
  </si>
  <si>
    <t>朱家儀</t>
  </si>
  <si>
    <t>張卉妤</t>
  </si>
  <si>
    <t>林子涵</t>
    <phoneticPr fontId="2" type="noConversion"/>
  </si>
  <si>
    <t>李映彤</t>
  </si>
  <si>
    <r>
      <t>106</t>
    </r>
    <r>
      <rPr>
        <sz val="12"/>
        <rFont val="細明體"/>
        <family val="3"/>
        <charset val="136"/>
      </rPr>
      <t>春</t>
    </r>
    <phoneticPr fontId="2" type="noConversion"/>
  </si>
  <si>
    <r>
      <t>105</t>
    </r>
    <r>
      <rPr>
        <sz val="12"/>
        <rFont val="細明體"/>
        <family val="3"/>
        <charset val="136"/>
      </rPr>
      <t>冬</t>
    </r>
    <phoneticPr fontId="2" type="noConversion"/>
  </si>
  <si>
    <t>總績分</t>
    <phoneticPr fontId="2" type="noConversion"/>
  </si>
  <si>
    <t xml:space="preserve"> </t>
  </si>
  <si>
    <t>溫昱澄</t>
  </si>
  <si>
    <t>陳鉑融</t>
  </si>
  <si>
    <t>洪棋剴</t>
  </si>
  <si>
    <t>張宇誠</t>
  </si>
  <si>
    <t>吳取鳴</t>
  </si>
  <si>
    <t>張鈞翔</t>
  </si>
  <si>
    <t>林兆義</t>
  </si>
  <si>
    <t>林辛豪</t>
  </si>
  <si>
    <t>R4</t>
    <phoneticPr fontId="2" type="noConversion"/>
  </si>
  <si>
    <t>R3</t>
    <phoneticPr fontId="2" type="noConversion"/>
  </si>
  <si>
    <t>R2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</si>
  <si>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</si>
  <si>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選手姓名</t>
    </r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</si>
  <si>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</si>
  <si>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</si>
  <si>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</si>
  <si>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</si>
  <si>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</si>
  <si>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</si>
  <si>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</si>
  <si>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</si>
  <si>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林婕恩</t>
  </si>
  <si>
    <t>鄭湘樺</t>
  </si>
  <si>
    <t>沈文琪</t>
  </si>
  <si>
    <t>石瑋岑</t>
  </si>
  <si>
    <t>羅聖旗</t>
  </si>
  <si>
    <t>王羽詮</t>
  </si>
  <si>
    <t>林上予</t>
  </si>
  <si>
    <t>王宥傑</t>
  </si>
  <si>
    <t>張哲綸</t>
  </si>
  <si>
    <t>趙翊勳</t>
  </si>
  <si>
    <t>謝豐仰</t>
  </si>
  <si>
    <t>林欣黛</t>
  </si>
  <si>
    <t>陳詩萱</t>
  </si>
  <si>
    <t>曹恩婕</t>
  </si>
  <si>
    <t>王采琦</t>
  </si>
  <si>
    <t>李晏羽</t>
  </si>
  <si>
    <t>陳智恩</t>
  </si>
  <si>
    <t>陳　襄</t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</si>
  <si>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(20%)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</si>
  <si>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(30%)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</si>
  <si>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(50%)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</si>
  <si>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phoneticPr fontId="2" type="noConversion"/>
  </si>
  <si>
    <t>丁子軒</t>
    <phoneticPr fontId="2" type="noConversion"/>
  </si>
  <si>
    <t>許維宸</t>
    <phoneticPr fontId="2" type="noConversion"/>
  </si>
  <si>
    <r>
      <rPr>
        <b/>
        <sz val="12"/>
        <rFont val="標楷體"/>
        <family val="4"/>
        <charset val="136"/>
      </rPr>
      <t>名次</t>
    </r>
  </si>
  <si>
    <r>
      <rPr>
        <b/>
        <sz val="12"/>
        <rFont val="標楷體"/>
        <family val="4"/>
        <charset val="136"/>
      </rPr>
      <t>組別</t>
    </r>
  </si>
  <si>
    <r>
      <t>105</t>
    </r>
    <r>
      <rPr>
        <sz val="12"/>
        <rFont val="標楷體"/>
        <family val="4"/>
        <charset val="136"/>
      </rPr>
      <t>冬</t>
    </r>
  </si>
  <si>
    <r>
      <t>106</t>
    </r>
    <r>
      <rPr>
        <sz val="12"/>
        <rFont val="標楷體"/>
        <family val="4"/>
        <charset val="136"/>
      </rPr>
      <t>春</t>
    </r>
  </si>
  <si>
    <r>
      <t>106</t>
    </r>
    <r>
      <rPr>
        <sz val="12"/>
        <rFont val="標楷體"/>
        <family val="4"/>
        <charset val="136"/>
      </rPr>
      <t>夏</t>
    </r>
  </si>
  <si>
    <r>
      <t>105</t>
    </r>
    <r>
      <rPr>
        <sz val="12"/>
        <rFont val="標楷體"/>
        <family val="4"/>
        <charset val="136"/>
      </rPr>
      <t>冬</t>
    </r>
    <r>
      <rPr>
        <sz val="12"/>
        <rFont val="Arial"/>
        <family val="2"/>
      </rPr>
      <t>(20%)</t>
    </r>
  </si>
  <si>
    <r>
      <t>106</t>
    </r>
    <r>
      <rPr>
        <sz val="12"/>
        <rFont val="標楷體"/>
        <family val="4"/>
        <charset val="136"/>
      </rPr>
      <t>春</t>
    </r>
    <r>
      <rPr>
        <sz val="12"/>
        <rFont val="Arial"/>
        <family val="2"/>
      </rPr>
      <t>(30%)</t>
    </r>
  </si>
  <si>
    <r>
      <t>106</t>
    </r>
    <r>
      <rPr>
        <sz val="12"/>
        <rFont val="標楷體"/>
        <family val="4"/>
        <charset val="136"/>
      </rPr>
      <t>夏</t>
    </r>
    <r>
      <rPr>
        <sz val="12"/>
        <rFont val="Arial"/>
        <family val="2"/>
      </rPr>
      <t>(50%)</t>
    </r>
  </si>
  <si>
    <r>
      <rPr>
        <sz val="12"/>
        <rFont val="標楷體"/>
        <family val="4"/>
        <charset val="136"/>
      </rPr>
      <t>總績分</t>
    </r>
  </si>
  <si>
    <r>
      <rPr>
        <sz val="12"/>
        <color theme="1"/>
        <rFont val="標楷體"/>
        <family val="4"/>
        <charset val="136"/>
      </rPr>
      <t>吳易軒</t>
    </r>
  </si>
  <si>
    <r>
      <rPr>
        <sz val="12"/>
        <color theme="1"/>
        <rFont val="標楷體"/>
        <family val="4"/>
        <charset val="136"/>
      </rPr>
      <t>呂偉銍</t>
    </r>
  </si>
  <si>
    <r>
      <rPr>
        <sz val="12"/>
        <color theme="1"/>
        <rFont val="標楷體"/>
        <family val="4"/>
        <charset val="136"/>
      </rPr>
      <t>黃仁杰</t>
    </r>
  </si>
  <si>
    <r>
      <rPr>
        <sz val="12"/>
        <color theme="1"/>
        <rFont val="標楷體"/>
        <family val="4"/>
        <charset val="136"/>
      </rPr>
      <t>簡士閔</t>
    </r>
  </si>
  <si>
    <r>
      <rPr>
        <sz val="12"/>
        <color theme="1"/>
        <rFont val="標楷體"/>
        <family val="4"/>
        <charset val="136"/>
      </rPr>
      <t>男Ｃ組</t>
    </r>
  </si>
  <si>
    <r>
      <rPr>
        <sz val="12"/>
        <color theme="1"/>
        <rFont val="標楷體"/>
        <family val="4"/>
        <charset val="136"/>
      </rPr>
      <t>黃伯恩</t>
    </r>
  </si>
  <si>
    <r>
      <rPr>
        <sz val="12"/>
        <color theme="1"/>
        <rFont val="標楷體"/>
        <family val="4"/>
        <charset val="136"/>
      </rPr>
      <t>張廷瑋</t>
    </r>
  </si>
  <si>
    <r>
      <rPr>
        <sz val="12"/>
        <color theme="1"/>
        <rFont val="標楷體"/>
        <family val="4"/>
        <charset val="136"/>
      </rPr>
      <t>陳宣佾</t>
    </r>
  </si>
  <si>
    <r>
      <rPr>
        <sz val="12"/>
        <color theme="1"/>
        <rFont val="標楷體"/>
        <family val="4"/>
        <charset val="136"/>
      </rPr>
      <t>黃凱駿</t>
    </r>
  </si>
  <si>
    <r>
      <rPr>
        <sz val="12"/>
        <color theme="1"/>
        <rFont val="標楷體"/>
        <family val="4"/>
        <charset val="136"/>
      </rPr>
      <t>蔡睿恒</t>
    </r>
  </si>
  <si>
    <r>
      <rPr>
        <sz val="12"/>
        <color theme="1"/>
        <rFont val="標楷體"/>
        <family val="4"/>
        <charset val="136"/>
      </rPr>
      <t>王晏彰</t>
    </r>
  </si>
  <si>
    <r>
      <rPr>
        <sz val="12"/>
        <color theme="1"/>
        <rFont val="標楷體"/>
        <family val="4"/>
        <charset val="136"/>
      </rPr>
      <t>邱振宇</t>
    </r>
  </si>
  <si>
    <r>
      <rPr>
        <sz val="12"/>
        <color theme="1"/>
        <rFont val="標楷體"/>
        <family val="4"/>
        <charset val="136"/>
      </rPr>
      <t>胡宇棠</t>
    </r>
  </si>
  <si>
    <r>
      <rPr>
        <sz val="12"/>
        <color theme="1"/>
        <rFont val="標楷體"/>
        <family val="4"/>
        <charset val="136"/>
      </rPr>
      <t>邱　靖</t>
    </r>
  </si>
  <si>
    <r>
      <rPr>
        <sz val="12"/>
        <color theme="1"/>
        <rFont val="標楷體"/>
        <family val="4"/>
        <charset val="136"/>
      </rPr>
      <t>劉彧丞</t>
    </r>
  </si>
  <si>
    <r>
      <rPr>
        <sz val="12"/>
        <color theme="1"/>
        <rFont val="標楷體"/>
        <family val="4"/>
        <charset val="136"/>
      </rPr>
      <t>譚傑升</t>
    </r>
  </si>
  <si>
    <r>
      <rPr>
        <sz val="12"/>
        <color theme="1"/>
        <rFont val="標楷體"/>
        <family val="4"/>
        <charset val="136"/>
      </rPr>
      <t>羅聖旗</t>
    </r>
  </si>
  <si>
    <r>
      <rPr>
        <sz val="12"/>
        <color theme="1"/>
        <rFont val="標楷體"/>
        <family val="4"/>
        <charset val="136"/>
      </rPr>
      <t>林育宏</t>
    </r>
  </si>
  <si>
    <r>
      <rPr>
        <sz val="12"/>
        <color theme="1"/>
        <rFont val="標楷體"/>
        <family val="4"/>
        <charset val="136"/>
      </rPr>
      <t>陳奕安</t>
    </r>
  </si>
  <si>
    <r>
      <rPr>
        <sz val="12"/>
        <color theme="1"/>
        <rFont val="標楷體"/>
        <family val="4"/>
        <charset val="136"/>
      </rPr>
      <t>王羽詮</t>
    </r>
  </si>
  <si>
    <r>
      <rPr>
        <sz val="12"/>
        <color theme="1"/>
        <rFont val="標楷體"/>
        <family val="4"/>
        <charset val="136"/>
      </rPr>
      <t>林上予</t>
    </r>
  </si>
  <si>
    <r>
      <rPr>
        <sz val="12"/>
        <color theme="1"/>
        <rFont val="標楷體"/>
        <family val="4"/>
        <charset val="136"/>
      </rPr>
      <t>商凱程</t>
    </r>
  </si>
  <si>
    <r>
      <rPr>
        <sz val="12"/>
        <color theme="1"/>
        <rFont val="標楷體"/>
        <family val="4"/>
        <charset val="136"/>
      </rPr>
      <t>吳丞軒</t>
    </r>
  </si>
  <si>
    <r>
      <rPr>
        <sz val="12"/>
        <color theme="1"/>
        <rFont val="標楷體"/>
        <family val="4"/>
        <charset val="136"/>
      </rPr>
      <t>謝秉翰</t>
    </r>
  </si>
  <si>
    <r>
      <rPr>
        <sz val="12"/>
        <color theme="1"/>
        <rFont val="標楷體"/>
        <family val="4"/>
        <charset val="136"/>
      </rPr>
      <t>王宥傑</t>
    </r>
  </si>
  <si>
    <r>
      <rPr>
        <sz val="12"/>
        <color theme="1"/>
        <rFont val="標楷體"/>
        <family val="4"/>
        <charset val="136"/>
      </rPr>
      <t>男Ｄ組</t>
    </r>
  </si>
  <si>
    <r>
      <rPr>
        <sz val="12"/>
        <color theme="1"/>
        <rFont val="標楷體"/>
        <family val="4"/>
        <charset val="136"/>
      </rPr>
      <t>許柏丞</t>
    </r>
  </si>
  <si>
    <r>
      <rPr>
        <sz val="12"/>
        <color theme="1"/>
        <rFont val="標楷體"/>
        <family val="4"/>
        <charset val="136"/>
      </rPr>
      <t>張睿洋</t>
    </r>
  </si>
  <si>
    <r>
      <rPr>
        <sz val="12"/>
        <color theme="1"/>
        <rFont val="標楷體"/>
        <family val="4"/>
        <charset val="136"/>
      </rPr>
      <t>林居佑</t>
    </r>
  </si>
  <si>
    <r>
      <rPr>
        <sz val="12"/>
        <color theme="1"/>
        <rFont val="標楷體"/>
        <family val="4"/>
        <charset val="136"/>
      </rPr>
      <t>吳承恩</t>
    </r>
  </si>
  <si>
    <r>
      <rPr>
        <sz val="12"/>
        <color theme="1"/>
        <rFont val="標楷體"/>
        <family val="4"/>
        <charset val="136"/>
      </rPr>
      <t>劉宸榮</t>
    </r>
  </si>
  <si>
    <r>
      <rPr>
        <sz val="12"/>
        <color theme="1"/>
        <rFont val="標楷體"/>
        <family val="4"/>
        <charset val="136"/>
      </rPr>
      <t>張哲綸</t>
    </r>
  </si>
  <si>
    <r>
      <rPr>
        <sz val="12"/>
        <color theme="1"/>
        <rFont val="標楷體"/>
        <family val="4"/>
        <charset val="136"/>
      </rPr>
      <t>殷梓勛</t>
    </r>
  </si>
  <si>
    <r>
      <rPr>
        <sz val="12"/>
        <color theme="1"/>
        <rFont val="標楷體"/>
        <family val="4"/>
        <charset val="136"/>
      </rPr>
      <t>謝豐仰</t>
    </r>
  </si>
  <si>
    <r>
      <rPr>
        <sz val="12"/>
        <color theme="1"/>
        <rFont val="標楷體"/>
        <family val="4"/>
        <charset val="136"/>
      </rPr>
      <t>趙　澤</t>
    </r>
  </si>
  <si>
    <r>
      <rPr>
        <sz val="12"/>
        <color theme="1"/>
        <rFont val="標楷體"/>
        <family val="4"/>
        <charset val="136"/>
      </rPr>
      <t>趙翊勳</t>
    </r>
  </si>
  <si>
    <t>謝佳彧</t>
    <phoneticPr fontId="2" type="noConversion"/>
  </si>
  <si>
    <t>參加印尼CIPUTRA WORLD JAKARTA GOLF CHAMPIONSHIP 2017, 排名女子27/42, 後2/1, F級, 以25-5-10=10計算</t>
    <phoneticPr fontId="2" type="noConversion"/>
  </si>
  <si>
    <t>侯羽桑</t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</si>
  <si>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</si>
  <si>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</si>
  <si>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</si>
  <si>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</si>
  <si>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R1</t>
    <phoneticPr fontId="2" type="noConversion"/>
  </si>
  <si>
    <t>R1</t>
    <phoneticPr fontId="2" type="noConversion"/>
  </si>
  <si>
    <t>R2</t>
    <phoneticPr fontId="2" type="noConversion"/>
  </si>
  <si>
    <t>R2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</si>
  <si>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</si>
  <si>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</si>
  <si>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</si>
  <si>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</si>
  <si>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</si>
  <si>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</si>
  <si>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t>陳立園</t>
  </si>
  <si>
    <t>曾彩晴</t>
  </si>
  <si>
    <t>台灣業餘</t>
    <phoneticPr fontId="2" type="noConversion"/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</si>
  <si>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</si>
  <si>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(20%)</t>
    </r>
    <phoneticPr fontId="2" type="noConversion"/>
  </si>
  <si>
    <r>
      <t>106</t>
    </r>
    <r>
      <rPr>
        <sz val="12"/>
        <rFont val="細明體"/>
        <family val="3"/>
        <charset val="136"/>
      </rPr>
      <t>夏</t>
    </r>
    <r>
      <rPr>
        <sz val="12"/>
        <rFont val="Times New Roman"/>
        <family val="1"/>
      </rPr>
      <t>(30%)</t>
    </r>
    <phoneticPr fontId="2" type="noConversion"/>
  </si>
  <si>
    <t>台灣業餘(50%)</t>
    <phoneticPr fontId="2" type="noConversion"/>
  </si>
  <si>
    <t>廖云瑞</t>
    <phoneticPr fontId="2" type="noConversion"/>
  </si>
  <si>
    <t>侯羽桑代表中華台北參加Suntory Ladies Open, WAGR績分11.5909, 再加40%加權,計獲得16.23分</t>
    <phoneticPr fontId="2" type="noConversion"/>
  </si>
  <si>
    <t>邱瀚霆</t>
    <phoneticPr fontId="2" type="noConversion"/>
  </si>
  <si>
    <t>註:邱瀚霆由協會派出國參加2017英國業餘公開賽,積分12.634,乘以40%加權,以17.69計算。</t>
    <phoneticPr fontId="2" type="noConversion"/>
  </si>
  <si>
    <r>
      <rPr>
        <sz val="12"/>
        <color theme="1"/>
        <rFont val="標楷體"/>
        <family val="4"/>
        <charset val="136"/>
      </rPr>
      <t>中華民國</t>
    </r>
    <r>
      <rPr>
        <sz val="12"/>
        <color theme="1"/>
        <rFont val="Arial"/>
        <family val="2"/>
      </rPr>
      <t>106</t>
    </r>
    <r>
      <rPr>
        <sz val="12"/>
        <color theme="1"/>
        <rFont val="標楷體"/>
        <family val="4"/>
        <charset val="136"/>
      </rPr>
      <t>年台灣業餘錦標賽後權重成績排名</t>
    </r>
    <phoneticPr fontId="2" type="noConversion"/>
  </si>
  <si>
    <t>105冬</t>
    <phoneticPr fontId="2" type="noConversion"/>
  </si>
  <si>
    <t>106春</t>
    <phoneticPr fontId="2" type="noConversion"/>
  </si>
  <si>
    <t>106夏</t>
    <phoneticPr fontId="2" type="noConversion"/>
  </si>
  <si>
    <t>台灣業餘</t>
    <phoneticPr fontId="2" type="noConversion"/>
  </si>
  <si>
    <t>105冬(0%)</t>
    <phoneticPr fontId="2" type="noConversion"/>
  </si>
  <si>
    <t>106春(20%)</t>
    <phoneticPr fontId="2" type="noConversion"/>
  </si>
  <si>
    <t>106夏(30%)</t>
    <phoneticPr fontId="2" type="noConversion"/>
  </si>
  <si>
    <t>台灣業餘(50%)</t>
    <phoneticPr fontId="2" type="noConversion"/>
  </si>
  <si>
    <t>總績分</t>
    <phoneticPr fontId="2" type="noConversion"/>
  </si>
  <si>
    <t>邱瀚霆</t>
    <phoneticPr fontId="2" type="noConversion"/>
  </si>
  <si>
    <t>丁子軒</t>
    <phoneticPr fontId="2" type="noConversion"/>
  </si>
  <si>
    <t>許維宸</t>
    <phoneticPr fontId="2" type="noConversion"/>
  </si>
  <si>
    <t>廖云瑞</t>
    <phoneticPr fontId="2" type="noConversion"/>
  </si>
  <si>
    <t>張倚嘉</t>
    <phoneticPr fontId="2" type="noConversion"/>
  </si>
  <si>
    <t>侯羽桑</t>
    <phoneticPr fontId="2" type="noConversion"/>
  </si>
  <si>
    <t>黃郁心</t>
    <phoneticPr fontId="2" type="noConversion"/>
  </si>
  <si>
    <t>林子涵</t>
    <phoneticPr fontId="2" type="noConversion"/>
  </si>
  <si>
    <t>註:台灣業餘錦標賽時,邱瀚霆由協會派出國參加2017英國業餘公開賽,積分12.634,乘以40%加權,以17.69計算。</t>
    <phoneticPr fontId="2" type="noConversion"/>
  </si>
</sst>
</file>

<file path=xl/styles.xml><?xml version="1.0" encoding="utf-8"?>
<styleSheet xmlns="http://schemas.openxmlformats.org/spreadsheetml/2006/main">
  <numFmts count="13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  <numFmt numFmtId="188" formatCode="0.00_ "/>
  </numFmts>
  <fonts count="32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新細明體"/>
      <family val="2"/>
      <charset val="136"/>
      <scheme val="minor"/>
    </font>
    <font>
      <sz val="12"/>
      <color rgb="FFFF0000"/>
      <name val="Arial"/>
      <family val="2"/>
    </font>
    <font>
      <sz val="12"/>
      <color theme="1"/>
      <name val="細明體"/>
      <family val="3"/>
      <charset val="136"/>
    </font>
    <font>
      <sz val="10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181" fontId="11" fillId="2" borderId="39" xfId="0" applyNumberFormat="1" applyFont="1" applyFill="1" applyBorder="1" applyAlignment="1">
      <alignment horizontal="center" vertical="center"/>
    </xf>
    <xf numFmtId="179" fontId="11" fillId="2" borderId="40" xfId="0" applyNumberFormat="1" applyFont="1" applyFill="1" applyBorder="1" applyAlignment="1">
      <alignment horizontal="left" vertical="center"/>
    </xf>
    <xf numFmtId="179" fontId="10" fillId="2" borderId="39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187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188" fontId="0" fillId="0" borderId="13" xfId="0" applyNumberFormat="1" applyBorder="1">
      <alignment vertical="center"/>
    </xf>
    <xf numFmtId="181" fontId="6" fillId="4" borderId="41" xfId="0" applyNumberFormat="1" applyFont="1" applyFill="1" applyBorder="1" applyAlignment="1">
      <alignment horizontal="center" vertical="center" wrapText="1"/>
    </xf>
    <xf numFmtId="181" fontId="6" fillId="4" borderId="42" xfId="0" applyNumberFormat="1" applyFont="1" applyFill="1" applyBorder="1" applyAlignment="1">
      <alignment horizontal="center" vertical="center"/>
    </xf>
    <xf numFmtId="181" fontId="5" fillId="4" borderId="42" xfId="0" applyNumberFormat="1" applyFont="1" applyFill="1" applyBorder="1" applyAlignment="1">
      <alignment horizontal="center" vertical="center" wrapText="1"/>
    </xf>
    <xf numFmtId="181" fontId="5" fillId="4" borderId="42" xfId="0" applyNumberFormat="1" applyFont="1" applyFill="1" applyBorder="1" applyAlignment="1">
      <alignment horizontal="center" vertical="center"/>
    </xf>
    <xf numFmtId="187" fontId="5" fillId="4" borderId="42" xfId="0" applyNumberFormat="1" applyFont="1" applyFill="1" applyBorder="1" applyAlignment="1">
      <alignment horizontal="center" vertical="center" wrapText="1"/>
    </xf>
    <xf numFmtId="187" fontId="5" fillId="4" borderId="4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23" fillId="2" borderId="11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81" fontId="11" fillId="0" borderId="11" xfId="0" applyNumberFormat="1" applyFont="1" applyFill="1" applyBorder="1" applyAlignment="1">
      <alignment horizontal="center" vertical="center"/>
    </xf>
    <xf numFmtId="179" fontId="11" fillId="0" borderId="11" xfId="0" applyNumberFormat="1" applyFont="1" applyFill="1" applyBorder="1" applyAlignment="1">
      <alignment horizontal="left" vertical="center"/>
    </xf>
    <xf numFmtId="179" fontId="11" fillId="2" borderId="39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187" fontId="0" fillId="0" borderId="0" xfId="0" applyNumberFormat="1" applyBorder="1">
      <alignment vertical="center"/>
    </xf>
    <xf numFmtId="181" fontId="6" fillId="4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center" vertical="center"/>
    </xf>
    <xf numFmtId="181" fontId="5" fillId="4" borderId="13" xfId="0" applyNumberFormat="1" applyFont="1" applyFill="1" applyBorder="1" applyAlignment="1">
      <alignment horizontal="center" vertical="center"/>
    </xf>
    <xf numFmtId="181" fontId="25" fillId="4" borderId="13" xfId="0" applyNumberFormat="1" applyFont="1" applyFill="1" applyBorder="1" applyAlignment="1">
      <alignment horizontal="center" vertical="center"/>
    </xf>
    <xf numFmtId="187" fontId="10" fillId="2" borderId="13" xfId="0" applyNumberFormat="1" applyFont="1" applyFill="1" applyBorder="1" applyAlignment="1">
      <alignment horizontal="center" vertical="center"/>
    </xf>
    <xf numFmtId="188" fontId="10" fillId="2" borderId="13" xfId="0" applyNumberFormat="1" applyFont="1" applyFill="1" applyBorder="1" applyAlignment="1">
      <alignment horizontal="center" vertical="center"/>
    </xf>
    <xf numFmtId="188" fontId="10" fillId="0" borderId="13" xfId="0" applyNumberFormat="1" applyFont="1" applyFill="1" applyBorder="1" applyAlignment="1">
      <alignment horizontal="center" vertical="center"/>
    </xf>
    <xf numFmtId="181" fontId="11" fillId="0" borderId="13" xfId="0" applyNumberFormat="1" applyFont="1" applyFill="1" applyBorder="1" applyAlignment="1">
      <alignment horizontal="center" vertical="center"/>
    </xf>
    <xf numFmtId="179" fontId="11" fillId="0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6" fillId="2" borderId="13" xfId="0" applyNumberFormat="1" applyFont="1" applyFill="1" applyBorder="1" applyAlignment="1">
      <alignment horizontal="center" vertical="center"/>
    </xf>
    <xf numFmtId="181" fontId="26" fillId="2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left" vertical="center"/>
    </xf>
    <xf numFmtId="181" fontId="11" fillId="2" borderId="13" xfId="0" applyNumberFormat="1" applyFont="1" applyFill="1" applyBorder="1" applyAlignment="1">
      <alignment horizontal="left" vertical="center"/>
    </xf>
    <xf numFmtId="182" fontId="11" fillId="2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181" fontId="26" fillId="4" borderId="13" xfId="0" applyNumberFormat="1" applyFont="1" applyFill="1" applyBorder="1" applyAlignment="1">
      <alignment horizontal="center" vertical="center" wrapText="1"/>
    </xf>
    <xf numFmtId="181" fontId="26" fillId="4" borderId="13" xfId="0" applyNumberFormat="1" applyFont="1" applyFill="1" applyBorder="1" applyAlignment="1">
      <alignment horizontal="center" vertical="center"/>
    </xf>
    <xf numFmtId="181" fontId="27" fillId="4" borderId="13" xfId="0" applyNumberFormat="1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81" fontId="10" fillId="2" borderId="13" xfId="0" applyNumberFormat="1" applyFont="1" applyFill="1" applyBorder="1" applyAlignment="1">
      <alignment horizontal="center" vertical="center"/>
    </xf>
    <xf numFmtId="179" fontId="10" fillId="2" borderId="13" xfId="0" applyNumberFormat="1" applyFont="1" applyFill="1" applyBorder="1" applyAlignment="1">
      <alignment horizontal="left" vertical="center"/>
    </xf>
    <xf numFmtId="0" fontId="10" fillId="0" borderId="0" xfId="0" applyFont="1" applyBorder="1">
      <alignment vertical="center"/>
    </xf>
    <xf numFmtId="187" fontId="10" fillId="0" borderId="0" xfId="0" applyNumberFormat="1" applyFont="1" applyBorder="1">
      <alignment vertical="center"/>
    </xf>
    <xf numFmtId="187" fontId="10" fillId="0" borderId="0" xfId="0" applyNumberFormat="1" applyFont="1">
      <alignment vertical="center"/>
    </xf>
    <xf numFmtId="187" fontId="27" fillId="4" borderId="13" xfId="0" applyNumberFormat="1" applyFont="1" applyFill="1" applyBorder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87" fontId="10" fillId="0" borderId="13" xfId="0" applyNumberFormat="1" applyFont="1" applyBorder="1" applyAlignment="1">
      <alignment horizontal="center" vertical="center"/>
    </xf>
    <xf numFmtId="182" fontId="10" fillId="0" borderId="0" xfId="0" applyNumberFormat="1" applyFont="1">
      <alignment vertical="center"/>
    </xf>
    <xf numFmtId="181" fontId="10" fillId="0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left" vertical="center"/>
    </xf>
    <xf numFmtId="0" fontId="10" fillId="0" borderId="13" xfId="0" applyFont="1" applyBorder="1">
      <alignment vertical="center"/>
    </xf>
    <xf numFmtId="187" fontId="10" fillId="0" borderId="13" xfId="0" applyNumberFormat="1" applyFont="1" applyFill="1" applyBorder="1" applyAlignment="1">
      <alignment horizontal="center" vertical="center"/>
    </xf>
    <xf numFmtId="179" fontId="10" fillId="2" borderId="44" xfId="0" applyNumberFormat="1" applyFont="1" applyFill="1" applyBorder="1" applyAlignment="1">
      <alignment horizontal="left"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182" fontId="30" fillId="2" borderId="13" xfId="0" applyNumberFormat="1" applyFont="1" applyFill="1" applyBorder="1" applyAlignment="1" applyProtection="1">
      <alignment horizontal="center" vertical="center"/>
      <protection locked="0"/>
    </xf>
    <xf numFmtId="181" fontId="24" fillId="4" borderId="13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182" fontId="29" fillId="2" borderId="13" xfId="0" applyNumberFormat="1" applyFont="1" applyFill="1" applyBorder="1" applyAlignment="1" applyProtection="1">
      <alignment horizontal="center" vertical="center"/>
      <protection locked="0"/>
    </xf>
    <xf numFmtId="181" fontId="7" fillId="4" borderId="13" xfId="0" applyNumberFormat="1" applyFont="1" applyFill="1" applyBorder="1" applyAlignment="1">
      <alignment horizontal="center" vertical="center"/>
    </xf>
    <xf numFmtId="179" fontId="31" fillId="2" borderId="13" xfId="0" applyNumberFormat="1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justifyLastLine="1"/>
    </xf>
    <xf numFmtId="0" fontId="10" fillId="0" borderId="43" xfId="0" applyFont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  <xf numFmtId="187" fontId="29" fillId="2" borderId="13" xfId="0" applyNumberFormat="1" applyFont="1" applyFill="1" applyBorder="1" applyAlignment="1">
      <alignment horizontal="center" vertical="center"/>
    </xf>
    <xf numFmtId="0" fontId="10" fillId="0" borderId="43" xfId="0" applyFont="1" applyBorder="1" applyAlignment="1">
      <alignment vertical="center"/>
    </xf>
    <xf numFmtId="0" fontId="10" fillId="0" borderId="0" xfId="0" applyFont="1" applyBorder="1" applyAlignment="1">
      <alignment vertical="center"/>
    </xf>
  </cellXfs>
  <cellStyles count="1">
    <cellStyle name="一般" xfId="0" builtinId="0"/>
  </cellStyles>
  <dxfs count="437"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209" t="s">
        <v>38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</row>
    <row r="2" spans="1:29" ht="17.25" thickBot="1">
      <c r="A2" s="210" t="s">
        <v>268</v>
      </c>
      <c r="B2" s="210"/>
      <c r="C2" s="210"/>
      <c r="D2" s="210"/>
      <c r="E2" s="210"/>
      <c r="F2" s="31"/>
      <c r="G2" s="31"/>
      <c r="H2" s="211">
        <v>1</v>
      </c>
      <c r="I2" s="211"/>
      <c r="J2" s="211"/>
      <c r="K2" s="211"/>
      <c r="L2" s="211"/>
      <c r="M2" s="211"/>
      <c r="N2" s="211"/>
      <c r="O2" s="211"/>
      <c r="P2" s="211"/>
      <c r="Q2" s="2"/>
      <c r="R2" s="32"/>
      <c r="S2" s="32"/>
      <c r="T2" s="32"/>
      <c r="U2" s="32"/>
      <c r="V2" s="32"/>
      <c r="W2" s="32"/>
      <c r="X2" s="212">
        <v>42821</v>
      </c>
      <c r="Y2" s="212"/>
      <c r="Z2" s="212"/>
      <c r="AA2" s="212"/>
      <c r="AB2" s="212"/>
      <c r="AC2" s="212"/>
    </row>
    <row r="3" spans="1:29" ht="17.25" thickTop="1">
      <c r="A3" s="213" t="s">
        <v>7</v>
      </c>
      <c r="B3" s="215" t="s">
        <v>8</v>
      </c>
      <c r="C3" s="217" t="s">
        <v>0</v>
      </c>
      <c r="D3" s="219" t="s">
        <v>9</v>
      </c>
      <c r="E3" s="219" t="s">
        <v>10</v>
      </c>
      <c r="F3" s="221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207" t="s">
        <v>12</v>
      </c>
    </row>
    <row r="4" spans="1:29">
      <c r="A4" s="214"/>
      <c r="B4" s="216"/>
      <c r="C4" s="218"/>
      <c r="D4" s="220"/>
      <c r="E4" s="220"/>
      <c r="F4" s="222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208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436" priority="99" operator="lessThan">
      <formula>0</formula>
    </cfRule>
    <cfRule type="cellIs" dxfId="435" priority="100" operator="equal">
      <formula>0</formula>
    </cfRule>
  </conditionalFormatting>
  <conditionalFormatting sqref="F83:F98 F5:F58 F66:F81">
    <cfRule type="cellIs" dxfId="434" priority="95" operator="lessThan">
      <formula>COUNTIF(D5:E5,"&gt;0")*$AG$4</formula>
    </cfRule>
    <cfRule type="cellIs" dxfId="433" priority="96" operator="equal">
      <formula>COUNTIF(D5:E5,"&gt;0")*$AG$4</formula>
    </cfRule>
  </conditionalFormatting>
  <conditionalFormatting sqref="G5:G98">
    <cfRule type="cellIs" dxfId="432" priority="91" operator="lessThan">
      <formula>0</formula>
    </cfRule>
    <cfRule type="cellIs" dxfId="431" priority="92" operator="equal">
      <formula>0</formula>
    </cfRule>
  </conditionalFormatting>
  <conditionalFormatting sqref="F5:F98">
    <cfRule type="cellIs" dxfId="430" priority="87" operator="lessThan">
      <formula>COUNTIF(D5:E5,"&gt;0")*$AH$4</formula>
    </cfRule>
    <cfRule type="cellIs" dxfId="429" priority="88" operator="equal">
      <formula>COUNTIF(D5:E5,"&gt;0")*$AH$4</formula>
    </cfRule>
  </conditionalFormatting>
  <conditionalFormatting sqref="D5:E98">
    <cfRule type="cellIs" dxfId="428" priority="77" operator="lessThan">
      <formula>$AB$4</formula>
    </cfRule>
    <cfRule type="cellIs" dxfId="427" priority="78" operator="equal">
      <formula>$AB$4</formula>
    </cfRule>
  </conditionalFormatting>
  <conditionalFormatting sqref="H5:Y82">
    <cfRule type="cellIs" dxfId="426" priority="74" operator="equal">
      <formula>H$4-2</formula>
    </cfRule>
    <cfRule type="cellIs" dxfId="425" priority="75" operator="equal">
      <formula>H$4-1</formula>
    </cfRule>
    <cfRule type="cellIs" dxfId="424" priority="76" operator="equal">
      <formula>H$4</formula>
    </cfRule>
  </conditionalFormatting>
  <conditionalFormatting sqref="H83:Y98">
    <cfRule type="cellIs" dxfId="423" priority="27" operator="equal">
      <formula>H$4-2</formula>
    </cfRule>
    <cfRule type="cellIs" dxfId="422" priority="28" operator="equal">
      <formula>H$4-1</formula>
    </cfRule>
    <cfRule type="cellIs" dxfId="421" priority="29" operator="equal">
      <formula>H$4</formula>
    </cfRule>
  </conditionalFormatting>
  <conditionalFormatting sqref="G99:G109">
    <cfRule type="cellIs" dxfId="420" priority="25" operator="lessThan">
      <formula>0</formula>
    </cfRule>
    <cfRule type="cellIs" dxfId="419" priority="26" operator="equal">
      <formula>0</formula>
    </cfRule>
  </conditionalFormatting>
  <conditionalFormatting sqref="F99:F109">
    <cfRule type="cellIs" dxfId="418" priority="23" operator="lessThan">
      <formula>COUNTIF(D99:E99,"&gt;0")*$AG$4</formula>
    </cfRule>
    <cfRule type="cellIs" dxfId="417" priority="24" operator="equal">
      <formula>COUNTIF(D99:E99,"&gt;0")*$AG$4</formula>
    </cfRule>
  </conditionalFormatting>
  <conditionalFormatting sqref="G99:G109">
    <cfRule type="cellIs" dxfId="416" priority="21" operator="lessThan">
      <formula>0</formula>
    </cfRule>
    <cfRule type="cellIs" dxfId="415" priority="22" operator="equal">
      <formula>0</formula>
    </cfRule>
  </conditionalFormatting>
  <conditionalFormatting sqref="F99:F109">
    <cfRule type="cellIs" dxfId="414" priority="19" operator="lessThan">
      <formula>COUNTIF(D99:E99,"&gt;0")*$AH$4</formula>
    </cfRule>
    <cfRule type="cellIs" dxfId="413" priority="20" operator="equal">
      <formula>COUNTIF(D99:E99,"&gt;0")*$AH$4</formula>
    </cfRule>
  </conditionalFormatting>
  <conditionalFormatting sqref="D99:E109">
    <cfRule type="cellIs" dxfId="412" priority="17" operator="lessThan">
      <formula>$AB$4</formula>
    </cfRule>
    <cfRule type="cellIs" dxfId="411" priority="18" operator="equal">
      <formula>$AB$4</formula>
    </cfRule>
  </conditionalFormatting>
  <conditionalFormatting sqref="H99:Y109">
    <cfRule type="cellIs" dxfId="410" priority="14" operator="equal">
      <formula>H$4-2</formula>
    </cfRule>
    <cfRule type="cellIs" dxfId="409" priority="15" operator="equal">
      <formula>H$4-1</formula>
    </cfRule>
    <cfRule type="cellIs" dxfId="408" priority="16" operator="equal">
      <formula>H$4</formula>
    </cfRule>
  </conditionalFormatting>
  <conditionalFormatting sqref="G110:G120">
    <cfRule type="cellIs" dxfId="407" priority="12" operator="lessThan">
      <formula>0</formula>
    </cfRule>
    <cfRule type="cellIs" dxfId="406" priority="13" operator="equal">
      <formula>0</formula>
    </cfRule>
  </conditionalFormatting>
  <conditionalFormatting sqref="F110:F120">
    <cfRule type="cellIs" dxfId="405" priority="10" operator="lessThan">
      <formula>COUNTIF(D110:E110,"&gt;0")*$AG$4</formula>
    </cfRule>
    <cfRule type="cellIs" dxfId="404" priority="11" operator="equal">
      <formula>COUNTIF(D110:E110,"&gt;0")*$AG$4</formula>
    </cfRule>
  </conditionalFormatting>
  <conditionalFormatting sqref="G110:G120">
    <cfRule type="cellIs" dxfId="403" priority="8" operator="lessThan">
      <formula>0</formula>
    </cfRule>
    <cfRule type="cellIs" dxfId="402" priority="9" operator="equal">
      <formula>0</formula>
    </cfRule>
  </conditionalFormatting>
  <conditionalFormatting sqref="F110:F120">
    <cfRule type="cellIs" dxfId="401" priority="6" operator="lessThan">
      <formula>COUNTIF(D110:E110,"&gt;0")*$AH$4</formula>
    </cfRule>
    <cfRule type="cellIs" dxfId="400" priority="7" operator="equal">
      <formula>COUNTIF(D110:E110,"&gt;0")*$AH$4</formula>
    </cfRule>
  </conditionalFormatting>
  <conditionalFormatting sqref="D110:E120">
    <cfRule type="cellIs" dxfId="399" priority="4" operator="lessThan">
      <formula>$AB$4</formula>
    </cfRule>
    <cfRule type="cellIs" dxfId="398" priority="5" operator="equal">
      <formula>$AB$4</formula>
    </cfRule>
  </conditionalFormatting>
  <conditionalFormatting sqref="H110:Y120">
    <cfRule type="cellIs" dxfId="397" priority="1" operator="equal">
      <formula>H$4-2</formula>
    </cfRule>
    <cfRule type="cellIs" dxfId="396" priority="2" operator="equal">
      <formula>H$4-1</formula>
    </cfRule>
    <cfRule type="cellIs" dxfId="395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16"/>
  <sheetViews>
    <sheetView workbookViewId="0">
      <pane ySplit="1" topLeftCell="A2" activePane="bottomLeft" state="frozen"/>
      <selection activeCell="C18" sqref="C18"/>
      <selection pane="bottomLeft" activeCell="B2" sqref="B2:M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172</v>
      </c>
      <c r="C2" s="12" t="s">
        <v>176</v>
      </c>
      <c r="D2" s="13">
        <v>0</v>
      </c>
      <c r="E2" s="13">
        <v>0</v>
      </c>
      <c r="F2" s="13">
        <v>83</v>
      </c>
      <c r="G2" s="13">
        <v>80</v>
      </c>
      <c r="H2" s="13">
        <v>163</v>
      </c>
      <c r="K2">
        <v>17.200000000000003</v>
      </c>
      <c r="L2">
        <v>18.200000000000003</v>
      </c>
      <c r="M2">
        <v>35.400000000000006</v>
      </c>
    </row>
    <row r="3" spans="1:13">
      <c r="A3" s="28">
        <v>2</v>
      </c>
      <c r="B3" s="29" t="s">
        <v>172</v>
      </c>
      <c r="C3" s="12" t="s">
        <v>179</v>
      </c>
      <c r="D3" s="13">
        <v>0</v>
      </c>
      <c r="E3" s="13">
        <v>0</v>
      </c>
      <c r="F3" s="13">
        <v>85</v>
      </c>
      <c r="G3" s="13">
        <v>82</v>
      </c>
      <c r="H3" s="13">
        <v>167</v>
      </c>
      <c r="K3">
        <v>15.200000000000003</v>
      </c>
      <c r="L3">
        <v>16.200000000000003</v>
      </c>
      <c r="M3">
        <v>31.400000000000006</v>
      </c>
    </row>
    <row r="4" spans="1:13">
      <c r="A4" s="28">
        <v>3</v>
      </c>
      <c r="B4" s="29" t="s">
        <v>172</v>
      </c>
      <c r="C4" s="12" t="s">
        <v>174</v>
      </c>
      <c r="D4" s="13">
        <v>0</v>
      </c>
      <c r="E4" s="13">
        <v>0</v>
      </c>
      <c r="F4" s="13">
        <v>82</v>
      </c>
      <c r="G4" s="13">
        <v>86</v>
      </c>
      <c r="H4" s="13">
        <v>168</v>
      </c>
      <c r="K4">
        <v>18.200000000000003</v>
      </c>
      <c r="L4">
        <v>12.200000000000003</v>
      </c>
      <c r="M4">
        <v>30.400000000000006</v>
      </c>
    </row>
    <row r="5" spans="1:13">
      <c r="A5" s="28">
        <v>4</v>
      </c>
      <c r="B5" s="29" t="s">
        <v>172</v>
      </c>
      <c r="C5" s="12" t="s">
        <v>111</v>
      </c>
      <c r="D5" s="13">
        <v>0</v>
      </c>
      <c r="E5" s="13">
        <v>0</v>
      </c>
      <c r="F5" s="13">
        <v>81</v>
      </c>
      <c r="G5" s="13">
        <v>88</v>
      </c>
      <c r="H5" s="13">
        <v>169</v>
      </c>
      <c r="K5">
        <v>19.200000000000003</v>
      </c>
      <c r="L5">
        <v>10.200000000000003</v>
      </c>
      <c r="M5">
        <v>29.400000000000006</v>
      </c>
    </row>
    <row r="6" spans="1:13">
      <c r="A6" s="28">
        <v>5</v>
      </c>
      <c r="B6" s="29" t="s">
        <v>172</v>
      </c>
      <c r="C6" s="12" t="s">
        <v>109</v>
      </c>
      <c r="D6" s="13">
        <v>0</v>
      </c>
      <c r="E6" s="13">
        <v>0</v>
      </c>
      <c r="F6" s="13">
        <v>89</v>
      </c>
      <c r="G6" s="13">
        <v>82</v>
      </c>
      <c r="H6" s="13">
        <v>171</v>
      </c>
      <c r="K6">
        <v>11.200000000000003</v>
      </c>
      <c r="L6">
        <v>16.200000000000003</v>
      </c>
      <c r="M6">
        <v>27.400000000000006</v>
      </c>
    </row>
    <row r="7" spans="1:13">
      <c r="A7" s="28">
        <v>6</v>
      </c>
      <c r="B7" s="29" t="s">
        <v>172</v>
      </c>
      <c r="C7" s="12" t="s">
        <v>178</v>
      </c>
      <c r="D7" s="13">
        <v>0</v>
      </c>
      <c r="E7" s="13">
        <v>0</v>
      </c>
      <c r="F7" s="13">
        <v>86</v>
      </c>
      <c r="G7" s="13">
        <v>86</v>
      </c>
      <c r="H7" s="13">
        <v>172</v>
      </c>
      <c r="J7" s="156"/>
      <c r="K7">
        <v>14.200000000000003</v>
      </c>
      <c r="L7">
        <v>12.200000000000003</v>
      </c>
      <c r="M7">
        <v>26.400000000000006</v>
      </c>
    </row>
    <row r="8" spans="1:13">
      <c r="A8" s="28">
        <v>7</v>
      </c>
      <c r="B8" s="29" t="s">
        <v>172</v>
      </c>
      <c r="C8" s="12" t="s">
        <v>173</v>
      </c>
      <c r="D8" s="13">
        <v>0</v>
      </c>
      <c r="E8" s="13">
        <v>0</v>
      </c>
      <c r="F8" s="13">
        <v>86</v>
      </c>
      <c r="G8" s="13">
        <v>86</v>
      </c>
      <c r="H8" s="13">
        <v>172</v>
      </c>
      <c r="J8" s="156"/>
      <c r="K8">
        <v>14.200000000000003</v>
      </c>
      <c r="L8">
        <v>12.200000000000003</v>
      </c>
      <c r="M8">
        <v>26.400000000000006</v>
      </c>
    </row>
    <row r="9" spans="1:13">
      <c r="A9" s="28">
        <v>8</v>
      </c>
      <c r="B9" s="29" t="s">
        <v>172</v>
      </c>
      <c r="C9" s="12" t="s">
        <v>293</v>
      </c>
      <c r="D9" s="13">
        <v>0</v>
      </c>
      <c r="E9" s="13">
        <v>0</v>
      </c>
      <c r="F9" s="13">
        <v>88</v>
      </c>
      <c r="G9" s="13">
        <v>87</v>
      </c>
      <c r="H9" s="13">
        <v>175</v>
      </c>
      <c r="K9">
        <v>12.200000000000003</v>
      </c>
      <c r="L9">
        <v>11.200000000000003</v>
      </c>
      <c r="M9">
        <v>23.400000000000006</v>
      </c>
    </row>
    <row r="10" spans="1:13">
      <c r="A10" s="28">
        <v>9</v>
      </c>
      <c r="B10" s="29" t="s">
        <v>172</v>
      </c>
      <c r="C10" s="12" t="s">
        <v>294</v>
      </c>
      <c r="D10" s="13">
        <v>0</v>
      </c>
      <c r="E10" s="13">
        <v>0</v>
      </c>
      <c r="F10" s="13">
        <v>94</v>
      </c>
      <c r="G10" s="13">
        <v>86</v>
      </c>
      <c r="H10" s="13">
        <v>180</v>
      </c>
      <c r="K10">
        <v>6.2000000000000028</v>
      </c>
      <c r="L10">
        <v>12.200000000000003</v>
      </c>
      <c r="M10">
        <v>18.400000000000006</v>
      </c>
    </row>
    <row r="11" spans="1:13">
      <c r="A11" s="28">
        <v>10</v>
      </c>
      <c r="B11" s="29" t="s">
        <v>172</v>
      </c>
      <c r="C11" s="12" t="s">
        <v>295</v>
      </c>
      <c r="D11" s="13">
        <v>0</v>
      </c>
      <c r="E11" s="13">
        <v>0</v>
      </c>
      <c r="F11" s="13">
        <v>95</v>
      </c>
      <c r="G11" s="13">
        <v>91</v>
      </c>
      <c r="H11" s="13">
        <v>186</v>
      </c>
      <c r="K11">
        <v>5.2000000000000028</v>
      </c>
      <c r="L11">
        <v>7.2000000000000028</v>
      </c>
      <c r="M11">
        <v>12.400000000000006</v>
      </c>
    </row>
    <row r="12" spans="1:13">
      <c r="A12" s="28">
        <v>11</v>
      </c>
      <c r="B12" s="29" t="s">
        <v>172</v>
      </c>
      <c r="C12" s="12" t="s">
        <v>175</v>
      </c>
      <c r="D12" s="13">
        <v>0</v>
      </c>
      <c r="E12" s="13">
        <v>0</v>
      </c>
      <c r="F12" s="13">
        <v>95</v>
      </c>
      <c r="G12" s="13">
        <v>91</v>
      </c>
      <c r="H12" s="13">
        <v>186</v>
      </c>
      <c r="K12">
        <v>5.2000000000000028</v>
      </c>
      <c r="L12">
        <v>7.2000000000000028</v>
      </c>
      <c r="M12">
        <v>12.400000000000006</v>
      </c>
    </row>
    <row r="13" spans="1:13" s="154" customFormat="1">
      <c r="A13" s="72">
        <v>14</v>
      </c>
      <c r="B13" s="157" t="s">
        <v>172</v>
      </c>
      <c r="C13" s="158" t="s">
        <v>296</v>
      </c>
      <c r="D13" s="76">
        <v>0</v>
      </c>
      <c r="E13" s="76">
        <v>0</v>
      </c>
      <c r="F13" s="76">
        <v>96</v>
      </c>
      <c r="G13" s="76">
        <v>93</v>
      </c>
      <c r="H13" s="76">
        <v>189</v>
      </c>
      <c r="K13" s="154">
        <v>4.2000000000000028</v>
      </c>
      <c r="L13" s="154">
        <v>5.2000000000000028</v>
      </c>
      <c r="M13" s="154">
        <v>9.4000000000000057</v>
      </c>
    </row>
    <row r="14" spans="1:13" s="154" customFormat="1">
      <c r="A14" s="72">
        <v>12</v>
      </c>
      <c r="B14" s="157" t="s">
        <v>172</v>
      </c>
      <c r="C14" s="158" t="s">
        <v>181</v>
      </c>
      <c r="D14" s="76">
        <v>0</v>
      </c>
      <c r="E14" s="76">
        <v>0</v>
      </c>
      <c r="F14" s="76">
        <v>92</v>
      </c>
      <c r="G14" s="76">
        <v>100</v>
      </c>
      <c r="H14" s="76">
        <v>192</v>
      </c>
      <c r="K14" s="154">
        <v>8.2000000000000028</v>
      </c>
      <c r="L14" s="154">
        <v>0</v>
      </c>
      <c r="M14" s="154">
        <v>8.2000000000000028</v>
      </c>
    </row>
    <row r="15" spans="1:13" s="154" customFormat="1">
      <c r="A15" s="72">
        <v>13</v>
      </c>
      <c r="B15" s="157" t="s">
        <v>172</v>
      </c>
      <c r="C15" s="158" t="s">
        <v>113</v>
      </c>
      <c r="D15" s="76">
        <v>0</v>
      </c>
      <c r="E15" s="76">
        <v>0</v>
      </c>
      <c r="F15" s="76">
        <v>106</v>
      </c>
      <c r="G15" s="76">
        <v>87</v>
      </c>
      <c r="H15" s="76">
        <v>193</v>
      </c>
      <c r="K15" s="154">
        <v>0</v>
      </c>
      <c r="L15" s="154">
        <v>11.200000000000003</v>
      </c>
      <c r="M15" s="154">
        <v>11.200000000000003</v>
      </c>
    </row>
    <row r="16" spans="1:13">
      <c r="A16" s="28">
        <v>15</v>
      </c>
      <c r="B16" s="29" t="s">
        <v>172</v>
      </c>
      <c r="C16" s="12" t="s">
        <v>297</v>
      </c>
      <c r="D16" s="13">
        <v>0</v>
      </c>
      <c r="E16" s="13">
        <v>0</v>
      </c>
      <c r="F16" s="13">
        <v>95</v>
      </c>
      <c r="G16" s="13">
        <v>98</v>
      </c>
      <c r="H16" s="13">
        <v>193</v>
      </c>
      <c r="K16">
        <v>5.2000000000000028</v>
      </c>
      <c r="L16">
        <v>0.20000000000000284</v>
      </c>
      <c r="M16">
        <v>5.4000000000000057</v>
      </c>
    </row>
  </sheetData>
  <phoneticPr fontId="2" type="noConversion"/>
  <conditionalFormatting sqref="B2:B16">
    <cfRule type="expression" dxfId="307" priority="6">
      <formula>AND(XEF2=0,XEG2&lt;&gt;"")</formula>
    </cfRule>
  </conditionalFormatting>
  <conditionalFormatting sqref="A2:A16">
    <cfRule type="expression" dxfId="306" priority="5">
      <formula>AND(XEF2=0,XEG2&lt;&gt;"")</formula>
    </cfRule>
  </conditionalFormatting>
  <conditionalFormatting sqref="D2:G16">
    <cfRule type="cellIs" dxfId="305" priority="3" operator="lessThan">
      <formula>#REF!</formula>
    </cfRule>
    <cfRule type="cellIs" dxfId="304" priority="4" operator="equal">
      <formula>#REF!</formula>
    </cfRule>
  </conditionalFormatting>
  <conditionalFormatting sqref="H2:H16">
    <cfRule type="cellIs" dxfId="303" priority="1" operator="lessThan">
      <formula>#REF!*COUNTIF(D2:G2,"&gt;0")</formula>
    </cfRule>
    <cfRule type="cellIs" dxfId="302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4"/>
  <sheetViews>
    <sheetView workbookViewId="0">
      <selection activeCell="A4" sqref="A4:XFD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 s="126" customFormat="1">
      <c r="A4" s="135">
        <v>1</v>
      </c>
      <c r="B4" s="136" t="s">
        <v>172</v>
      </c>
      <c r="C4" s="137" t="s">
        <v>175</v>
      </c>
      <c r="D4" s="138">
        <v>0</v>
      </c>
      <c r="E4" s="138">
        <v>0</v>
      </c>
      <c r="F4" s="138">
        <v>86</v>
      </c>
      <c r="G4" s="138">
        <v>78</v>
      </c>
      <c r="H4" s="138">
        <v>164</v>
      </c>
      <c r="I4" s="139">
        <v>0</v>
      </c>
      <c r="J4" s="146"/>
      <c r="K4" s="146"/>
      <c r="L4" s="145">
        <v>17.272727272727266</v>
      </c>
      <c r="M4" s="145">
        <v>22.63636363636364</v>
      </c>
      <c r="N4" s="147">
        <v>39.909090909090907</v>
      </c>
    </row>
    <row r="5" spans="1:14">
      <c r="A5" s="135">
        <v>2</v>
      </c>
      <c r="B5" s="136" t="s">
        <v>172</v>
      </c>
      <c r="C5" s="137" t="s">
        <v>173</v>
      </c>
      <c r="D5" s="138">
        <v>0</v>
      </c>
      <c r="E5" s="138">
        <v>0</v>
      </c>
      <c r="F5" s="138">
        <v>84</v>
      </c>
      <c r="G5" s="138">
        <v>81</v>
      </c>
      <c r="H5" s="138">
        <v>165</v>
      </c>
      <c r="I5" s="139">
        <v>0</v>
      </c>
      <c r="J5" s="146"/>
      <c r="K5" s="146"/>
      <c r="L5" s="145">
        <v>19.272727272727266</v>
      </c>
      <c r="M5" s="145">
        <v>19.63636363636364</v>
      </c>
      <c r="N5" s="147">
        <v>38.909090909090907</v>
      </c>
    </row>
    <row r="6" spans="1:14">
      <c r="A6" s="135">
        <v>3</v>
      </c>
      <c r="B6" s="136" t="s">
        <v>172</v>
      </c>
      <c r="C6" s="137" t="s">
        <v>174</v>
      </c>
      <c r="D6" s="138">
        <v>0</v>
      </c>
      <c r="E6" s="138">
        <v>0</v>
      </c>
      <c r="F6" s="138">
        <v>85</v>
      </c>
      <c r="G6" s="138">
        <v>83</v>
      </c>
      <c r="H6" s="138">
        <v>168</v>
      </c>
      <c r="I6" s="139">
        <v>0</v>
      </c>
      <c r="J6" s="146"/>
      <c r="K6" s="146"/>
      <c r="L6" s="145">
        <v>18.272727272727266</v>
      </c>
      <c r="M6" s="145">
        <v>17.63636363636364</v>
      </c>
      <c r="N6" s="147">
        <v>35.909090909090907</v>
      </c>
    </row>
    <row r="7" spans="1:14">
      <c r="A7" s="135">
        <v>4</v>
      </c>
      <c r="B7" s="136" t="s">
        <v>172</v>
      </c>
      <c r="C7" s="137" t="s">
        <v>176</v>
      </c>
      <c r="D7" s="138">
        <v>0</v>
      </c>
      <c r="E7" s="138">
        <v>0</v>
      </c>
      <c r="F7" s="138">
        <v>89</v>
      </c>
      <c r="G7" s="138">
        <v>86</v>
      </c>
      <c r="H7" s="138">
        <v>175</v>
      </c>
      <c r="I7" s="139">
        <v>0</v>
      </c>
      <c r="J7" s="146"/>
      <c r="K7" s="146"/>
      <c r="L7" s="145">
        <v>14.272727272727266</v>
      </c>
      <c r="M7" s="145">
        <v>14.63636363636364</v>
      </c>
      <c r="N7" s="147">
        <v>28.909090909090907</v>
      </c>
    </row>
    <row r="8" spans="1:14">
      <c r="A8" s="135">
        <v>5</v>
      </c>
      <c r="B8" s="136" t="s">
        <v>172</v>
      </c>
      <c r="C8" s="137" t="s">
        <v>181</v>
      </c>
      <c r="D8" s="138">
        <v>0</v>
      </c>
      <c r="E8" s="138">
        <v>0</v>
      </c>
      <c r="F8" s="138">
        <v>99</v>
      </c>
      <c r="G8" s="138">
        <v>81</v>
      </c>
      <c r="H8" s="138">
        <v>180</v>
      </c>
      <c r="I8" s="139">
        <v>0</v>
      </c>
      <c r="J8" s="146"/>
      <c r="K8" s="146"/>
      <c r="L8" s="145">
        <v>4.2727272727272663</v>
      </c>
      <c r="M8" s="145">
        <v>19.63636363636364</v>
      </c>
      <c r="N8" s="147">
        <v>23.909090909090907</v>
      </c>
    </row>
    <row r="9" spans="1:14">
      <c r="A9" s="135">
        <v>6</v>
      </c>
      <c r="B9" s="136" t="s">
        <v>172</v>
      </c>
      <c r="C9" s="137" t="s">
        <v>177</v>
      </c>
      <c r="D9" s="138">
        <v>0</v>
      </c>
      <c r="E9" s="138">
        <v>0</v>
      </c>
      <c r="F9" s="138">
        <v>92</v>
      </c>
      <c r="G9" s="138">
        <v>89</v>
      </c>
      <c r="H9" s="138">
        <v>181</v>
      </c>
      <c r="I9" s="139">
        <v>0</v>
      </c>
      <c r="J9" s="146"/>
      <c r="K9" s="146"/>
      <c r="L9" s="145">
        <v>11.272727272727266</v>
      </c>
      <c r="M9" s="145">
        <v>11.63636363636364</v>
      </c>
      <c r="N9" s="147">
        <v>22.909090909090907</v>
      </c>
    </row>
    <row r="10" spans="1:14">
      <c r="A10" s="135">
        <v>7</v>
      </c>
      <c r="B10" s="136" t="s">
        <v>172</v>
      </c>
      <c r="C10" s="137" t="s">
        <v>179</v>
      </c>
      <c r="D10" s="138">
        <v>0</v>
      </c>
      <c r="E10" s="138">
        <v>0</v>
      </c>
      <c r="F10" s="138">
        <v>93</v>
      </c>
      <c r="G10" s="138">
        <v>95</v>
      </c>
      <c r="H10" s="138">
        <v>188</v>
      </c>
      <c r="I10" s="139">
        <v>0</v>
      </c>
      <c r="J10" s="146"/>
      <c r="K10" s="146"/>
      <c r="L10" s="145">
        <v>10.272727272727266</v>
      </c>
      <c r="M10" s="145">
        <v>5.6363636363636402</v>
      </c>
      <c r="N10" s="147">
        <v>15.909090909090907</v>
      </c>
    </row>
    <row r="11" spans="1:14">
      <c r="A11" s="135">
        <v>8</v>
      </c>
      <c r="B11" s="136" t="s">
        <v>172</v>
      </c>
      <c r="C11" s="137" t="s">
        <v>178</v>
      </c>
      <c r="D11" s="138">
        <v>0</v>
      </c>
      <c r="E11" s="138">
        <v>0</v>
      </c>
      <c r="F11" s="138">
        <v>92</v>
      </c>
      <c r="G11" s="138">
        <v>96</v>
      </c>
      <c r="H11" s="138">
        <v>188</v>
      </c>
      <c r="I11" s="139">
        <v>0</v>
      </c>
      <c r="J11" s="146"/>
      <c r="K11" s="146"/>
      <c r="L11" s="145">
        <v>11.272727272727266</v>
      </c>
      <c r="M11" s="145">
        <v>4.6363636363636402</v>
      </c>
      <c r="N11" s="147">
        <v>15.909090909090907</v>
      </c>
    </row>
    <row r="12" spans="1:14">
      <c r="A12" s="135">
        <v>9</v>
      </c>
      <c r="B12" s="136" t="s">
        <v>172</v>
      </c>
      <c r="C12" s="137" t="s">
        <v>180</v>
      </c>
      <c r="D12" s="138">
        <v>0</v>
      </c>
      <c r="E12" s="138">
        <v>0</v>
      </c>
      <c r="F12" s="138">
        <v>97</v>
      </c>
      <c r="G12" s="138">
        <v>100</v>
      </c>
      <c r="H12" s="138">
        <v>197</v>
      </c>
      <c r="I12" s="139">
        <v>0</v>
      </c>
      <c r="J12" s="146"/>
      <c r="K12" s="146"/>
      <c r="L12" s="145">
        <v>6.2727272727272663</v>
      </c>
      <c r="M12" s="145">
        <v>0.63636363636364024</v>
      </c>
      <c r="N12" s="147">
        <v>6.9090909090909065</v>
      </c>
    </row>
    <row r="13" spans="1:14">
      <c r="A13" s="135">
        <v>10</v>
      </c>
      <c r="B13" s="136" t="s">
        <v>172</v>
      </c>
      <c r="C13" s="137" t="s">
        <v>182</v>
      </c>
      <c r="D13" s="138">
        <v>0</v>
      </c>
      <c r="E13" s="138">
        <v>0</v>
      </c>
      <c r="F13" s="138">
        <v>100</v>
      </c>
      <c r="G13" s="138">
        <v>104</v>
      </c>
      <c r="H13" s="138">
        <v>204</v>
      </c>
      <c r="I13" s="139">
        <v>0</v>
      </c>
      <c r="J13" s="146"/>
      <c r="K13" s="146"/>
      <c r="L13" s="145">
        <v>3.2727272727272663</v>
      </c>
      <c r="M13" s="145">
        <v>0</v>
      </c>
      <c r="N13" s="147">
        <v>3.2727272727272663</v>
      </c>
    </row>
    <row r="14" spans="1:14">
      <c r="A14" s="135">
        <v>11</v>
      </c>
      <c r="B14" s="136" t="s">
        <v>172</v>
      </c>
      <c r="C14" s="137" t="s">
        <v>183</v>
      </c>
      <c r="D14" s="138">
        <v>0</v>
      </c>
      <c r="E14" s="138">
        <v>0</v>
      </c>
      <c r="F14" s="138">
        <v>109</v>
      </c>
      <c r="G14" s="138">
        <v>104</v>
      </c>
      <c r="H14" s="138">
        <v>213</v>
      </c>
      <c r="I14" s="139">
        <v>0</v>
      </c>
      <c r="J14" s="146"/>
      <c r="K14" s="146"/>
      <c r="L14" s="146">
        <v>0</v>
      </c>
      <c r="M14" s="147">
        <v>0</v>
      </c>
      <c r="N14" s="147"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301" priority="6">
      <formula>AND(XEG4=0,XEH4&lt;&gt;"")</formula>
    </cfRule>
  </conditionalFormatting>
  <conditionalFormatting sqref="A4:A14">
    <cfRule type="expression" dxfId="300" priority="5">
      <formula>AND(XEG4=0,XEH4&lt;&gt;"")</formula>
    </cfRule>
  </conditionalFormatting>
  <conditionalFormatting sqref="D4:G14">
    <cfRule type="cellIs" dxfId="299" priority="3" operator="lessThan">
      <formula>#REF!</formula>
    </cfRule>
    <cfRule type="cellIs" dxfId="298" priority="4" operator="equal">
      <formula>#REF!</formula>
    </cfRule>
  </conditionalFormatting>
  <conditionalFormatting sqref="H4:H14">
    <cfRule type="cellIs" dxfId="297" priority="1" operator="lessThan">
      <formula>#REF!*COUNTIF(D4:G4,"&gt;0")</formula>
    </cfRule>
    <cfRule type="cellIs" dxfId="296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L1" sqref="L1:L1048576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6.12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172</v>
      </c>
      <c r="C2" s="174" t="s">
        <v>173</v>
      </c>
      <c r="D2" s="174">
        <v>0</v>
      </c>
      <c r="E2" s="174">
        <v>0</v>
      </c>
      <c r="F2" s="174">
        <v>85</v>
      </c>
      <c r="G2" s="174">
        <v>77</v>
      </c>
      <c r="H2" s="174">
        <v>162</v>
      </c>
      <c r="I2" s="174"/>
      <c r="J2" s="173"/>
      <c r="K2" s="173"/>
      <c r="L2" s="173">
        <v>15.333333333333329</v>
      </c>
      <c r="M2" s="173">
        <v>22</v>
      </c>
      <c r="N2" s="173">
        <v>37.333333333333329</v>
      </c>
    </row>
    <row r="3" spans="1:14">
      <c r="A3" s="174">
        <v>2</v>
      </c>
      <c r="B3" s="174" t="s">
        <v>172</v>
      </c>
      <c r="C3" s="174" t="s">
        <v>293</v>
      </c>
      <c r="D3" s="174">
        <v>0</v>
      </c>
      <c r="E3" s="174">
        <v>0</v>
      </c>
      <c r="F3" s="174">
        <v>80</v>
      </c>
      <c r="G3" s="174">
        <v>85</v>
      </c>
      <c r="H3" s="174">
        <v>165</v>
      </c>
      <c r="I3" s="174"/>
      <c r="J3" s="173"/>
      <c r="K3" s="173"/>
      <c r="L3" s="173">
        <v>20.333333333333329</v>
      </c>
      <c r="M3" s="173">
        <v>14</v>
      </c>
      <c r="N3" s="173">
        <v>34.333333333333329</v>
      </c>
    </row>
    <row r="4" spans="1:14">
      <c r="A4" s="174">
        <v>3</v>
      </c>
      <c r="B4" s="174" t="s">
        <v>172</v>
      </c>
      <c r="C4" s="174" t="s">
        <v>177</v>
      </c>
      <c r="D4" s="174">
        <v>0</v>
      </c>
      <c r="E4" s="174">
        <v>0</v>
      </c>
      <c r="F4" s="174">
        <v>89</v>
      </c>
      <c r="G4" s="174">
        <v>80</v>
      </c>
      <c r="H4" s="174">
        <v>169</v>
      </c>
      <c r="I4" s="174"/>
      <c r="J4" s="173"/>
      <c r="K4" s="173"/>
      <c r="L4" s="173">
        <v>11.333333333333329</v>
      </c>
      <c r="M4" s="173">
        <v>19</v>
      </c>
      <c r="N4" s="173">
        <v>30.333333333333329</v>
      </c>
    </row>
    <row r="5" spans="1:14">
      <c r="A5" s="174">
        <v>4</v>
      </c>
      <c r="B5" s="174" t="s">
        <v>172</v>
      </c>
      <c r="C5" s="174" t="s">
        <v>296</v>
      </c>
      <c r="D5" s="174">
        <v>0</v>
      </c>
      <c r="E5" s="174">
        <v>0</v>
      </c>
      <c r="F5" s="174">
        <v>80</v>
      </c>
      <c r="G5" s="174">
        <v>90</v>
      </c>
      <c r="H5" s="174">
        <v>170</v>
      </c>
      <c r="I5" s="174"/>
      <c r="J5" s="173"/>
      <c r="K5" s="173"/>
      <c r="L5" s="173">
        <v>20.333333333333329</v>
      </c>
      <c r="M5" s="173">
        <v>9</v>
      </c>
      <c r="N5" s="173">
        <v>29.333333333333329</v>
      </c>
    </row>
    <row r="6" spans="1:14">
      <c r="A6" s="174">
        <v>5</v>
      </c>
      <c r="B6" s="174" t="s">
        <v>172</v>
      </c>
      <c r="C6" s="174" t="s">
        <v>181</v>
      </c>
      <c r="D6" s="174">
        <v>0</v>
      </c>
      <c r="E6" s="174">
        <v>0</v>
      </c>
      <c r="F6" s="174">
        <v>85</v>
      </c>
      <c r="G6" s="174">
        <v>89</v>
      </c>
      <c r="H6" s="174">
        <v>174</v>
      </c>
      <c r="I6" s="174"/>
      <c r="J6" s="173"/>
      <c r="K6" s="173"/>
      <c r="L6" s="173">
        <v>15.333333333333329</v>
      </c>
      <c r="M6" s="173">
        <v>10</v>
      </c>
      <c r="N6" s="173">
        <v>25.333333333333329</v>
      </c>
    </row>
    <row r="7" spans="1:14">
      <c r="A7" s="174">
        <v>6</v>
      </c>
      <c r="B7" s="174" t="s">
        <v>172</v>
      </c>
      <c r="C7" s="174" t="s">
        <v>174</v>
      </c>
      <c r="D7" s="174">
        <v>0</v>
      </c>
      <c r="E7" s="174">
        <v>0</v>
      </c>
      <c r="F7" s="174">
        <v>91</v>
      </c>
      <c r="G7" s="174">
        <v>85</v>
      </c>
      <c r="H7" s="174">
        <v>176</v>
      </c>
      <c r="I7" s="174"/>
      <c r="J7" s="173"/>
      <c r="K7" s="173"/>
      <c r="L7" s="173">
        <v>9.3333333333333286</v>
      </c>
      <c r="M7" s="173">
        <v>14</v>
      </c>
      <c r="N7" s="173">
        <v>23.333333333333329</v>
      </c>
    </row>
    <row r="8" spans="1:14">
      <c r="A8" s="174">
        <v>7</v>
      </c>
      <c r="B8" s="174" t="s">
        <v>172</v>
      </c>
      <c r="C8" s="174" t="s">
        <v>297</v>
      </c>
      <c r="D8" s="174">
        <v>0</v>
      </c>
      <c r="E8" s="174">
        <v>0</v>
      </c>
      <c r="F8" s="174">
        <v>92</v>
      </c>
      <c r="G8" s="174">
        <v>86</v>
      </c>
      <c r="H8" s="174">
        <v>178</v>
      </c>
      <c r="I8" s="174"/>
      <c r="J8" s="173"/>
      <c r="K8" s="173"/>
      <c r="L8" s="173">
        <v>8.3333333333333286</v>
      </c>
      <c r="M8" s="173">
        <v>13</v>
      </c>
      <c r="N8" s="173">
        <v>21.333333333333329</v>
      </c>
    </row>
    <row r="9" spans="1:14">
      <c r="A9" s="174">
        <v>8</v>
      </c>
      <c r="B9" s="174" t="s">
        <v>172</v>
      </c>
      <c r="C9" s="174" t="s">
        <v>175</v>
      </c>
      <c r="D9" s="174">
        <v>0</v>
      </c>
      <c r="E9" s="174">
        <v>0</v>
      </c>
      <c r="F9" s="174">
        <v>86</v>
      </c>
      <c r="G9" s="174">
        <v>92</v>
      </c>
      <c r="H9" s="174">
        <v>178</v>
      </c>
      <c r="I9" s="174"/>
      <c r="J9" s="173"/>
      <c r="K9" s="173"/>
      <c r="L9" s="173">
        <v>14.333333333333329</v>
      </c>
      <c r="M9" s="173">
        <v>7</v>
      </c>
      <c r="N9" s="173">
        <v>21.333333333333329</v>
      </c>
    </row>
    <row r="10" spans="1:14">
      <c r="A10" s="174">
        <v>9</v>
      </c>
      <c r="B10" s="174" t="s">
        <v>172</v>
      </c>
      <c r="C10" s="174" t="s">
        <v>178</v>
      </c>
      <c r="D10" s="174">
        <v>0</v>
      </c>
      <c r="E10" s="174">
        <v>0</v>
      </c>
      <c r="F10" s="174">
        <v>88</v>
      </c>
      <c r="G10" s="174">
        <v>91</v>
      </c>
      <c r="H10" s="174">
        <v>179</v>
      </c>
      <c r="I10" s="174"/>
      <c r="J10" s="173"/>
      <c r="K10" s="173"/>
      <c r="L10" s="173">
        <v>12.333333333333329</v>
      </c>
      <c r="M10" s="173">
        <v>8</v>
      </c>
      <c r="N10" s="173">
        <v>20.333333333333329</v>
      </c>
    </row>
    <row r="11" spans="1:14">
      <c r="A11" s="174">
        <v>10</v>
      </c>
      <c r="B11" s="174" t="s">
        <v>172</v>
      </c>
      <c r="C11" s="174" t="s">
        <v>341</v>
      </c>
      <c r="D11" s="174">
        <v>0</v>
      </c>
      <c r="E11" s="174">
        <v>0</v>
      </c>
      <c r="F11" s="174">
        <v>98</v>
      </c>
      <c r="G11" s="174">
        <v>85</v>
      </c>
      <c r="H11" s="174">
        <v>183</v>
      </c>
      <c r="I11" s="174"/>
      <c r="J11" s="173"/>
      <c r="K11" s="173"/>
      <c r="L11" s="173">
        <v>2.3333333333333286</v>
      </c>
      <c r="M11" s="173">
        <v>14</v>
      </c>
      <c r="N11" s="173">
        <v>16.333333333333329</v>
      </c>
    </row>
    <row r="12" spans="1:14">
      <c r="A12" s="174">
        <v>11</v>
      </c>
      <c r="B12" s="174" t="s">
        <v>172</v>
      </c>
      <c r="C12" s="174" t="s">
        <v>182</v>
      </c>
      <c r="D12" s="174">
        <v>0</v>
      </c>
      <c r="E12" s="174">
        <v>0</v>
      </c>
      <c r="F12" s="174">
        <v>89</v>
      </c>
      <c r="G12" s="174">
        <v>95</v>
      </c>
      <c r="H12" s="174">
        <v>184</v>
      </c>
      <c r="I12" s="174"/>
      <c r="J12" s="173"/>
      <c r="K12" s="173"/>
      <c r="L12" s="173">
        <v>11.333333333333329</v>
      </c>
      <c r="M12" s="173">
        <v>4</v>
      </c>
      <c r="N12" s="173">
        <v>15.333333333333329</v>
      </c>
    </row>
    <row r="13" spans="1:14">
      <c r="A13" s="174">
        <v>12</v>
      </c>
      <c r="B13" s="174" t="s">
        <v>172</v>
      </c>
      <c r="C13" s="174" t="s">
        <v>184</v>
      </c>
      <c r="D13" s="174">
        <v>0</v>
      </c>
      <c r="E13" s="174">
        <v>0</v>
      </c>
      <c r="F13" s="174">
        <v>88</v>
      </c>
      <c r="G13" s="174">
        <v>97</v>
      </c>
      <c r="H13" s="174">
        <v>185</v>
      </c>
      <c r="I13" s="174"/>
      <c r="J13" s="173"/>
      <c r="K13" s="173"/>
      <c r="L13" s="173">
        <v>12.333333333333329</v>
      </c>
      <c r="M13" s="173">
        <v>2</v>
      </c>
      <c r="N13" s="173">
        <v>14.333333333333329</v>
      </c>
    </row>
    <row r="14" spans="1:14">
      <c r="A14" s="174">
        <v>13</v>
      </c>
      <c r="B14" s="174" t="s">
        <v>172</v>
      </c>
      <c r="C14" s="174" t="s">
        <v>342</v>
      </c>
      <c r="D14" s="174">
        <v>0</v>
      </c>
      <c r="E14" s="174">
        <v>0</v>
      </c>
      <c r="F14" s="174">
        <v>93</v>
      </c>
      <c r="G14" s="174">
        <v>93</v>
      </c>
      <c r="H14" s="174">
        <v>186</v>
      </c>
      <c r="I14" s="174"/>
      <c r="J14" s="173"/>
      <c r="K14" s="173"/>
      <c r="L14" s="173">
        <v>7.3333333333333286</v>
      </c>
      <c r="M14" s="173">
        <v>6</v>
      </c>
      <c r="N14" s="173">
        <v>13.333333333333329</v>
      </c>
    </row>
    <row r="15" spans="1:14">
      <c r="A15" s="174">
        <v>14</v>
      </c>
      <c r="B15" s="174" t="s">
        <v>172</v>
      </c>
      <c r="C15" s="174" t="s">
        <v>343</v>
      </c>
      <c r="D15" s="174">
        <v>0</v>
      </c>
      <c r="E15" s="174">
        <v>0</v>
      </c>
      <c r="F15" s="174">
        <v>96</v>
      </c>
      <c r="G15" s="174">
        <v>91</v>
      </c>
      <c r="H15" s="174">
        <v>187</v>
      </c>
      <c r="I15" s="174"/>
      <c r="J15" s="173"/>
      <c r="K15" s="173"/>
      <c r="L15" s="173">
        <v>4.3333333333333286</v>
      </c>
      <c r="M15" s="173">
        <v>8</v>
      </c>
      <c r="N15" s="173">
        <v>12.333333333333329</v>
      </c>
    </row>
    <row r="16" spans="1:14">
      <c r="A16" s="174">
        <v>15</v>
      </c>
      <c r="B16" s="174" t="s">
        <v>172</v>
      </c>
      <c r="C16" s="174" t="s">
        <v>344</v>
      </c>
      <c r="D16" s="174">
        <v>0</v>
      </c>
      <c r="E16" s="174">
        <v>0</v>
      </c>
      <c r="F16" s="174">
        <v>115</v>
      </c>
      <c r="G16" s="174">
        <v>99</v>
      </c>
      <c r="H16" s="174">
        <v>214</v>
      </c>
      <c r="I16" s="174"/>
      <c r="J16" s="173"/>
      <c r="K16" s="173"/>
      <c r="L16" s="173">
        <v>0</v>
      </c>
      <c r="M16" s="173">
        <v>0</v>
      </c>
      <c r="N16" s="173">
        <v>0</v>
      </c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95" priority="6">
      <formula>AND(XEG2=0,XEH2&lt;&gt;"")</formula>
    </cfRule>
  </conditionalFormatting>
  <conditionalFormatting sqref="A2:N102">
    <cfRule type="expression" dxfId="294" priority="5">
      <formula>AND(XEG2=0,XEH2&lt;&gt;"")</formula>
    </cfRule>
  </conditionalFormatting>
  <conditionalFormatting sqref="D2:G102">
    <cfRule type="cellIs" dxfId="293" priority="3" operator="lessThan">
      <formula>#REF!</formula>
    </cfRule>
    <cfRule type="cellIs" dxfId="292" priority="4" operator="equal">
      <formula>#REF!</formula>
    </cfRule>
  </conditionalFormatting>
  <conditionalFormatting sqref="H2:H102">
    <cfRule type="cellIs" dxfId="291" priority="1" operator="lessThan">
      <formula>#REF!*COUNTIF(D2:G2,"&gt;0")</formula>
    </cfRule>
    <cfRule type="cellIs" dxfId="29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25"/>
  <sheetViews>
    <sheetView workbookViewId="0">
      <pane ySplit="1" topLeftCell="A14" activePane="bottomLeft" state="frozen"/>
      <selection activeCell="B3" sqref="B3"/>
      <selection pane="bottomLeft" activeCell="B3" sqref="B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172</v>
      </c>
      <c r="C2" s="137" t="s">
        <v>173</v>
      </c>
      <c r="D2" s="168">
        <f>VLOOKUP($C2,'105冬男C'!$C$2:$M$16,11,FALSE)</f>
        <v>26.400000000000006</v>
      </c>
      <c r="E2" s="168">
        <f>VLOOKUP($C2,'106春男C'!$C$2:$N$14,12,FALSE)</f>
        <v>38.909090909090907</v>
      </c>
      <c r="F2" s="168">
        <f>VLOOKUP($C2,'106夏男C'!$C$2:$N$20,12,FALSE)</f>
        <v>37.333333333333329</v>
      </c>
      <c r="G2" s="168">
        <f t="shared" ref="G2:G25" si="0">D2*1.2</f>
        <v>31.680000000000007</v>
      </c>
      <c r="H2" s="168">
        <f t="shared" ref="H2:H25" si="1">E2*1.3</f>
        <v>50.581818181818178</v>
      </c>
      <c r="I2" s="168">
        <f t="shared" ref="I2:I25" si="2">F2*1.5</f>
        <v>55.999999999999993</v>
      </c>
      <c r="J2" s="168">
        <f t="shared" ref="J2:J25" si="3">SUM(G2:I2)</f>
        <v>138.26181818181817</v>
      </c>
    </row>
    <row r="3" spans="1:10">
      <c r="A3" s="135">
        <v>2</v>
      </c>
      <c r="B3" s="136" t="s">
        <v>172</v>
      </c>
      <c r="C3" s="137" t="s">
        <v>174</v>
      </c>
      <c r="D3" s="168">
        <f>VLOOKUP($C3,'105冬男C'!$C$2:$M$16,11,FALSE)</f>
        <v>30.400000000000006</v>
      </c>
      <c r="E3" s="168">
        <f>VLOOKUP($C3,'106春男C'!$C$2:$N$14,12,FALSE)</f>
        <v>35.909090909090907</v>
      </c>
      <c r="F3" s="168">
        <f>VLOOKUP($C3,'106夏男C'!$C$2:$N$20,12,FALSE)</f>
        <v>23.333333333333329</v>
      </c>
      <c r="G3" s="168">
        <f t="shared" si="0"/>
        <v>36.480000000000004</v>
      </c>
      <c r="H3" s="168">
        <f t="shared" si="1"/>
        <v>46.68181818181818</v>
      </c>
      <c r="I3" s="168">
        <f t="shared" si="2"/>
        <v>34.999999999999993</v>
      </c>
      <c r="J3" s="168">
        <f t="shared" si="3"/>
        <v>118.16181818181818</v>
      </c>
    </row>
    <row r="4" spans="1:10">
      <c r="A4" s="135">
        <v>3</v>
      </c>
      <c r="B4" s="136" t="s">
        <v>172</v>
      </c>
      <c r="C4" s="137" t="s">
        <v>175</v>
      </c>
      <c r="D4" s="168">
        <f>VLOOKUP($C4,'105冬男C'!$C$2:$M$16,11,FALSE)</f>
        <v>12.400000000000006</v>
      </c>
      <c r="E4" s="168">
        <f>VLOOKUP($C4,'106春男C'!$C$2:$N$14,12,FALSE)</f>
        <v>39.909090909090907</v>
      </c>
      <c r="F4" s="168">
        <f>VLOOKUP($C4,'106夏男C'!$C$2:$N$20,12,FALSE)</f>
        <v>21.333333333333329</v>
      </c>
      <c r="G4" s="168">
        <f t="shared" si="0"/>
        <v>14.880000000000006</v>
      </c>
      <c r="H4" s="168">
        <f t="shared" si="1"/>
        <v>51.881818181818183</v>
      </c>
      <c r="I4" s="168">
        <f t="shared" si="2"/>
        <v>31.999999999999993</v>
      </c>
      <c r="J4" s="168">
        <f t="shared" si="3"/>
        <v>98.761818181818171</v>
      </c>
    </row>
    <row r="5" spans="1:10">
      <c r="A5" s="135">
        <v>4</v>
      </c>
      <c r="B5" s="136" t="s">
        <v>172</v>
      </c>
      <c r="C5" s="137" t="s">
        <v>178</v>
      </c>
      <c r="D5" s="168">
        <f>VLOOKUP($C5,'105冬男C'!$C$2:$M$16,11,FALSE)</f>
        <v>26.400000000000006</v>
      </c>
      <c r="E5" s="168">
        <f>VLOOKUP($C5,'106春男C'!$C$2:$N$14,12,FALSE)</f>
        <v>15.909090909090907</v>
      </c>
      <c r="F5" s="168">
        <f>VLOOKUP($C5,'106夏男C'!$C$2:$N$20,12,FALSE)</f>
        <v>20.333333333333329</v>
      </c>
      <c r="G5" s="168">
        <f t="shared" si="0"/>
        <v>31.680000000000007</v>
      </c>
      <c r="H5" s="168">
        <f t="shared" si="1"/>
        <v>20.68181818181818</v>
      </c>
      <c r="I5" s="168">
        <f t="shared" si="2"/>
        <v>30.499999999999993</v>
      </c>
      <c r="J5" s="168">
        <f t="shared" si="3"/>
        <v>82.86181818181818</v>
      </c>
    </row>
    <row r="6" spans="1:10">
      <c r="A6" s="135">
        <v>5</v>
      </c>
      <c r="B6" s="136" t="s">
        <v>172</v>
      </c>
      <c r="C6" s="137" t="s">
        <v>176</v>
      </c>
      <c r="D6" s="168">
        <f>VLOOKUP($C6,'105冬男C'!$C$2:$M$16,11,FALSE)</f>
        <v>35.400000000000006</v>
      </c>
      <c r="E6" s="168">
        <f>VLOOKUP($C6,'106春男C'!$C$2:$N$14,12,FALSE)</f>
        <v>28.909090909090907</v>
      </c>
      <c r="F6" s="168"/>
      <c r="G6" s="168">
        <f t="shared" si="0"/>
        <v>42.480000000000004</v>
      </c>
      <c r="H6" s="168">
        <f t="shared" si="1"/>
        <v>37.581818181818178</v>
      </c>
      <c r="I6" s="168">
        <f t="shared" si="2"/>
        <v>0</v>
      </c>
      <c r="J6" s="168">
        <f t="shared" si="3"/>
        <v>80.061818181818182</v>
      </c>
    </row>
    <row r="7" spans="1:10">
      <c r="A7" s="135">
        <v>6</v>
      </c>
      <c r="B7" s="136" t="s">
        <v>172</v>
      </c>
      <c r="C7" s="137" t="s">
        <v>293</v>
      </c>
      <c r="D7" s="168">
        <f>VLOOKUP($C7,'105冬男C'!$C$2:$M$16,11,FALSE)</f>
        <v>23.400000000000006</v>
      </c>
      <c r="E7" s="168"/>
      <c r="F7" s="168">
        <f>VLOOKUP($C7,'106夏男C'!$C$2:$N$20,12,FALSE)</f>
        <v>34.333333333333329</v>
      </c>
      <c r="G7" s="168">
        <f t="shared" si="0"/>
        <v>28.080000000000005</v>
      </c>
      <c r="H7" s="168">
        <f t="shared" si="1"/>
        <v>0</v>
      </c>
      <c r="I7" s="168">
        <f t="shared" si="2"/>
        <v>51.499999999999993</v>
      </c>
      <c r="J7" s="168">
        <f t="shared" si="3"/>
        <v>79.58</v>
      </c>
    </row>
    <row r="8" spans="1:10">
      <c r="A8" s="135">
        <v>7</v>
      </c>
      <c r="B8" s="169" t="s">
        <v>172</v>
      </c>
      <c r="C8" s="170" t="s">
        <v>181</v>
      </c>
      <c r="D8" s="168">
        <f>VLOOKUP($C8,'105冬男C'!$C$2:$M$16,11,FALSE)</f>
        <v>8.2000000000000028</v>
      </c>
      <c r="E8" s="168">
        <f>VLOOKUP($C8,'106春男C'!$C$2:$N$14,12,FALSE)</f>
        <v>23.909090909090907</v>
      </c>
      <c r="F8" s="168">
        <f>VLOOKUP($C8,'106夏男C'!$C$2:$N$20,12,FALSE)</f>
        <v>25.333333333333329</v>
      </c>
      <c r="G8" s="168">
        <f t="shared" si="0"/>
        <v>9.8400000000000034</v>
      </c>
      <c r="H8" s="168">
        <f t="shared" si="1"/>
        <v>31.081818181818178</v>
      </c>
      <c r="I8" s="168">
        <f t="shared" si="2"/>
        <v>37.999999999999993</v>
      </c>
      <c r="J8" s="168">
        <f t="shared" si="3"/>
        <v>78.921818181818168</v>
      </c>
    </row>
    <row r="9" spans="1:10">
      <c r="A9" s="135">
        <v>8</v>
      </c>
      <c r="B9" s="136" t="s">
        <v>172</v>
      </c>
      <c r="C9" s="137" t="s">
        <v>177</v>
      </c>
      <c r="D9" s="168"/>
      <c r="E9" s="168">
        <f>VLOOKUP($C9,'106春男C'!$C$2:$N$14,12,FALSE)</f>
        <v>22.909090909090907</v>
      </c>
      <c r="F9" s="168">
        <f>VLOOKUP($C9,'106夏男C'!$C$2:$N$20,12,FALSE)</f>
        <v>30.333333333333329</v>
      </c>
      <c r="G9" s="168">
        <f t="shared" si="0"/>
        <v>0</v>
      </c>
      <c r="H9" s="168">
        <f t="shared" si="1"/>
        <v>29.781818181818178</v>
      </c>
      <c r="I9" s="168">
        <f t="shared" si="2"/>
        <v>45.499999999999993</v>
      </c>
      <c r="J9" s="168">
        <f t="shared" si="3"/>
        <v>75.281818181818167</v>
      </c>
    </row>
    <row r="10" spans="1:10">
      <c r="A10" s="135">
        <v>9</v>
      </c>
      <c r="B10" s="136" t="s">
        <v>172</v>
      </c>
      <c r="C10" s="137" t="s">
        <v>179</v>
      </c>
      <c r="D10" s="168">
        <f>VLOOKUP($C10,'105冬男C'!$C$2:$M$16,11,FALSE)</f>
        <v>31.400000000000006</v>
      </c>
      <c r="E10" s="168">
        <f>VLOOKUP($C10,'106春男C'!$C$2:$N$14,12,FALSE)</f>
        <v>15.909090909090907</v>
      </c>
      <c r="F10" s="168"/>
      <c r="G10" s="168">
        <f t="shared" si="0"/>
        <v>37.680000000000007</v>
      </c>
      <c r="H10" s="168">
        <f t="shared" si="1"/>
        <v>20.68181818181818</v>
      </c>
      <c r="I10" s="168">
        <f t="shared" si="2"/>
        <v>0</v>
      </c>
      <c r="J10" s="168">
        <f t="shared" si="3"/>
        <v>58.361818181818187</v>
      </c>
    </row>
    <row r="11" spans="1:10">
      <c r="A11" s="135">
        <v>10</v>
      </c>
      <c r="B11" s="169" t="s">
        <v>172</v>
      </c>
      <c r="C11" s="170" t="s">
        <v>296</v>
      </c>
      <c r="D11" s="168">
        <f>VLOOKUP($C11,'105冬男C'!$C$2:$M$16,11,FALSE)</f>
        <v>9.4000000000000057</v>
      </c>
      <c r="E11" s="168"/>
      <c r="F11" s="168">
        <f>VLOOKUP($C11,'106夏男C'!$C$2:$N$20,12,FALSE)</f>
        <v>29.333333333333329</v>
      </c>
      <c r="G11" s="168">
        <f t="shared" si="0"/>
        <v>11.280000000000006</v>
      </c>
      <c r="H11" s="168">
        <f t="shared" si="1"/>
        <v>0</v>
      </c>
      <c r="I11" s="168">
        <f t="shared" si="2"/>
        <v>43.999999999999993</v>
      </c>
      <c r="J11" s="168">
        <f t="shared" si="3"/>
        <v>55.28</v>
      </c>
    </row>
    <row r="12" spans="1:10">
      <c r="A12" s="135">
        <v>11</v>
      </c>
      <c r="B12" s="136" t="s">
        <v>172</v>
      </c>
      <c r="C12" s="137" t="s">
        <v>297</v>
      </c>
      <c r="D12" s="168">
        <f>VLOOKUP($C12,'105冬男C'!$C$2:$M$16,11,FALSE)</f>
        <v>5.4000000000000057</v>
      </c>
      <c r="E12" s="168"/>
      <c r="F12" s="168">
        <f>VLOOKUP($C12,'106夏男C'!$C$2:$N$20,12,FALSE)</f>
        <v>21.333333333333329</v>
      </c>
      <c r="G12" s="168">
        <f t="shared" si="0"/>
        <v>6.4800000000000066</v>
      </c>
      <c r="H12" s="168">
        <f t="shared" si="1"/>
        <v>0</v>
      </c>
      <c r="I12" s="168">
        <f t="shared" si="2"/>
        <v>31.999999999999993</v>
      </c>
      <c r="J12" s="168">
        <f t="shared" si="3"/>
        <v>38.479999999999997</v>
      </c>
    </row>
    <row r="13" spans="1:10" s="154" customFormat="1">
      <c r="A13" s="135">
        <v>12</v>
      </c>
      <c r="B13" s="136" t="s">
        <v>172</v>
      </c>
      <c r="C13" s="137" t="s">
        <v>111</v>
      </c>
      <c r="D13" s="168">
        <f>VLOOKUP($C13,'105冬男C'!$C$2:$M$16,11,FALSE)</f>
        <v>29.400000000000006</v>
      </c>
      <c r="E13" s="168"/>
      <c r="F13" s="168"/>
      <c r="G13" s="168">
        <f t="shared" si="0"/>
        <v>35.280000000000008</v>
      </c>
      <c r="H13" s="168">
        <f t="shared" si="1"/>
        <v>0</v>
      </c>
      <c r="I13" s="168">
        <f t="shared" si="2"/>
        <v>0</v>
      </c>
      <c r="J13" s="168">
        <f t="shared" si="3"/>
        <v>35.280000000000008</v>
      </c>
    </row>
    <row r="14" spans="1:10" s="154" customFormat="1">
      <c r="A14" s="135">
        <v>13</v>
      </c>
      <c r="B14" s="136" t="s">
        <v>172</v>
      </c>
      <c r="C14" s="137" t="s">
        <v>109</v>
      </c>
      <c r="D14" s="168">
        <f>VLOOKUP($C14,'105冬男C'!$C$2:$M$16,11,FALSE)</f>
        <v>27.400000000000006</v>
      </c>
      <c r="E14" s="168"/>
      <c r="F14" s="168"/>
      <c r="G14" s="168">
        <f t="shared" si="0"/>
        <v>32.880000000000003</v>
      </c>
      <c r="H14" s="168">
        <f t="shared" si="1"/>
        <v>0</v>
      </c>
      <c r="I14" s="168">
        <f t="shared" si="2"/>
        <v>0</v>
      </c>
      <c r="J14" s="168">
        <f t="shared" si="3"/>
        <v>32.880000000000003</v>
      </c>
    </row>
    <row r="15" spans="1:10" s="154" customFormat="1">
      <c r="A15" s="135">
        <v>14</v>
      </c>
      <c r="B15" s="136" t="s">
        <v>172</v>
      </c>
      <c r="C15" s="137" t="s">
        <v>182</v>
      </c>
      <c r="D15" s="168"/>
      <c r="E15" s="168">
        <f>VLOOKUP($C15,'106春男C'!$C$2:$N$14,12,FALSE)</f>
        <v>3.2727272727272663</v>
      </c>
      <c r="F15" s="168">
        <f>VLOOKUP($C15,'106夏男C'!$C$2:$N$20,12,FALSE)</f>
        <v>15.333333333333329</v>
      </c>
      <c r="G15" s="168">
        <f t="shared" si="0"/>
        <v>0</v>
      </c>
      <c r="H15" s="168">
        <f t="shared" si="1"/>
        <v>4.254545454545446</v>
      </c>
      <c r="I15" s="168">
        <f t="shared" si="2"/>
        <v>22.999999999999993</v>
      </c>
      <c r="J15" s="168">
        <f t="shared" si="3"/>
        <v>27.25454545454544</v>
      </c>
    </row>
    <row r="16" spans="1:10">
      <c r="A16" s="135">
        <v>15</v>
      </c>
      <c r="B16" s="136" t="s">
        <v>172</v>
      </c>
      <c r="C16" s="137" t="s">
        <v>341</v>
      </c>
      <c r="D16" s="168"/>
      <c r="E16" s="168"/>
      <c r="F16" s="168">
        <f>VLOOKUP($C16,'106夏男C'!$C$2:$N$20,12,FALSE)</f>
        <v>16.333333333333329</v>
      </c>
      <c r="G16" s="168">
        <f t="shared" si="0"/>
        <v>0</v>
      </c>
      <c r="H16" s="168">
        <f t="shared" si="1"/>
        <v>0</v>
      </c>
      <c r="I16" s="168">
        <f t="shared" si="2"/>
        <v>24.499999999999993</v>
      </c>
      <c r="J16" s="168">
        <f t="shared" si="3"/>
        <v>24.499999999999993</v>
      </c>
    </row>
    <row r="17" spans="1:10" s="126" customFormat="1">
      <c r="A17" s="135">
        <v>16</v>
      </c>
      <c r="B17" s="136" t="s">
        <v>172</v>
      </c>
      <c r="C17" s="137" t="s">
        <v>294</v>
      </c>
      <c r="D17" s="168">
        <f>VLOOKUP($C17,'105冬男C'!$C$2:$M$16,11,FALSE)</f>
        <v>18.400000000000006</v>
      </c>
      <c r="E17" s="168"/>
      <c r="F17" s="168"/>
      <c r="G17" s="168">
        <f t="shared" si="0"/>
        <v>22.080000000000005</v>
      </c>
      <c r="H17" s="168">
        <f t="shared" si="1"/>
        <v>0</v>
      </c>
      <c r="I17" s="168">
        <f t="shared" si="2"/>
        <v>0</v>
      </c>
      <c r="J17" s="168">
        <f t="shared" si="3"/>
        <v>22.080000000000005</v>
      </c>
    </row>
    <row r="18" spans="1:10">
      <c r="A18" s="135">
        <v>17</v>
      </c>
      <c r="B18" s="136" t="s">
        <v>172</v>
      </c>
      <c r="C18" s="137" t="s">
        <v>184</v>
      </c>
      <c r="D18" s="168"/>
      <c r="E18" s="168"/>
      <c r="F18" s="168">
        <f>VLOOKUP($C18,'106夏男C'!$C$2:$N$20,12,FALSE)</f>
        <v>14.333333333333329</v>
      </c>
      <c r="G18" s="168">
        <f t="shared" si="0"/>
        <v>0</v>
      </c>
      <c r="H18" s="168">
        <f t="shared" si="1"/>
        <v>0</v>
      </c>
      <c r="I18" s="168">
        <f t="shared" si="2"/>
        <v>21.499999999999993</v>
      </c>
      <c r="J18" s="168">
        <f t="shared" si="3"/>
        <v>21.499999999999993</v>
      </c>
    </row>
    <row r="19" spans="1:10">
      <c r="A19" s="135">
        <v>18</v>
      </c>
      <c r="B19" s="136" t="s">
        <v>172</v>
      </c>
      <c r="C19" s="137" t="s">
        <v>342</v>
      </c>
      <c r="D19" s="168"/>
      <c r="E19" s="168"/>
      <c r="F19" s="168">
        <f>VLOOKUP($C19,'106夏男C'!$C$2:$N$20,12,FALSE)</f>
        <v>13.333333333333329</v>
      </c>
      <c r="G19" s="168">
        <f t="shared" si="0"/>
        <v>0</v>
      </c>
      <c r="H19" s="168">
        <f t="shared" si="1"/>
        <v>0</v>
      </c>
      <c r="I19" s="168">
        <f t="shared" si="2"/>
        <v>19.999999999999993</v>
      </c>
      <c r="J19" s="168">
        <f t="shared" si="3"/>
        <v>19.999999999999993</v>
      </c>
    </row>
    <row r="20" spans="1:10">
      <c r="A20" s="135">
        <v>19</v>
      </c>
      <c r="B20" s="136" t="s">
        <v>172</v>
      </c>
      <c r="C20" s="137" t="s">
        <v>343</v>
      </c>
      <c r="D20" s="168"/>
      <c r="E20" s="168"/>
      <c r="F20" s="168">
        <f>VLOOKUP($C20,'106夏男C'!$C$2:$N$20,12,FALSE)</f>
        <v>12.333333333333329</v>
      </c>
      <c r="G20" s="168">
        <f t="shared" si="0"/>
        <v>0</v>
      </c>
      <c r="H20" s="168">
        <f t="shared" si="1"/>
        <v>0</v>
      </c>
      <c r="I20" s="168">
        <f t="shared" si="2"/>
        <v>18.499999999999993</v>
      </c>
      <c r="J20" s="168">
        <f t="shared" si="3"/>
        <v>18.499999999999993</v>
      </c>
    </row>
    <row r="21" spans="1:10">
      <c r="A21" s="135">
        <v>20</v>
      </c>
      <c r="B21" s="136" t="s">
        <v>172</v>
      </c>
      <c r="C21" s="137" t="s">
        <v>295</v>
      </c>
      <c r="D21" s="168">
        <f>VLOOKUP($C21,'105冬男C'!$C$2:$M$16,11,FALSE)</f>
        <v>12.400000000000006</v>
      </c>
      <c r="E21" s="168"/>
      <c r="F21" s="168"/>
      <c r="G21" s="168">
        <f t="shared" si="0"/>
        <v>14.880000000000006</v>
      </c>
      <c r="H21" s="168">
        <f t="shared" si="1"/>
        <v>0</v>
      </c>
      <c r="I21" s="168">
        <f t="shared" si="2"/>
        <v>0</v>
      </c>
      <c r="J21" s="168">
        <f t="shared" si="3"/>
        <v>14.880000000000006</v>
      </c>
    </row>
    <row r="22" spans="1:10">
      <c r="A22" s="135">
        <v>21</v>
      </c>
      <c r="B22" s="169" t="s">
        <v>172</v>
      </c>
      <c r="C22" s="170" t="s">
        <v>113</v>
      </c>
      <c r="D22" s="168">
        <f>VLOOKUP($C22,'105冬男C'!$C$2:$M$16,11,FALSE)</f>
        <v>11.200000000000003</v>
      </c>
      <c r="E22" s="168"/>
      <c r="F22" s="168"/>
      <c r="G22" s="168">
        <f t="shared" si="0"/>
        <v>13.440000000000003</v>
      </c>
      <c r="H22" s="168">
        <f t="shared" si="1"/>
        <v>0</v>
      </c>
      <c r="I22" s="168">
        <f t="shared" si="2"/>
        <v>0</v>
      </c>
      <c r="J22" s="168">
        <f t="shared" si="3"/>
        <v>13.440000000000003</v>
      </c>
    </row>
    <row r="23" spans="1:10">
      <c r="A23" s="135">
        <v>22</v>
      </c>
      <c r="B23" s="136" t="s">
        <v>172</v>
      </c>
      <c r="C23" s="137" t="s">
        <v>180</v>
      </c>
      <c r="D23" s="168"/>
      <c r="E23" s="168">
        <f>VLOOKUP($C23,'106春男C'!$C$2:$N$14,12,FALSE)</f>
        <v>6.9090909090909065</v>
      </c>
      <c r="F23" s="168"/>
      <c r="G23" s="168">
        <f t="shared" si="0"/>
        <v>0</v>
      </c>
      <c r="H23" s="168">
        <f t="shared" si="1"/>
        <v>8.9818181818181788</v>
      </c>
      <c r="I23" s="168">
        <f t="shared" si="2"/>
        <v>0</v>
      </c>
      <c r="J23" s="168">
        <f t="shared" si="3"/>
        <v>8.9818181818181788</v>
      </c>
    </row>
    <row r="24" spans="1:10">
      <c r="A24" s="135"/>
      <c r="B24" s="136" t="s">
        <v>172</v>
      </c>
      <c r="C24" s="137" t="s">
        <v>183</v>
      </c>
      <c r="D24" s="168"/>
      <c r="E24" s="168">
        <f>VLOOKUP($C24,'106春男C'!$C$2:$N$14,12,FALSE)</f>
        <v>0</v>
      </c>
      <c r="F24" s="168"/>
      <c r="G24" s="168">
        <f t="shared" si="0"/>
        <v>0</v>
      </c>
      <c r="H24" s="168">
        <f t="shared" si="1"/>
        <v>0</v>
      </c>
      <c r="I24" s="168">
        <f t="shared" si="2"/>
        <v>0</v>
      </c>
      <c r="J24" s="168">
        <f t="shared" si="3"/>
        <v>0</v>
      </c>
    </row>
    <row r="25" spans="1:10">
      <c r="A25" s="146"/>
      <c r="B25" s="136" t="s">
        <v>172</v>
      </c>
      <c r="C25" s="137" t="s">
        <v>344</v>
      </c>
      <c r="D25" s="168"/>
      <c r="E25" s="168"/>
      <c r="F25" s="168">
        <f>VLOOKUP($C25,'106夏男C'!$C$2:$N$20,12,FALSE)</f>
        <v>0</v>
      </c>
      <c r="G25" s="168">
        <f t="shared" si="0"/>
        <v>0</v>
      </c>
      <c r="H25" s="168">
        <f t="shared" si="1"/>
        <v>0</v>
      </c>
      <c r="I25" s="168">
        <f t="shared" si="2"/>
        <v>0</v>
      </c>
      <c r="J25" s="168">
        <f t="shared" si="3"/>
        <v>0</v>
      </c>
    </row>
  </sheetData>
  <sortState ref="A2:J35">
    <sortCondition descending="1" ref="J1"/>
  </sortState>
  <phoneticPr fontId="2" type="noConversion"/>
  <conditionalFormatting sqref="B2:B16">
    <cfRule type="expression" dxfId="289" priority="15">
      <formula>AND(XEA2=0,XEB2&lt;&gt;"")</formula>
    </cfRule>
  </conditionalFormatting>
  <conditionalFormatting sqref="B17:B25 A2:A23">
    <cfRule type="expression" dxfId="288" priority="14">
      <formula>AND(XEA2=0,XEB2&lt;&gt;"")</formula>
    </cfRule>
  </conditionalFormatting>
  <conditionalFormatting sqref="D2:I25">
    <cfRule type="cellIs" dxfId="287" priority="12" operator="lessThan">
      <formula>#REF!</formula>
    </cfRule>
    <cfRule type="cellIs" dxfId="286" priority="13" operator="equal">
      <formula>#REF!</formula>
    </cfRule>
  </conditionalFormatting>
  <conditionalFormatting sqref="J2:J25">
    <cfRule type="cellIs" dxfId="285" priority="10" operator="lessThan">
      <formula>#REF!*COUNTIF(D2:H2,"&gt;0")</formula>
    </cfRule>
    <cfRule type="cellIs" dxfId="284" priority="11" operator="equal">
      <formula>#REF!*COUNTIF(D2:H2,"&gt;0")</formula>
    </cfRule>
  </conditionalFormatting>
  <conditionalFormatting sqref="A17:A20">
    <cfRule type="expression" dxfId="283" priority="8">
      <formula>AND(XEB17=0,XEC17&lt;&gt;"")</formula>
    </cfRule>
  </conditionalFormatting>
  <conditionalFormatting sqref="D17:I20">
    <cfRule type="cellIs" dxfId="282" priority="6" operator="lessThan">
      <formula>#REF!</formula>
    </cfRule>
    <cfRule type="cellIs" dxfId="281" priority="7" operator="equal">
      <formula>#REF!</formula>
    </cfRule>
  </conditionalFormatting>
  <conditionalFormatting sqref="J17:J20">
    <cfRule type="cellIs" dxfId="280" priority="4" operator="lessThan">
      <formula>#REF!*COUNTIF(D17:H17,"&gt;0")</formula>
    </cfRule>
    <cfRule type="cellIs" dxfId="279" priority="5" operator="equal">
      <formula>#REF!*COUNTIF(D17:H17,"&gt;0")</formula>
    </cfRule>
  </conditionalFormatting>
  <conditionalFormatting sqref="C1:C1048576">
    <cfRule type="duplicateValues" dxfId="278" priority="2"/>
  </conditionalFormatting>
  <conditionalFormatting sqref="C21:C25">
    <cfRule type="expression" dxfId="277" priority="1">
      <formula>AND(XEI21=0,XEJ21&lt;&gt;"")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6"/>
  <sheetViews>
    <sheetView workbookViewId="0">
      <pane ySplit="1" topLeftCell="A2" activePane="bottomLeft" state="frozen"/>
      <selection activeCell="C18" sqref="C18"/>
      <selection pane="bottomLeft" activeCell="L13" sqref="L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23</v>
      </c>
      <c r="C2" s="12" t="s">
        <v>24</v>
      </c>
      <c r="D2" s="13">
        <v>0</v>
      </c>
      <c r="E2" s="13">
        <v>0</v>
      </c>
      <c r="F2" s="13">
        <v>78</v>
      </c>
      <c r="G2" s="13">
        <v>81</v>
      </c>
      <c r="H2" s="13">
        <v>159</v>
      </c>
      <c r="K2">
        <v>18.200000000000003</v>
      </c>
      <c r="L2">
        <v>21.400000000000006</v>
      </c>
      <c r="M2">
        <v>39.600000000000009</v>
      </c>
    </row>
    <row r="3" spans="1:13">
      <c r="A3" s="28">
        <v>2</v>
      </c>
      <c r="B3" s="29" t="s">
        <v>23</v>
      </c>
      <c r="C3" s="12" t="s">
        <v>34</v>
      </c>
      <c r="D3" s="13">
        <v>0</v>
      </c>
      <c r="E3" s="13">
        <v>0</v>
      </c>
      <c r="F3" s="13">
        <v>84</v>
      </c>
      <c r="G3" s="13">
        <v>90</v>
      </c>
      <c r="H3" s="13">
        <v>174</v>
      </c>
      <c r="K3">
        <v>12.200000000000003</v>
      </c>
      <c r="L3">
        <v>12.400000000000006</v>
      </c>
      <c r="M3">
        <v>24.600000000000009</v>
      </c>
    </row>
    <row r="4" spans="1:13">
      <c r="A4" s="28">
        <v>3</v>
      </c>
      <c r="B4" s="29" t="s">
        <v>23</v>
      </c>
      <c r="C4" s="12" t="s">
        <v>298</v>
      </c>
      <c r="D4" s="13">
        <v>0</v>
      </c>
      <c r="E4" s="13">
        <v>0</v>
      </c>
      <c r="F4" s="13">
        <v>84</v>
      </c>
      <c r="G4" s="13">
        <v>99</v>
      </c>
      <c r="H4" s="13">
        <v>183</v>
      </c>
      <c r="K4">
        <v>12.200000000000003</v>
      </c>
      <c r="L4">
        <v>3.4000000000000057</v>
      </c>
      <c r="M4">
        <v>15.600000000000009</v>
      </c>
    </row>
    <row r="5" spans="1:13">
      <c r="A5" s="28">
        <v>4</v>
      </c>
      <c r="B5" s="29" t="s">
        <v>23</v>
      </c>
      <c r="C5" s="12" t="s">
        <v>36</v>
      </c>
      <c r="D5" s="13">
        <v>0</v>
      </c>
      <c r="E5" s="13">
        <v>0</v>
      </c>
      <c r="F5" s="13">
        <v>93</v>
      </c>
      <c r="G5" s="13">
        <v>93</v>
      </c>
      <c r="H5" s="13">
        <v>186</v>
      </c>
      <c r="K5">
        <v>3.2000000000000028</v>
      </c>
      <c r="L5">
        <v>9.4000000000000057</v>
      </c>
      <c r="M5">
        <v>12.600000000000009</v>
      </c>
    </row>
    <row r="6" spans="1:13">
      <c r="A6" s="28">
        <v>5</v>
      </c>
      <c r="B6" s="29" t="s">
        <v>23</v>
      </c>
      <c r="C6" s="12" t="s">
        <v>35</v>
      </c>
      <c r="D6" s="13">
        <v>0</v>
      </c>
      <c r="E6" s="13">
        <v>0</v>
      </c>
      <c r="F6" s="13">
        <v>92</v>
      </c>
      <c r="G6" s="13">
        <v>99</v>
      </c>
      <c r="H6" s="13">
        <v>191</v>
      </c>
      <c r="K6">
        <v>4.2000000000000028</v>
      </c>
      <c r="L6">
        <v>3.4000000000000057</v>
      </c>
      <c r="M6">
        <v>7.6000000000000085</v>
      </c>
    </row>
  </sheetData>
  <phoneticPr fontId="2" type="noConversion"/>
  <conditionalFormatting sqref="B2:B6">
    <cfRule type="expression" dxfId="276" priority="6">
      <formula>AND(XEF2=0,XEG2&lt;&gt;"")</formula>
    </cfRule>
  </conditionalFormatting>
  <conditionalFormatting sqref="A2:A6">
    <cfRule type="expression" dxfId="275" priority="5">
      <formula>AND(XEF2=0,XEG2&lt;&gt;"")</formula>
    </cfRule>
  </conditionalFormatting>
  <conditionalFormatting sqref="D2:G6">
    <cfRule type="cellIs" dxfId="274" priority="3" operator="lessThan">
      <formula>#REF!</formula>
    </cfRule>
    <cfRule type="cellIs" dxfId="273" priority="4" operator="equal">
      <formula>#REF!</formula>
    </cfRule>
  </conditionalFormatting>
  <conditionalFormatting sqref="H2:H6">
    <cfRule type="cellIs" dxfId="272" priority="1" operator="lessThan">
      <formula>#REF!*COUNTIF(D2:G2,"&gt;0")</formula>
    </cfRule>
    <cfRule type="cellIs" dxfId="271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"/>
  <sheetViews>
    <sheetView workbookViewId="0">
      <selection activeCell="B4" sqref="B4:C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23</v>
      </c>
      <c r="C4" s="137" t="s">
        <v>24</v>
      </c>
      <c r="D4" s="138">
        <v>0</v>
      </c>
      <c r="E4" s="138">
        <v>0</v>
      </c>
      <c r="F4" s="138">
        <v>89</v>
      </c>
      <c r="G4" s="138">
        <v>84</v>
      </c>
      <c r="H4" s="138">
        <v>173</v>
      </c>
      <c r="I4" s="139">
        <v>0</v>
      </c>
      <c r="J4" s="146"/>
      <c r="K4" s="146"/>
      <c r="L4" s="145">
        <v>16.142857142857139</v>
      </c>
      <c r="M4" s="145">
        <v>19.714285714285708</v>
      </c>
      <c r="N4" s="145">
        <v>35.857142857142847</v>
      </c>
    </row>
    <row r="5" spans="1:14">
      <c r="A5" s="135">
        <v>2</v>
      </c>
      <c r="B5" s="136" t="s">
        <v>23</v>
      </c>
      <c r="C5" s="137" t="s">
        <v>34</v>
      </c>
      <c r="D5" s="138">
        <v>0</v>
      </c>
      <c r="E5" s="138">
        <v>0</v>
      </c>
      <c r="F5" s="138">
        <v>90</v>
      </c>
      <c r="G5" s="138">
        <v>87</v>
      </c>
      <c r="H5" s="138">
        <v>177</v>
      </c>
      <c r="I5" s="139">
        <v>0</v>
      </c>
      <c r="J5" s="146"/>
      <c r="K5" s="146"/>
      <c r="L5" s="145">
        <v>15.142857142857139</v>
      </c>
      <c r="M5" s="145">
        <v>16.714285714285708</v>
      </c>
      <c r="N5" s="145">
        <v>31.857142857142847</v>
      </c>
    </row>
    <row r="6" spans="1:14">
      <c r="A6" s="135">
        <v>3</v>
      </c>
      <c r="B6" s="136" t="s">
        <v>23</v>
      </c>
      <c r="C6" s="137" t="s">
        <v>184</v>
      </c>
      <c r="D6" s="138">
        <v>0</v>
      </c>
      <c r="E6" s="138">
        <v>0</v>
      </c>
      <c r="F6" s="138">
        <v>87</v>
      </c>
      <c r="G6" s="138">
        <v>96</v>
      </c>
      <c r="H6" s="138">
        <v>183</v>
      </c>
      <c r="I6" s="139">
        <v>0</v>
      </c>
      <c r="J6" s="146"/>
      <c r="K6" s="146"/>
      <c r="L6" s="145">
        <v>18.142857142857139</v>
      </c>
      <c r="M6" s="145">
        <v>7.7142857142857082</v>
      </c>
      <c r="N6" s="145">
        <v>25.857142857142847</v>
      </c>
    </row>
    <row r="7" spans="1:14">
      <c r="A7" s="135">
        <v>4</v>
      </c>
      <c r="B7" s="136" t="s">
        <v>23</v>
      </c>
      <c r="C7" s="137" t="s">
        <v>35</v>
      </c>
      <c r="D7" s="138">
        <v>0</v>
      </c>
      <c r="E7" s="138">
        <v>0</v>
      </c>
      <c r="F7" s="138">
        <v>98</v>
      </c>
      <c r="G7" s="138">
        <v>86</v>
      </c>
      <c r="H7" s="138">
        <v>184</v>
      </c>
      <c r="I7" s="139">
        <v>0</v>
      </c>
      <c r="J7" s="146"/>
      <c r="K7" s="146"/>
      <c r="L7" s="145">
        <v>7.1428571428571388</v>
      </c>
      <c r="M7" s="145">
        <v>17.714285714285708</v>
      </c>
      <c r="N7" s="145">
        <v>24.857142857142847</v>
      </c>
    </row>
    <row r="8" spans="1:14">
      <c r="A8" s="135">
        <v>5</v>
      </c>
      <c r="B8" s="136" t="s">
        <v>23</v>
      </c>
      <c r="C8" s="137" t="s">
        <v>36</v>
      </c>
      <c r="D8" s="138">
        <v>0</v>
      </c>
      <c r="E8" s="138">
        <v>0</v>
      </c>
      <c r="F8" s="138">
        <v>94</v>
      </c>
      <c r="G8" s="138">
        <v>94</v>
      </c>
      <c r="H8" s="138">
        <v>188</v>
      </c>
      <c r="I8" s="139">
        <v>0</v>
      </c>
      <c r="J8" s="146"/>
      <c r="K8" s="146"/>
      <c r="L8" s="145">
        <v>11.142857142857139</v>
      </c>
      <c r="M8" s="145">
        <v>9.7142857142857082</v>
      </c>
      <c r="N8" s="145">
        <v>20.857142857142847</v>
      </c>
    </row>
    <row r="9" spans="1:14">
      <c r="A9" s="135">
        <v>6</v>
      </c>
      <c r="B9" s="136" t="s">
        <v>23</v>
      </c>
      <c r="C9" s="137" t="s">
        <v>185</v>
      </c>
      <c r="D9" s="138">
        <v>0</v>
      </c>
      <c r="E9" s="138">
        <v>0</v>
      </c>
      <c r="F9" s="138">
        <v>100</v>
      </c>
      <c r="G9" s="138">
        <v>92</v>
      </c>
      <c r="H9" s="138">
        <v>192</v>
      </c>
      <c r="I9" s="139">
        <v>0</v>
      </c>
      <c r="J9" s="146"/>
      <c r="K9" s="146"/>
      <c r="L9" s="145">
        <v>5.1428571428571388</v>
      </c>
      <c r="M9" s="145">
        <v>11.714285714285708</v>
      </c>
      <c r="N9" s="145">
        <v>16.857142857142847</v>
      </c>
    </row>
    <row r="10" spans="1:14">
      <c r="A10" s="135">
        <v>7</v>
      </c>
      <c r="B10" s="136" t="s">
        <v>23</v>
      </c>
      <c r="C10" s="137" t="s">
        <v>186</v>
      </c>
      <c r="D10" s="138">
        <v>0</v>
      </c>
      <c r="E10" s="138">
        <v>0</v>
      </c>
      <c r="F10" s="138">
        <v>108</v>
      </c>
      <c r="G10" s="138">
        <v>117</v>
      </c>
      <c r="H10" s="138">
        <v>225</v>
      </c>
      <c r="I10" s="139">
        <v>0</v>
      </c>
      <c r="J10" s="146"/>
      <c r="K10" s="146"/>
      <c r="L10" s="145">
        <v>0</v>
      </c>
      <c r="M10" s="145">
        <v>0</v>
      </c>
      <c r="N10" s="145"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270" priority="6">
      <formula>AND(XEG4=0,XEH4&lt;&gt;"")</formula>
    </cfRule>
  </conditionalFormatting>
  <conditionalFormatting sqref="A4:A10">
    <cfRule type="expression" dxfId="269" priority="5">
      <formula>AND(XEG4=0,XEH4&lt;&gt;"")</formula>
    </cfRule>
  </conditionalFormatting>
  <conditionalFormatting sqref="D4:G10">
    <cfRule type="cellIs" dxfId="268" priority="3" operator="lessThan">
      <formula>#REF!</formula>
    </cfRule>
    <cfRule type="cellIs" dxfId="267" priority="4" operator="equal">
      <formula>#REF!</formula>
    </cfRule>
  </conditionalFormatting>
  <conditionalFormatting sqref="H4:H10">
    <cfRule type="cellIs" dxfId="266" priority="1" operator="lessThan">
      <formula>#REF!*COUNTIF(D4:G4,"&gt;0")</formula>
    </cfRule>
    <cfRule type="cellIs" dxfId="265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C2" sqref="C2:C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7" width="5.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23</v>
      </c>
      <c r="C2" s="174" t="s">
        <v>24</v>
      </c>
      <c r="D2" s="174">
        <v>0</v>
      </c>
      <c r="E2" s="174">
        <v>0</v>
      </c>
      <c r="F2" s="174">
        <v>87</v>
      </c>
      <c r="G2" s="174">
        <v>81</v>
      </c>
      <c r="H2" s="174">
        <v>168</v>
      </c>
      <c r="I2" s="174"/>
      <c r="J2" s="173"/>
      <c r="K2" s="173"/>
      <c r="L2" s="173">
        <v>18</v>
      </c>
      <c r="M2" s="173">
        <v>31.857142857142861</v>
      </c>
      <c r="N2" s="173">
        <v>49.857142857142861</v>
      </c>
    </row>
    <row r="3" spans="1:14">
      <c r="A3" s="174">
        <v>2</v>
      </c>
      <c r="B3" s="174" t="s">
        <v>23</v>
      </c>
      <c r="C3" s="174" t="s">
        <v>35</v>
      </c>
      <c r="D3" s="174">
        <v>0</v>
      </c>
      <c r="E3" s="174">
        <v>0</v>
      </c>
      <c r="F3" s="174">
        <v>91</v>
      </c>
      <c r="G3" s="174">
        <v>95</v>
      </c>
      <c r="H3" s="174">
        <v>186</v>
      </c>
      <c r="I3" s="174"/>
      <c r="J3" s="173"/>
      <c r="K3" s="173"/>
      <c r="L3" s="173">
        <v>14</v>
      </c>
      <c r="M3" s="173">
        <v>17.857142857142861</v>
      </c>
      <c r="N3" s="173">
        <v>31.857142857142861</v>
      </c>
    </row>
    <row r="4" spans="1:14">
      <c r="A4" s="174">
        <v>3</v>
      </c>
      <c r="B4" s="174" t="s">
        <v>23</v>
      </c>
      <c r="C4" s="174" t="s">
        <v>34</v>
      </c>
      <c r="D4" s="174">
        <v>0</v>
      </c>
      <c r="E4" s="174">
        <v>0</v>
      </c>
      <c r="F4" s="174">
        <v>92</v>
      </c>
      <c r="G4" s="174">
        <v>97</v>
      </c>
      <c r="H4" s="174">
        <v>189</v>
      </c>
      <c r="I4" s="174"/>
      <c r="J4" s="173"/>
      <c r="K4" s="173"/>
      <c r="L4" s="173">
        <v>13</v>
      </c>
      <c r="M4" s="173">
        <v>15.857142857142861</v>
      </c>
      <c r="N4" s="173">
        <v>28.857142857142861</v>
      </c>
    </row>
    <row r="5" spans="1:14">
      <c r="A5" s="174">
        <v>4</v>
      </c>
      <c r="B5" s="174" t="s">
        <v>23</v>
      </c>
      <c r="C5" s="174" t="s">
        <v>185</v>
      </c>
      <c r="D5" s="174">
        <v>0</v>
      </c>
      <c r="E5" s="174">
        <v>0</v>
      </c>
      <c r="F5" s="174">
        <v>98</v>
      </c>
      <c r="G5" s="174">
        <v>97</v>
      </c>
      <c r="H5" s="174">
        <v>195</v>
      </c>
      <c r="I5" s="174"/>
      <c r="J5" s="173"/>
      <c r="K5" s="173"/>
      <c r="L5" s="173">
        <v>7</v>
      </c>
      <c r="M5" s="173">
        <v>15.857142857142861</v>
      </c>
      <c r="N5" s="173">
        <v>22.857142857142861</v>
      </c>
    </row>
    <row r="6" spans="1:14">
      <c r="A6" s="174">
        <v>5</v>
      </c>
      <c r="B6" s="174" t="s">
        <v>23</v>
      </c>
      <c r="C6" s="174" t="s">
        <v>345</v>
      </c>
      <c r="D6" s="174">
        <v>0</v>
      </c>
      <c r="E6" s="174">
        <v>0</v>
      </c>
      <c r="F6" s="174">
        <v>92</v>
      </c>
      <c r="G6" s="174">
        <v>108</v>
      </c>
      <c r="H6" s="174">
        <v>200</v>
      </c>
      <c r="I6" s="174"/>
      <c r="J6" s="173"/>
      <c r="K6" s="173"/>
      <c r="L6" s="173">
        <v>13</v>
      </c>
      <c r="M6" s="173">
        <v>4.8571428571428612</v>
      </c>
      <c r="N6" s="173">
        <v>17.857142857142861</v>
      </c>
    </row>
    <row r="7" spans="1:14">
      <c r="A7" s="174">
        <v>6</v>
      </c>
      <c r="B7" s="174" t="s">
        <v>23</v>
      </c>
      <c r="C7" s="174" t="s">
        <v>346</v>
      </c>
      <c r="D7" s="174">
        <v>0</v>
      </c>
      <c r="E7" s="174">
        <v>0</v>
      </c>
      <c r="F7" s="174">
        <v>106</v>
      </c>
      <c r="G7" s="174">
        <v>117</v>
      </c>
      <c r="H7" s="174">
        <v>223</v>
      </c>
      <c r="I7" s="174"/>
      <c r="J7" s="173"/>
      <c r="K7" s="173"/>
      <c r="L7" s="173">
        <v>0</v>
      </c>
      <c r="M7" s="173">
        <v>0</v>
      </c>
      <c r="N7" s="173">
        <v>0</v>
      </c>
    </row>
    <row r="8" spans="1:14">
      <c r="A8" s="174">
        <v>7</v>
      </c>
      <c r="B8" s="174" t="s">
        <v>23</v>
      </c>
      <c r="C8" s="174" t="s">
        <v>347</v>
      </c>
      <c r="D8" s="174">
        <v>0</v>
      </c>
      <c r="E8" s="174">
        <v>0</v>
      </c>
      <c r="F8" s="174">
        <v>99</v>
      </c>
      <c r="G8" s="174">
        <v>125</v>
      </c>
      <c r="H8" s="174">
        <v>224</v>
      </c>
      <c r="I8" s="174"/>
      <c r="J8" s="173"/>
      <c r="K8" s="173"/>
      <c r="L8" s="173">
        <v>6</v>
      </c>
      <c r="M8" s="173">
        <v>0</v>
      </c>
      <c r="N8" s="173">
        <v>6</v>
      </c>
    </row>
    <row r="9" spans="1:14">
      <c r="A9" s="174"/>
      <c r="B9" s="174"/>
      <c r="C9" s="174"/>
      <c r="D9" s="174"/>
      <c r="E9" s="174"/>
      <c r="F9" s="174"/>
      <c r="G9" s="174"/>
      <c r="H9" s="174"/>
      <c r="I9" s="174"/>
      <c r="J9" s="173"/>
      <c r="K9" s="173"/>
      <c r="L9" s="173"/>
      <c r="M9" s="173"/>
      <c r="N9" s="173"/>
    </row>
    <row r="10" spans="1:14">
      <c r="A10" s="174"/>
      <c r="B10" s="174"/>
      <c r="C10" s="174"/>
      <c r="D10" s="174"/>
      <c r="E10" s="174"/>
      <c r="F10" s="174"/>
      <c r="G10" s="174"/>
      <c r="H10" s="174"/>
      <c r="I10" s="174"/>
      <c r="J10" s="173"/>
      <c r="K10" s="173"/>
      <c r="L10" s="173"/>
      <c r="M10" s="173"/>
      <c r="N10" s="173"/>
    </row>
    <row r="11" spans="1:14">
      <c r="A11" s="174"/>
      <c r="B11" s="174"/>
      <c r="C11" s="174"/>
      <c r="D11" s="174"/>
      <c r="E11" s="174"/>
      <c r="F11" s="174"/>
      <c r="G11" s="174"/>
      <c r="H11" s="174"/>
      <c r="I11" s="174"/>
      <c r="J11" s="173"/>
      <c r="K11" s="173"/>
      <c r="L11" s="173"/>
      <c r="M11" s="173"/>
      <c r="N11" s="173"/>
    </row>
    <row r="12" spans="1:14">
      <c r="A12" s="174"/>
      <c r="B12" s="174"/>
      <c r="C12" s="174"/>
      <c r="D12" s="174"/>
      <c r="E12" s="174"/>
      <c r="F12" s="174"/>
      <c r="G12" s="174"/>
      <c r="H12" s="174"/>
      <c r="I12" s="174"/>
      <c r="J12" s="173"/>
      <c r="K12" s="173"/>
      <c r="L12" s="173"/>
      <c r="M12" s="173"/>
      <c r="N12" s="173"/>
    </row>
    <row r="13" spans="1:14">
      <c r="A13" s="174"/>
      <c r="B13" s="174"/>
      <c r="C13" s="174"/>
      <c r="D13" s="174"/>
      <c r="E13" s="174"/>
      <c r="F13" s="174"/>
      <c r="G13" s="174"/>
      <c r="H13" s="174"/>
      <c r="I13" s="174"/>
      <c r="J13" s="173"/>
      <c r="K13" s="173"/>
      <c r="L13" s="173"/>
      <c r="M13" s="173"/>
      <c r="N13" s="173"/>
    </row>
    <row r="14" spans="1:14">
      <c r="A14" s="174"/>
      <c r="B14" s="174"/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3"/>
      <c r="K15" s="173"/>
      <c r="L15" s="173"/>
      <c r="M15" s="173"/>
      <c r="N15" s="173"/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64" priority="6">
      <formula>AND(XEG2=0,XEH2&lt;&gt;"")</formula>
    </cfRule>
  </conditionalFormatting>
  <conditionalFormatting sqref="A2:N102">
    <cfRule type="expression" dxfId="263" priority="5">
      <formula>AND(XEG2=0,XEH2&lt;&gt;"")</formula>
    </cfRule>
  </conditionalFormatting>
  <conditionalFormatting sqref="D2:G102">
    <cfRule type="cellIs" dxfId="262" priority="3" operator="lessThan">
      <formula>#REF!</formula>
    </cfRule>
    <cfRule type="cellIs" dxfId="261" priority="4" operator="equal">
      <formula>#REF!</formula>
    </cfRule>
  </conditionalFormatting>
  <conditionalFormatting sqref="H2:H102">
    <cfRule type="cellIs" dxfId="260" priority="1" operator="lessThan">
      <formula>#REF!*COUNTIF(D2:G2,"&gt;0")</formula>
    </cfRule>
    <cfRule type="cellIs" dxfId="259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2"/>
  <sheetViews>
    <sheetView workbookViewId="0">
      <pane ySplit="1" topLeftCell="A2" activePane="bottomLeft" state="frozen"/>
      <selection activeCell="B3" sqref="B3"/>
      <selection pane="bottomLeft" activeCell="B3" sqref="B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23</v>
      </c>
      <c r="C2" s="137" t="s">
        <v>24</v>
      </c>
      <c r="D2" s="168">
        <f>VLOOKUP($C2,'105冬男D'!$C$2:$M$6,11,FALSE)</f>
        <v>39.600000000000009</v>
      </c>
      <c r="E2" s="168">
        <f>VLOOKUP($C2,'106春男D'!$C$2:$N$10,12,FALSE)</f>
        <v>35.857142857142847</v>
      </c>
      <c r="F2" s="168">
        <f>VLOOKUP($C2,'106夏男D'!$C$2:$N$10,12,FALSE)</f>
        <v>49.857142857142861</v>
      </c>
      <c r="G2" s="168">
        <f t="shared" ref="G2:G12" si="0">D2*1.2</f>
        <v>47.52000000000001</v>
      </c>
      <c r="H2" s="168">
        <f t="shared" ref="H2:H12" si="1">E2*1.3</f>
        <v>46.6142857142857</v>
      </c>
      <c r="I2" s="168">
        <f t="shared" ref="I2:I12" si="2">F2*1.5</f>
        <v>74.785714285714292</v>
      </c>
      <c r="J2" s="168">
        <f t="shared" ref="J2:J12" si="3">SUM(G2:I2)</f>
        <v>168.92000000000002</v>
      </c>
    </row>
    <row r="3" spans="1:10">
      <c r="A3" s="135">
        <v>2</v>
      </c>
      <c r="B3" s="136" t="s">
        <v>23</v>
      </c>
      <c r="C3" s="137" t="s">
        <v>34</v>
      </c>
      <c r="D3" s="168">
        <f>VLOOKUP($C3,'105冬男D'!$C$2:$M$6,11,FALSE)</f>
        <v>24.600000000000009</v>
      </c>
      <c r="E3" s="168">
        <f>VLOOKUP($C3,'106春男D'!$C$2:$N$10,12,FALSE)</f>
        <v>31.857142857142847</v>
      </c>
      <c r="F3" s="168">
        <f>VLOOKUP($C3,'106夏男D'!$C$2:$N$10,12,FALSE)</f>
        <v>28.857142857142861</v>
      </c>
      <c r="G3" s="168">
        <f t="shared" si="0"/>
        <v>29.52000000000001</v>
      </c>
      <c r="H3" s="168">
        <f t="shared" si="1"/>
        <v>41.414285714285704</v>
      </c>
      <c r="I3" s="168">
        <f t="shared" si="2"/>
        <v>43.285714285714292</v>
      </c>
      <c r="J3" s="168">
        <f t="shared" si="3"/>
        <v>114.22000000000001</v>
      </c>
    </row>
    <row r="4" spans="1:10">
      <c r="A4" s="135">
        <v>3</v>
      </c>
      <c r="B4" s="136" t="s">
        <v>23</v>
      </c>
      <c r="C4" s="137" t="s">
        <v>35</v>
      </c>
      <c r="D4" s="168">
        <f>VLOOKUP($C4,'105冬男D'!$C$2:$M$6,11,FALSE)</f>
        <v>7.6000000000000085</v>
      </c>
      <c r="E4" s="168">
        <f>VLOOKUP($C4,'106春男D'!$C$2:$N$10,12,FALSE)</f>
        <v>24.857142857142847</v>
      </c>
      <c r="F4" s="168">
        <f>VLOOKUP($C4,'106夏男D'!$C$2:$N$10,12,FALSE)</f>
        <v>31.857142857142861</v>
      </c>
      <c r="G4" s="168">
        <f t="shared" si="0"/>
        <v>9.1200000000000099</v>
      </c>
      <c r="H4" s="168">
        <f t="shared" si="1"/>
        <v>32.314285714285703</v>
      </c>
      <c r="I4" s="168">
        <f t="shared" si="2"/>
        <v>47.785714285714292</v>
      </c>
      <c r="J4" s="168">
        <f t="shared" si="3"/>
        <v>89.22</v>
      </c>
    </row>
    <row r="5" spans="1:10">
      <c r="A5" s="135">
        <v>4</v>
      </c>
      <c r="B5" s="136" t="s">
        <v>23</v>
      </c>
      <c r="C5" s="137" t="s">
        <v>185</v>
      </c>
      <c r="D5" s="168"/>
      <c r="E5" s="168">
        <f>VLOOKUP($C5,'106春男D'!$C$2:$N$10,12,FALSE)</f>
        <v>16.857142857142847</v>
      </c>
      <c r="F5" s="168">
        <f>VLOOKUP($C5,'106夏男D'!$C$2:$N$10,12,FALSE)</f>
        <v>22.857142857142861</v>
      </c>
      <c r="G5" s="168">
        <f t="shared" si="0"/>
        <v>0</v>
      </c>
      <c r="H5" s="168">
        <f t="shared" si="1"/>
        <v>21.9142857142857</v>
      </c>
      <c r="I5" s="168">
        <f t="shared" si="2"/>
        <v>34.285714285714292</v>
      </c>
      <c r="J5" s="168">
        <f t="shared" si="3"/>
        <v>56.199999999999989</v>
      </c>
    </row>
    <row r="6" spans="1:10">
      <c r="A6" s="135">
        <v>5</v>
      </c>
      <c r="B6" s="136" t="s">
        <v>23</v>
      </c>
      <c r="C6" s="137" t="s">
        <v>36</v>
      </c>
      <c r="D6" s="168">
        <f>VLOOKUP($C6,'105冬男D'!$C$2:$M$6,11,FALSE)</f>
        <v>12.600000000000009</v>
      </c>
      <c r="E6" s="168">
        <f>VLOOKUP($C6,'106春男D'!$C$2:$N$10,12,FALSE)</f>
        <v>20.857142857142847</v>
      </c>
      <c r="F6" s="168"/>
      <c r="G6" s="168">
        <f t="shared" si="0"/>
        <v>15.12000000000001</v>
      </c>
      <c r="H6" s="168">
        <f t="shared" si="1"/>
        <v>27.114285714285703</v>
      </c>
      <c r="I6" s="168">
        <f t="shared" si="2"/>
        <v>0</v>
      </c>
      <c r="J6" s="168">
        <f t="shared" si="3"/>
        <v>42.234285714285711</v>
      </c>
    </row>
    <row r="7" spans="1:10">
      <c r="A7" s="135">
        <v>6</v>
      </c>
      <c r="B7" s="136" t="s">
        <v>23</v>
      </c>
      <c r="C7" s="137" t="s">
        <v>184</v>
      </c>
      <c r="D7" s="168"/>
      <c r="E7" s="168">
        <f>VLOOKUP($C7,'106春男D'!$C$2:$N$10,12,FALSE)</f>
        <v>25.857142857142847</v>
      </c>
      <c r="F7" s="168"/>
      <c r="G7" s="168">
        <f t="shared" si="0"/>
        <v>0</v>
      </c>
      <c r="H7" s="168">
        <f t="shared" si="1"/>
        <v>33.6142857142857</v>
      </c>
      <c r="I7" s="168">
        <f t="shared" si="2"/>
        <v>0</v>
      </c>
      <c r="J7" s="168">
        <f t="shared" si="3"/>
        <v>33.6142857142857</v>
      </c>
    </row>
    <row r="8" spans="1:10">
      <c r="A8" s="135">
        <v>7</v>
      </c>
      <c r="B8" s="136" t="s">
        <v>23</v>
      </c>
      <c r="C8" s="137" t="s">
        <v>345</v>
      </c>
      <c r="D8" s="168"/>
      <c r="E8" s="168"/>
      <c r="F8" s="168">
        <f>VLOOKUP($C8,'106夏男D'!$C$2:$N$10,12,FALSE)</f>
        <v>17.857142857142861</v>
      </c>
      <c r="G8" s="168">
        <f t="shared" si="0"/>
        <v>0</v>
      </c>
      <c r="H8" s="168">
        <f t="shared" si="1"/>
        <v>0</v>
      </c>
      <c r="I8" s="168">
        <f t="shared" si="2"/>
        <v>26.785714285714292</v>
      </c>
      <c r="J8" s="168">
        <f t="shared" si="3"/>
        <v>26.785714285714292</v>
      </c>
    </row>
    <row r="9" spans="1:10">
      <c r="A9" s="135">
        <v>8</v>
      </c>
      <c r="B9" s="136" t="s">
        <v>23</v>
      </c>
      <c r="C9" s="137" t="s">
        <v>298</v>
      </c>
      <c r="D9" s="168">
        <f>VLOOKUP($C9,'105冬男D'!$C$2:$M$6,11,FALSE)</f>
        <v>15.600000000000009</v>
      </c>
      <c r="E9" s="168"/>
      <c r="F9" s="168"/>
      <c r="G9" s="168">
        <f t="shared" si="0"/>
        <v>18.72000000000001</v>
      </c>
      <c r="H9" s="168">
        <f t="shared" si="1"/>
        <v>0</v>
      </c>
      <c r="I9" s="168">
        <f t="shared" si="2"/>
        <v>0</v>
      </c>
      <c r="J9" s="168">
        <f t="shared" si="3"/>
        <v>18.72000000000001</v>
      </c>
    </row>
    <row r="10" spans="1:10">
      <c r="A10" s="135">
        <v>9</v>
      </c>
      <c r="B10" s="136" t="s">
        <v>23</v>
      </c>
      <c r="C10" s="137" t="s">
        <v>347</v>
      </c>
      <c r="D10" s="168"/>
      <c r="E10" s="168"/>
      <c r="F10" s="168">
        <f>VLOOKUP($C10,'106夏男D'!$C$2:$N$10,12,FALSE)</f>
        <v>6</v>
      </c>
      <c r="G10" s="168">
        <f t="shared" si="0"/>
        <v>0</v>
      </c>
      <c r="H10" s="168">
        <f t="shared" si="1"/>
        <v>0</v>
      </c>
      <c r="I10" s="168">
        <f t="shared" si="2"/>
        <v>9</v>
      </c>
      <c r="J10" s="168">
        <f t="shared" si="3"/>
        <v>9</v>
      </c>
    </row>
    <row r="11" spans="1:10">
      <c r="A11" s="135"/>
      <c r="B11" s="136" t="s">
        <v>23</v>
      </c>
      <c r="C11" s="137" t="s">
        <v>186</v>
      </c>
      <c r="D11" s="168"/>
      <c r="E11" s="168">
        <f>VLOOKUP($C11,'106春男D'!$C$2:$N$10,12,FALSE)</f>
        <v>0</v>
      </c>
      <c r="F11" s="168"/>
      <c r="G11" s="168">
        <f t="shared" si="0"/>
        <v>0</v>
      </c>
      <c r="H11" s="168">
        <f t="shared" si="1"/>
        <v>0</v>
      </c>
      <c r="I11" s="168">
        <f t="shared" si="2"/>
        <v>0</v>
      </c>
      <c r="J11" s="168">
        <f t="shared" si="3"/>
        <v>0</v>
      </c>
    </row>
    <row r="12" spans="1:10">
      <c r="A12" s="135"/>
      <c r="B12" s="136" t="s">
        <v>23</v>
      </c>
      <c r="C12" s="137" t="s">
        <v>346</v>
      </c>
      <c r="D12" s="168"/>
      <c r="E12" s="168"/>
      <c r="F12" s="168">
        <f>VLOOKUP($C12,'106夏男D'!$C$2:$N$10,12,FALSE)</f>
        <v>0</v>
      </c>
      <c r="G12" s="168">
        <f t="shared" si="0"/>
        <v>0</v>
      </c>
      <c r="H12" s="168">
        <f t="shared" si="1"/>
        <v>0</v>
      </c>
      <c r="I12" s="168">
        <f t="shared" si="2"/>
        <v>0</v>
      </c>
      <c r="J12" s="168">
        <f t="shared" si="3"/>
        <v>0</v>
      </c>
    </row>
  </sheetData>
  <sortState ref="A2:J16">
    <sortCondition descending="1" ref="J1"/>
  </sortState>
  <phoneticPr fontId="2" type="noConversion"/>
  <conditionalFormatting sqref="B2:B12">
    <cfRule type="expression" dxfId="258" priority="15">
      <formula>AND(XEA2=0,XEB2&lt;&gt;"")</formula>
    </cfRule>
  </conditionalFormatting>
  <conditionalFormatting sqref="A2:A12">
    <cfRule type="expression" dxfId="257" priority="14">
      <formula>AND(XEA2=0,XEB2&lt;&gt;"")</formula>
    </cfRule>
  </conditionalFormatting>
  <conditionalFormatting sqref="D2:I12">
    <cfRule type="cellIs" dxfId="256" priority="12" operator="lessThan">
      <formula>#REF!</formula>
    </cfRule>
    <cfRule type="cellIs" dxfId="255" priority="13" operator="equal">
      <formula>#REF!</formula>
    </cfRule>
  </conditionalFormatting>
  <conditionalFormatting sqref="J2:J12">
    <cfRule type="cellIs" dxfId="254" priority="10" operator="lessThan">
      <formula>#REF!*COUNTIF(D2:H2,"&gt;0")</formula>
    </cfRule>
    <cfRule type="cellIs" dxfId="253" priority="11" operator="equal">
      <formula>#REF!*COUNTIF(D2:H2,"&gt;0")</formula>
    </cfRule>
  </conditionalFormatting>
  <conditionalFormatting sqref="C1:C1048576">
    <cfRule type="duplicateValues" dxfId="252" priority="4"/>
  </conditionalFormatting>
  <conditionalFormatting sqref="C10:C12 B2:B6">
    <cfRule type="expression" dxfId="251" priority="3">
      <formula>AND(XEH2=0,XEI2&lt;&gt;"")</formula>
    </cfRule>
  </conditionalFormatting>
  <conditionalFormatting sqref="B7:B12">
    <cfRule type="expression" dxfId="250" priority="2">
      <formula>AND(XEI7=0,XEJ7&lt;&gt;"")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48"/>
  <sheetViews>
    <sheetView workbookViewId="0">
      <pane ySplit="1" topLeftCell="A2" activePane="bottomLeft" state="frozen"/>
      <selection activeCell="C18" sqref="C18"/>
      <selection pane="bottomLeft" activeCell="C2" sqref="C2:N1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127</v>
      </c>
      <c r="C2" s="159" t="s">
        <v>299</v>
      </c>
      <c r="D2" s="130">
        <v>72</v>
      </c>
      <c r="E2" s="130">
        <v>73</v>
      </c>
      <c r="F2" s="130">
        <v>71</v>
      </c>
      <c r="G2" s="130">
        <v>70</v>
      </c>
      <c r="H2" s="130">
        <v>286</v>
      </c>
      <c r="I2" s="131">
        <v>13.608695652173907</v>
      </c>
      <c r="J2" s="131">
        <v>12.434782608695656</v>
      </c>
      <c r="K2" s="131">
        <v>17.074074074074076</v>
      </c>
      <c r="L2" s="131">
        <v>17.740740740740748</v>
      </c>
      <c r="M2" s="131">
        <v>60.858293075684387</v>
      </c>
    </row>
    <row r="3" spans="1:13">
      <c r="A3" s="28">
        <v>2</v>
      </c>
      <c r="B3" s="29" t="s">
        <v>127</v>
      </c>
      <c r="C3" s="12" t="s">
        <v>134</v>
      </c>
      <c r="D3" s="13">
        <v>70</v>
      </c>
      <c r="E3" s="13">
        <v>72</v>
      </c>
      <c r="F3" s="13">
        <v>77</v>
      </c>
      <c r="G3" s="13">
        <v>73</v>
      </c>
      <c r="H3" s="13">
        <v>292</v>
      </c>
      <c r="I3" s="131">
        <v>15.608695652173907</v>
      </c>
      <c r="J3" s="131">
        <v>13.434782608695656</v>
      </c>
      <c r="K3" s="131">
        <v>11.074074074074076</v>
      </c>
      <c r="L3" s="131">
        <v>14.740740740740748</v>
      </c>
      <c r="M3" s="131">
        <v>54.858293075684387</v>
      </c>
    </row>
    <row r="4" spans="1:13">
      <c r="A4" s="28">
        <v>3</v>
      </c>
      <c r="B4" s="29" t="s">
        <v>127</v>
      </c>
      <c r="C4" s="12" t="s">
        <v>143</v>
      </c>
      <c r="D4" s="13">
        <v>69</v>
      </c>
      <c r="E4" s="13">
        <v>76</v>
      </c>
      <c r="F4" s="13">
        <v>73</v>
      </c>
      <c r="G4" s="13">
        <v>77</v>
      </c>
      <c r="H4" s="13">
        <v>295</v>
      </c>
      <c r="I4" s="131">
        <v>16.608695652173907</v>
      </c>
      <c r="J4" s="131">
        <v>9.4347826086956559</v>
      </c>
      <c r="K4" s="131">
        <v>15.074074074074076</v>
      </c>
      <c r="L4" s="131">
        <v>10.740740740740748</v>
      </c>
      <c r="M4" s="131">
        <v>51.858293075684387</v>
      </c>
    </row>
    <row r="5" spans="1:13">
      <c r="A5" s="28">
        <v>4</v>
      </c>
      <c r="B5" s="29" t="s">
        <v>114</v>
      </c>
      <c r="C5" s="12" t="s">
        <v>300</v>
      </c>
      <c r="D5" s="13">
        <v>77</v>
      </c>
      <c r="E5" s="13">
        <v>75</v>
      </c>
      <c r="F5" s="13">
        <v>73</v>
      </c>
      <c r="G5" s="13">
        <v>73</v>
      </c>
      <c r="H5" s="13">
        <v>298</v>
      </c>
      <c r="I5" s="131">
        <v>8.6086956521739069</v>
      </c>
      <c r="J5" s="131">
        <v>10.434782608695656</v>
      </c>
      <c r="K5" s="131">
        <v>15.074074074074076</v>
      </c>
      <c r="L5" s="131">
        <v>14.740740740740748</v>
      </c>
      <c r="M5" s="131">
        <v>48.858293075684387</v>
      </c>
    </row>
    <row r="6" spans="1:13">
      <c r="A6" s="28">
        <v>5</v>
      </c>
      <c r="B6" s="29" t="s">
        <v>127</v>
      </c>
      <c r="C6" s="12" t="s">
        <v>131</v>
      </c>
      <c r="D6" s="13">
        <v>70</v>
      </c>
      <c r="E6" s="13">
        <v>77</v>
      </c>
      <c r="F6" s="13">
        <v>78</v>
      </c>
      <c r="G6" s="13">
        <v>73</v>
      </c>
      <c r="H6" s="13">
        <v>298</v>
      </c>
      <c r="I6" s="131">
        <v>15.608695652173907</v>
      </c>
      <c r="J6" s="131">
        <v>8.4347826086956559</v>
      </c>
      <c r="K6" s="131">
        <v>10.074074074074076</v>
      </c>
      <c r="L6" s="131">
        <v>14.740740740740748</v>
      </c>
      <c r="M6" s="131">
        <v>48.858293075684387</v>
      </c>
    </row>
    <row r="7" spans="1:13">
      <c r="A7" s="28">
        <v>6</v>
      </c>
      <c r="B7" s="29" t="s">
        <v>114</v>
      </c>
      <c r="C7" s="12" t="s">
        <v>121</v>
      </c>
      <c r="D7" s="13">
        <v>79</v>
      </c>
      <c r="E7" s="13">
        <v>73</v>
      </c>
      <c r="F7" s="13">
        <v>76</v>
      </c>
      <c r="G7" s="13">
        <v>72</v>
      </c>
      <c r="H7" s="13">
        <v>300</v>
      </c>
      <c r="I7" s="131">
        <v>6.6086956521739069</v>
      </c>
      <c r="J7" s="131">
        <v>12.434782608695656</v>
      </c>
      <c r="K7" s="131">
        <v>12.074074074074076</v>
      </c>
      <c r="L7" s="131">
        <v>15.740740740740748</v>
      </c>
      <c r="M7" s="131">
        <v>46.858293075684387</v>
      </c>
    </row>
    <row r="8" spans="1:13">
      <c r="A8" s="28">
        <v>7</v>
      </c>
      <c r="B8" s="29" t="s">
        <v>127</v>
      </c>
      <c r="C8" s="12" t="s">
        <v>135</v>
      </c>
      <c r="D8" s="13">
        <v>79</v>
      </c>
      <c r="E8" s="13">
        <v>71</v>
      </c>
      <c r="F8" s="13">
        <v>76</v>
      </c>
      <c r="G8" s="13">
        <v>75</v>
      </c>
      <c r="H8" s="13">
        <v>301</v>
      </c>
      <c r="I8" s="131">
        <v>6.6086956521739069</v>
      </c>
      <c r="J8" s="131">
        <v>14.434782608695656</v>
      </c>
      <c r="K8" s="131">
        <v>12.074074074074076</v>
      </c>
      <c r="L8" s="131">
        <v>12.740740740740748</v>
      </c>
      <c r="M8" s="131">
        <v>45.858293075684387</v>
      </c>
    </row>
    <row r="9" spans="1:13">
      <c r="A9" s="28">
        <v>8</v>
      </c>
      <c r="B9" s="29" t="s">
        <v>127</v>
      </c>
      <c r="C9" s="12" t="s">
        <v>130</v>
      </c>
      <c r="D9" s="13">
        <v>75</v>
      </c>
      <c r="E9" s="13">
        <v>79</v>
      </c>
      <c r="F9" s="13">
        <v>72</v>
      </c>
      <c r="G9" s="13">
        <v>75</v>
      </c>
      <c r="H9" s="13">
        <v>301</v>
      </c>
      <c r="I9" s="131">
        <v>10.608695652173907</v>
      </c>
      <c r="J9" s="131">
        <v>6.4347826086956559</v>
      </c>
      <c r="K9" s="131">
        <v>16.074074074074076</v>
      </c>
      <c r="L9" s="131">
        <v>12.740740740740748</v>
      </c>
      <c r="M9" s="131">
        <v>45.858293075684387</v>
      </c>
    </row>
    <row r="10" spans="1:13">
      <c r="A10" s="28">
        <v>9</v>
      </c>
      <c r="B10" s="29" t="s">
        <v>127</v>
      </c>
      <c r="C10" s="12" t="s">
        <v>144</v>
      </c>
      <c r="D10" s="13">
        <v>75</v>
      </c>
      <c r="E10" s="13">
        <v>75</v>
      </c>
      <c r="F10" s="13">
        <v>74</v>
      </c>
      <c r="G10" s="13">
        <v>77</v>
      </c>
      <c r="H10" s="13">
        <v>301</v>
      </c>
      <c r="I10" s="131">
        <v>10.608695652173907</v>
      </c>
      <c r="J10" s="131">
        <v>10.434782608695656</v>
      </c>
      <c r="K10" s="131">
        <v>14.074074074074076</v>
      </c>
      <c r="L10" s="131">
        <v>10.740740740740748</v>
      </c>
      <c r="M10" s="131">
        <v>45.858293075684387</v>
      </c>
    </row>
    <row r="11" spans="1:13">
      <c r="A11" s="28">
        <v>10</v>
      </c>
      <c r="B11" s="29" t="s">
        <v>127</v>
      </c>
      <c r="C11" s="12" t="s">
        <v>138</v>
      </c>
      <c r="D11" s="13">
        <v>74</v>
      </c>
      <c r="E11" s="13">
        <v>78</v>
      </c>
      <c r="F11" s="13">
        <v>75</v>
      </c>
      <c r="G11" s="13">
        <v>79</v>
      </c>
      <c r="H11" s="13">
        <v>306</v>
      </c>
      <c r="I11" s="131">
        <v>11.608695652173907</v>
      </c>
      <c r="J11" s="131">
        <v>7.4347826086956559</v>
      </c>
      <c r="K11" s="131">
        <v>13.074074074074076</v>
      </c>
      <c r="L11" s="131">
        <v>8.7407407407407476</v>
      </c>
      <c r="M11" s="131">
        <v>40.858293075684387</v>
      </c>
    </row>
    <row r="12" spans="1:13">
      <c r="A12" s="28">
        <v>11</v>
      </c>
      <c r="B12" s="29" t="s">
        <v>114</v>
      </c>
      <c r="C12" s="12" t="s">
        <v>117</v>
      </c>
      <c r="D12" s="13">
        <v>79</v>
      </c>
      <c r="E12" s="13">
        <v>74</v>
      </c>
      <c r="F12" s="13">
        <v>80</v>
      </c>
      <c r="G12" s="13">
        <v>74</v>
      </c>
      <c r="H12" s="13">
        <v>307</v>
      </c>
      <c r="I12" s="131">
        <v>6.6086956521739069</v>
      </c>
      <c r="J12" s="131">
        <v>11.434782608695656</v>
      </c>
      <c r="K12" s="131">
        <v>8.0740740740740762</v>
      </c>
      <c r="L12" s="131">
        <v>13.740740740740748</v>
      </c>
      <c r="M12" s="131">
        <v>39.858293075684387</v>
      </c>
    </row>
    <row r="13" spans="1:13">
      <c r="A13" s="28">
        <v>12</v>
      </c>
      <c r="B13" s="29" t="s">
        <v>148</v>
      </c>
      <c r="C13" s="12" t="s">
        <v>156</v>
      </c>
      <c r="D13" s="13">
        <v>73</v>
      </c>
      <c r="E13" s="13">
        <v>76</v>
      </c>
      <c r="F13" s="13">
        <v>78</v>
      </c>
      <c r="G13" s="13">
        <v>80</v>
      </c>
      <c r="H13" s="13">
        <v>307</v>
      </c>
      <c r="I13" s="131">
        <v>12.608695652173907</v>
      </c>
      <c r="J13" s="131">
        <v>9.4347826086956559</v>
      </c>
      <c r="K13" s="131">
        <v>10.074074074074076</v>
      </c>
      <c r="L13" s="131">
        <v>7.7407407407407476</v>
      </c>
      <c r="M13" s="131">
        <v>39.858293075684387</v>
      </c>
    </row>
    <row r="14" spans="1:13">
      <c r="A14" s="28">
        <v>13</v>
      </c>
      <c r="B14" s="29" t="s">
        <v>114</v>
      </c>
      <c r="C14" s="12" t="s">
        <v>301</v>
      </c>
      <c r="D14" s="13">
        <v>78</v>
      </c>
      <c r="E14" s="13">
        <v>75</v>
      </c>
      <c r="F14" s="13">
        <v>77</v>
      </c>
      <c r="G14" s="13">
        <v>78</v>
      </c>
      <c r="H14" s="13">
        <v>308</v>
      </c>
      <c r="I14" s="131">
        <v>7.6086956521739069</v>
      </c>
      <c r="J14" s="131">
        <v>10.434782608695656</v>
      </c>
      <c r="K14" s="131">
        <v>11.074074074074076</v>
      </c>
      <c r="L14" s="131">
        <v>9.7407407407407476</v>
      </c>
      <c r="M14" s="131">
        <v>38.858293075684387</v>
      </c>
    </row>
    <row r="15" spans="1:13">
      <c r="A15" s="28">
        <v>14</v>
      </c>
      <c r="B15" s="29" t="s">
        <v>127</v>
      </c>
      <c r="C15" s="12" t="s">
        <v>302</v>
      </c>
      <c r="D15" s="13">
        <v>76</v>
      </c>
      <c r="E15" s="13">
        <v>76</v>
      </c>
      <c r="F15" s="13">
        <v>76</v>
      </c>
      <c r="G15" s="13">
        <v>80</v>
      </c>
      <c r="H15" s="13">
        <v>308</v>
      </c>
      <c r="I15" s="131">
        <v>9.6086956521739069</v>
      </c>
      <c r="J15" s="131">
        <v>9.4347826086956559</v>
      </c>
      <c r="K15" s="131">
        <v>12.074074074074076</v>
      </c>
      <c r="L15" s="131">
        <v>7.7407407407407476</v>
      </c>
      <c r="M15" s="131">
        <v>38.858293075684387</v>
      </c>
    </row>
    <row r="16" spans="1:13">
      <c r="A16" s="28">
        <v>15</v>
      </c>
      <c r="B16" s="29" t="s">
        <v>127</v>
      </c>
      <c r="C16" s="12" t="s">
        <v>303</v>
      </c>
      <c r="D16" s="13">
        <v>78</v>
      </c>
      <c r="E16" s="13">
        <v>77</v>
      </c>
      <c r="F16" s="13">
        <v>83</v>
      </c>
      <c r="G16" s="13">
        <v>73</v>
      </c>
      <c r="H16" s="13">
        <v>311</v>
      </c>
      <c r="I16" s="131">
        <v>7.6086956521739069</v>
      </c>
      <c r="J16" s="131">
        <v>8.4347826086956559</v>
      </c>
      <c r="K16" s="131">
        <v>5.0740740740740762</v>
      </c>
      <c r="L16" s="131">
        <v>14.740740740740748</v>
      </c>
      <c r="M16" s="131">
        <v>35.858293075684387</v>
      </c>
    </row>
    <row r="17" spans="1:13">
      <c r="A17" s="28">
        <v>16</v>
      </c>
      <c r="B17" s="29" t="s">
        <v>127</v>
      </c>
      <c r="C17" s="12" t="s">
        <v>141</v>
      </c>
      <c r="D17" s="13">
        <v>77</v>
      </c>
      <c r="E17" s="13">
        <v>75</v>
      </c>
      <c r="F17" s="13">
        <v>81</v>
      </c>
      <c r="G17" s="13">
        <v>79</v>
      </c>
      <c r="H17" s="13">
        <v>312</v>
      </c>
      <c r="I17" s="131">
        <v>8.6086956521739069</v>
      </c>
      <c r="J17" s="131">
        <v>10.434782608695656</v>
      </c>
      <c r="K17" s="131">
        <v>7.0740740740740762</v>
      </c>
      <c r="L17" s="131">
        <v>8.7407407407407476</v>
      </c>
      <c r="M17" s="131">
        <v>34.858293075684387</v>
      </c>
    </row>
    <row r="18" spans="1:13">
      <c r="A18" s="28">
        <v>17</v>
      </c>
      <c r="B18" s="29" t="s">
        <v>114</v>
      </c>
      <c r="C18" s="12" t="s">
        <v>122</v>
      </c>
      <c r="D18" s="13">
        <v>84</v>
      </c>
      <c r="E18" s="13">
        <v>71</v>
      </c>
      <c r="F18" s="13">
        <v>79</v>
      </c>
      <c r="G18" s="13">
        <v>80</v>
      </c>
      <c r="H18" s="13">
        <v>314</v>
      </c>
      <c r="I18" s="131">
        <v>1.6086956521739069</v>
      </c>
      <c r="J18" s="131">
        <v>14.434782608695656</v>
      </c>
      <c r="K18" s="131">
        <v>9.0740740740740762</v>
      </c>
      <c r="L18" s="131">
        <v>7.7407407407407476</v>
      </c>
      <c r="M18" s="131">
        <v>32.858293075684387</v>
      </c>
    </row>
    <row r="19" spans="1:13">
      <c r="A19" s="28">
        <v>18</v>
      </c>
      <c r="B19" s="29" t="s">
        <v>114</v>
      </c>
      <c r="C19" s="12" t="s">
        <v>118</v>
      </c>
      <c r="D19" s="13">
        <v>73</v>
      </c>
      <c r="E19" s="13">
        <v>80</v>
      </c>
      <c r="F19" s="13">
        <v>78</v>
      </c>
      <c r="G19" s="13">
        <v>83</v>
      </c>
      <c r="H19" s="13">
        <v>314</v>
      </c>
      <c r="I19" s="131">
        <v>12.608695652173907</v>
      </c>
      <c r="J19" s="131">
        <v>5.4347826086956559</v>
      </c>
      <c r="K19" s="131">
        <v>10.074074074074076</v>
      </c>
      <c r="L19" s="131">
        <v>4.7407407407407476</v>
      </c>
      <c r="M19" s="131">
        <v>32.858293075684387</v>
      </c>
    </row>
    <row r="20" spans="1:13">
      <c r="A20" s="28">
        <v>19</v>
      </c>
      <c r="B20" s="29" t="s">
        <v>114</v>
      </c>
      <c r="C20" s="12" t="s">
        <v>123</v>
      </c>
      <c r="D20" s="13">
        <v>79</v>
      </c>
      <c r="E20" s="13">
        <v>80</v>
      </c>
      <c r="F20" s="13">
        <v>77</v>
      </c>
      <c r="G20" s="13">
        <v>80</v>
      </c>
      <c r="H20" s="13">
        <v>316</v>
      </c>
      <c r="I20" s="131">
        <v>6.6086956521739069</v>
      </c>
      <c r="J20" s="131">
        <v>5.4347826086956559</v>
      </c>
      <c r="K20" s="131">
        <v>11.074074074074076</v>
      </c>
      <c r="L20" s="131">
        <v>7.7407407407407476</v>
      </c>
      <c r="M20" s="131">
        <v>30.858293075684387</v>
      </c>
    </row>
    <row r="21" spans="1:13">
      <c r="A21" s="28">
        <v>20</v>
      </c>
      <c r="B21" s="29" t="s">
        <v>148</v>
      </c>
      <c r="C21" s="12" t="s">
        <v>150</v>
      </c>
      <c r="D21" s="13">
        <v>72</v>
      </c>
      <c r="E21" s="13">
        <v>82</v>
      </c>
      <c r="F21" s="13">
        <v>87</v>
      </c>
      <c r="G21" s="13">
        <v>76</v>
      </c>
      <c r="H21" s="13">
        <v>317</v>
      </c>
      <c r="I21" s="131">
        <v>13.608695652173907</v>
      </c>
      <c r="J21" s="131">
        <v>3.4347826086956559</v>
      </c>
      <c r="K21" s="131">
        <v>1.0740740740740762</v>
      </c>
      <c r="L21" s="131">
        <v>11.740740740740748</v>
      </c>
      <c r="M21" s="131">
        <v>29.858293075684387</v>
      </c>
    </row>
    <row r="22" spans="1:13">
      <c r="A22" s="28">
        <v>21</v>
      </c>
      <c r="B22" s="29" t="s">
        <v>148</v>
      </c>
      <c r="C22" s="12" t="s">
        <v>153</v>
      </c>
      <c r="D22" s="13">
        <v>80</v>
      </c>
      <c r="E22" s="13">
        <v>78</v>
      </c>
      <c r="F22" s="13">
        <v>78</v>
      </c>
      <c r="G22" s="13">
        <v>82</v>
      </c>
      <c r="H22" s="13">
        <v>318</v>
      </c>
      <c r="I22" s="131">
        <v>5.6086956521739069</v>
      </c>
      <c r="J22" s="131">
        <v>7.4347826086956559</v>
      </c>
      <c r="K22" s="131">
        <v>10.074074074074076</v>
      </c>
      <c r="L22" s="131">
        <v>5.7407407407407476</v>
      </c>
      <c r="M22" s="131">
        <v>28.858293075684387</v>
      </c>
    </row>
    <row r="23" spans="1:13">
      <c r="A23" s="28">
        <v>22</v>
      </c>
      <c r="B23" s="29" t="s">
        <v>148</v>
      </c>
      <c r="C23" s="12" t="s">
        <v>159</v>
      </c>
      <c r="D23" s="13">
        <v>83</v>
      </c>
      <c r="E23" s="13">
        <v>79</v>
      </c>
      <c r="F23" s="13">
        <v>80</v>
      </c>
      <c r="G23" s="13">
        <v>79</v>
      </c>
      <c r="H23" s="13">
        <v>321</v>
      </c>
      <c r="I23" s="131">
        <v>2.6086956521739069</v>
      </c>
      <c r="J23" s="131">
        <v>6.4347826086956559</v>
      </c>
      <c r="K23" s="131">
        <v>8.0740740740740762</v>
      </c>
      <c r="L23" s="131">
        <v>8.7407407407407476</v>
      </c>
      <c r="M23" s="131">
        <v>25.858293075684387</v>
      </c>
    </row>
    <row r="24" spans="1:13">
      <c r="A24" s="28">
        <v>23</v>
      </c>
      <c r="B24" s="29" t="s">
        <v>148</v>
      </c>
      <c r="C24" s="12" t="s">
        <v>152</v>
      </c>
      <c r="D24" s="13">
        <v>86</v>
      </c>
      <c r="E24" s="13">
        <v>80</v>
      </c>
      <c r="F24" s="13">
        <v>80</v>
      </c>
      <c r="G24" s="13">
        <v>78</v>
      </c>
      <c r="H24" s="13">
        <v>324</v>
      </c>
      <c r="I24" s="131">
        <v>0</v>
      </c>
      <c r="J24" s="131">
        <v>5.4347826086956559</v>
      </c>
      <c r="K24" s="131">
        <v>8.0740740740740762</v>
      </c>
      <c r="L24" s="131">
        <v>9.7407407407407476</v>
      </c>
      <c r="M24" s="131">
        <v>23.24959742351048</v>
      </c>
    </row>
    <row r="25" spans="1:13">
      <c r="A25" s="28">
        <v>24</v>
      </c>
      <c r="B25" s="29" t="s">
        <v>148</v>
      </c>
      <c r="C25" s="12" t="s">
        <v>163</v>
      </c>
      <c r="D25" s="13">
        <v>82</v>
      </c>
      <c r="E25" s="13">
        <v>79</v>
      </c>
      <c r="F25" s="13">
        <v>84</v>
      </c>
      <c r="G25" s="13">
        <v>81</v>
      </c>
      <c r="H25" s="13">
        <v>326</v>
      </c>
      <c r="I25" s="131">
        <v>3.6086956521739069</v>
      </c>
      <c r="J25" s="131">
        <v>6.4347826086956559</v>
      </c>
      <c r="K25" s="131">
        <v>4.0740740740740762</v>
      </c>
      <c r="L25" s="131">
        <v>6.7407407407407476</v>
      </c>
      <c r="M25" s="131">
        <v>20.858293075684387</v>
      </c>
    </row>
    <row r="26" spans="1:13">
      <c r="A26" s="28">
        <v>25</v>
      </c>
      <c r="B26" s="29" t="s">
        <v>148</v>
      </c>
      <c r="C26" s="12" t="s">
        <v>151</v>
      </c>
      <c r="D26" s="13">
        <v>82</v>
      </c>
      <c r="E26" s="13">
        <v>83</v>
      </c>
      <c r="F26" s="13">
        <v>76</v>
      </c>
      <c r="G26" s="13">
        <v>87</v>
      </c>
      <c r="H26" s="13">
        <v>328</v>
      </c>
      <c r="I26" s="131">
        <v>3.6086956521739069</v>
      </c>
      <c r="J26" s="131">
        <v>2.4347826086956559</v>
      </c>
      <c r="K26" s="131">
        <v>12.074074074074076</v>
      </c>
      <c r="L26" s="131">
        <v>0.74074074074074758</v>
      </c>
      <c r="M26" s="131">
        <v>18.858293075684387</v>
      </c>
    </row>
    <row r="27" spans="1:13">
      <c r="A27" s="28">
        <v>26</v>
      </c>
      <c r="B27" s="29" t="s">
        <v>148</v>
      </c>
      <c r="C27" s="12" t="s">
        <v>304</v>
      </c>
      <c r="D27" s="13">
        <v>82</v>
      </c>
      <c r="E27" s="13">
        <v>83</v>
      </c>
      <c r="F27" s="13">
        <v>83</v>
      </c>
      <c r="G27" s="13">
        <v>81</v>
      </c>
      <c r="H27" s="13">
        <v>329</v>
      </c>
      <c r="I27" s="131">
        <v>3.6086956521739069</v>
      </c>
      <c r="J27" s="131">
        <v>2.4347826086956559</v>
      </c>
      <c r="K27" s="131">
        <v>5.0740740740740762</v>
      </c>
      <c r="L27" s="131">
        <v>6.7407407407407476</v>
      </c>
      <c r="M27" s="131">
        <v>17.858293075684387</v>
      </c>
    </row>
    <row r="28" spans="1:13">
      <c r="A28" s="28">
        <v>27</v>
      </c>
      <c r="B28" s="29" t="s">
        <v>148</v>
      </c>
      <c r="C28" s="12" t="s">
        <v>147</v>
      </c>
      <c r="D28" s="13">
        <v>89</v>
      </c>
      <c r="E28" s="13">
        <v>76</v>
      </c>
      <c r="F28" s="13">
        <v>86</v>
      </c>
      <c r="G28" s="13">
        <v>84</v>
      </c>
      <c r="H28" s="13">
        <v>335</v>
      </c>
      <c r="I28" s="131">
        <v>0</v>
      </c>
      <c r="J28" s="131">
        <v>9.4347826086956559</v>
      </c>
      <c r="K28" s="131">
        <v>2.0740740740740762</v>
      </c>
      <c r="L28" s="131">
        <v>3.7407407407407476</v>
      </c>
      <c r="M28" s="131">
        <v>15.24959742351048</v>
      </c>
    </row>
    <row r="29" spans="1:13">
      <c r="A29" s="28">
        <v>28</v>
      </c>
      <c r="B29" s="29" t="s">
        <v>127</v>
      </c>
      <c r="C29" s="12" t="s">
        <v>305</v>
      </c>
      <c r="D29" s="13">
        <v>81</v>
      </c>
      <c r="E29" s="13">
        <v>75</v>
      </c>
      <c r="F29" s="13">
        <v>0</v>
      </c>
      <c r="G29" s="13">
        <v>0</v>
      </c>
      <c r="H29" s="13">
        <v>156</v>
      </c>
      <c r="I29" s="131">
        <v>4.6086956521739069</v>
      </c>
      <c r="J29" s="131">
        <v>10.434782608695656</v>
      </c>
      <c r="M29" s="131">
        <v>15.043478260869563</v>
      </c>
    </row>
    <row r="30" spans="1:13">
      <c r="A30" s="28">
        <v>29</v>
      </c>
      <c r="B30" s="29" t="s">
        <v>127</v>
      </c>
      <c r="C30" s="12" t="s">
        <v>140</v>
      </c>
      <c r="D30" s="13">
        <v>81</v>
      </c>
      <c r="E30" s="13">
        <v>76</v>
      </c>
      <c r="F30" s="13">
        <v>0</v>
      </c>
      <c r="G30" s="13">
        <v>0</v>
      </c>
      <c r="H30" s="13">
        <v>157</v>
      </c>
      <c r="I30" s="131">
        <v>4.6086956521739069</v>
      </c>
      <c r="J30" s="131">
        <v>9.4347826086956559</v>
      </c>
      <c r="M30" s="131">
        <v>14.043478260869563</v>
      </c>
    </row>
    <row r="31" spans="1:13">
      <c r="A31" s="28">
        <v>30</v>
      </c>
      <c r="B31" s="29" t="s">
        <v>127</v>
      </c>
      <c r="C31" s="12" t="s">
        <v>139</v>
      </c>
      <c r="D31" s="13">
        <v>79</v>
      </c>
      <c r="E31" s="13">
        <v>79</v>
      </c>
      <c r="F31" s="13">
        <v>0</v>
      </c>
      <c r="G31" s="13">
        <v>0</v>
      </c>
      <c r="H31" s="13">
        <v>158</v>
      </c>
      <c r="I31" s="131">
        <v>6.6086956521739069</v>
      </c>
      <c r="J31" s="131">
        <v>6.4347826086956559</v>
      </c>
      <c r="M31" s="131">
        <v>13.043478260869563</v>
      </c>
    </row>
    <row r="32" spans="1:13">
      <c r="A32" s="28">
        <v>31</v>
      </c>
      <c r="B32" s="29" t="s">
        <v>127</v>
      </c>
      <c r="C32" s="12" t="s">
        <v>256</v>
      </c>
      <c r="D32" s="13">
        <v>78</v>
      </c>
      <c r="E32" s="13">
        <v>80</v>
      </c>
      <c r="F32" s="13">
        <v>0</v>
      </c>
      <c r="G32" s="13">
        <v>0</v>
      </c>
      <c r="H32" s="13">
        <v>158</v>
      </c>
      <c r="I32" s="131">
        <v>7.6086956521739069</v>
      </c>
      <c r="J32" s="131">
        <v>5.4347826086956559</v>
      </c>
      <c r="M32" s="131">
        <v>13.043478260869563</v>
      </c>
    </row>
    <row r="33" spans="1:13">
      <c r="A33" s="28">
        <v>32</v>
      </c>
      <c r="B33" s="29" t="s">
        <v>127</v>
      </c>
      <c r="C33" s="12" t="s">
        <v>137</v>
      </c>
      <c r="D33" s="13">
        <v>77</v>
      </c>
      <c r="E33" s="13">
        <v>82</v>
      </c>
      <c r="F33" s="13">
        <v>0</v>
      </c>
      <c r="G33" s="13">
        <v>0</v>
      </c>
      <c r="H33" s="13">
        <v>159</v>
      </c>
      <c r="I33" s="131">
        <v>8.6086956521739069</v>
      </c>
      <c r="J33" s="131">
        <v>3.4347826086956559</v>
      </c>
      <c r="M33" s="131">
        <v>12.043478260869563</v>
      </c>
    </row>
    <row r="34" spans="1:13">
      <c r="A34" s="28">
        <v>33</v>
      </c>
      <c r="B34" s="29" t="s">
        <v>127</v>
      </c>
      <c r="C34" s="12" t="s">
        <v>136</v>
      </c>
      <c r="D34" s="13">
        <v>83</v>
      </c>
      <c r="E34" s="13">
        <v>78</v>
      </c>
      <c r="F34" s="13">
        <v>0</v>
      </c>
      <c r="G34" s="13">
        <v>0</v>
      </c>
      <c r="H34" s="13">
        <v>161</v>
      </c>
      <c r="I34" s="131">
        <v>2.6086956521739069</v>
      </c>
      <c r="J34" s="131">
        <v>7.4347826086956559</v>
      </c>
      <c r="M34" s="131">
        <v>10.043478260869563</v>
      </c>
    </row>
    <row r="35" spans="1:13">
      <c r="A35" s="28">
        <v>34</v>
      </c>
      <c r="B35" s="29" t="s">
        <v>127</v>
      </c>
      <c r="C35" s="12" t="s">
        <v>142</v>
      </c>
      <c r="D35" s="13">
        <v>81</v>
      </c>
      <c r="E35" s="13">
        <v>80</v>
      </c>
      <c r="F35" s="13">
        <v>0</v>
      </c>
      <c r="G35" s="13">
        <v>0</v>
      </c>
      <c r="H35" s="13">
        <v>161</v>
      </c>
      <c r="I35" s="131">
        <v>4.6086956521739069</v>
      </c>
      <c r="J35" s="131">
        <v>5.4347826086956559</v>
      </c>
      <c r="M35" s="131">
        <v>10.043478260869563</v>
      </c>
    </row>
    <row r="36" spans="1:13">
      <c r="A36" s="28">
        <v>35</v>
      </c>
      <c r="B36" s="29" t="s">
        <v>127</v>
      </c>
      <c r="C36" s="12" t="s">
        <v>253</v>
      </c>
      <c r="D36" s="13">
        <v>80</v>
      </c>
      <c r="E36" s="13">
        <v>83</v>
      </c>
      <c r="F36" s="13">
        <v>0</v>
      </c>
      <c r="G36" s="13">
        <v>0</v>
      </c>
      <c r="H36" s="13">
        <v>163</v>
      </c>
      <c r="I36" s="131">
        <v>5.6086956521739069</v>
      </c>
      <c r="J36" s="131">
        <v>2.4347826086956559</v>
      </c>
      <c r="M36" s="131">
        <v>8.0434782608695627</v>
      </c>
    </row>
    <row r="37" spans="1:13">
      <c r="A37" s="28">
        <v>36</v>
      </c>
      <c r="B37" s="29" t="s">
        <v>148</v>
      </c>
      <c r="C37" s="12" t="s">
        <v>162</v>
      </c>
      <c r="D37" s="13">
        <v>88</v>
      </c>
      <c r="E37" s="13">
        <v>81</v>
      </c>
      <c r="F37" s="13">
        <v>0</v>
      </c>
      <c r="G37" s="13">
        <v>0</v>
      </c>
      <c r="H37" s="13">
        <v>169</v>
      </c>
      <c r="I37" s="131">
        <v>0</v>
      </c>
      <c r="J37" s="131">
        <v>4.4347826086956559</v>
      </c>
      <c r="M37" s="131">
        <v>4.4347826086956559</v>
      </c>
    </row>
    <row r="38" spans="1:13">
      <c r="A38" s="28">
        <v>37</v>
      </c>
      <c r="B38" s="29" t="s">
        <v>148</v>
      </c>
      <c r="C38" s="12" t="s">
        <v>155</v>
      </c>
      <c r="D38" s="13">
        <v>85</v>
      </c>
      <c r="E38" s="13">
        <v>82</v>
      </c>
      <c r="F38" s="13">
        <v>0</v>
      </c>
      <c r="G38" s="13">
        <v>0</v>
      </c>
      <c r="H38" s="13">
        <v>167</v>
      </c>
      <c r="I38" s="131">
        <v>0.60869565217390686</v>
      </c>
      <c r="J38" s="131">
        <v>3.4347826086956559</v>
      </c>
      <c r="M38" s="131">
        <v>4.0434782608695627</v>
      </c>
    </row>
    <row r="39" spans="1:13">
      <c r="A39" s="28">
        <v>38</v>
      </c>
      <c r="B39" s="29" t="s">
        <v>148</v>
      </c>
      <c r="C39" s="12" t="s">
        <v>306</v>
      </c>
      <c r="D39" s="13">
        <v>86</v>
      </c>
      <c r="E39" s="13">
        <v>83</v>
      </c>
      <c r="F39" s="13">
        <v>0</v>
      </c>
      <c r="G39" s="13">
        <v>0</v>
      </c>
      <c r="H39" s="13">
        <v>169</v>
      </c>
      <c r="I39" s="131">
        <v>0</v>
      </c>
      <c r="J39" s="131">
        <v>2.4347826086956559</v>
      </c>
      <c r="M39" s="131">
        <v>2.4347826086956559</v>
      </c>
    </row>
    <row r="40" spans="1:13">
      <c r="A40" s="28">
        <v>39</v>
      </c>
      <c r="B40" s="29" t="s">
        <v>148</v>
      </c>
      <c r="C40" s="12" t="s">
        <v>307</v>
      </c>
      <c r="D40" s="13">
        <v>87</v>
      </c>
      <c r="E40" s="13">
        <v>84</v>
      </c>
      <c r="F40" s="13">
        <v>0</v>
      </c>
      <c r="G40" s="13">
        <v>0</v>
      </c>
      <c r="H40" s="13">
        <v>171</v>
      </c>
      <c r="I40" s="131">
        <v>0</v>
      </c>
      <c r="J40" s="131">
        <v>1.4347826086956559</v>
      </c>
      <c r="M40" s="131">
        <v>1.4347826086956559</v>
      </c>
    </row>
    <row r="41" spans="1:13">
      <c r="A41" s="28">
        <v>40</v>
      </c>
      <c r="B41" s="29" t="s">
        <v>148</v>
      </c>
      <c r="C41" s="12" t="s">
        <v>260</v>
      </c>
      <c r="D41" s="13">
        <v>85</v>
      </c>
      <c r="E41" s="13">
        <v>89</v>
      </c>
      <c r="F41" s="13">
        <v>0</v>
      </c>
      <c r="G41" s="13">
        <v>0</v>
      </c>
      <c r="H41" s="13">
        <v>174</v>
      </c>
      <c r="I41" s="131">
        <v>0.60869565217390686</v>
      </c>
      <c r="J41" s="131">
        <v>0</v>
      </c>
      <c r="M41" s="131">
        <v>0.60869565217390686</v>
      </c>
    </row>
    <row r="42" spans="1:13">
      <c r="A42" s="28"/>
      <c r="B42" s="29" t="s">
        <v>114</v>
      </c>
      <c r="C42" s="12" t="s">
        <v>308</v>
      </c>
      <c r="D42" s="13">
        <v>87</v>
      </c>
      <c r="E42" s="13">
        <v>88</v>
      </c>
      <c r="F42" s="13">
        <v>0</v>
      </c>
      <c r="G42" s="13">
        <v>0</v>
      </c>
      <c r="H42" s="13">
        <v>175</v>
      </c>
      <c r="I42" s="131">
        <v>0</v>
      </c>
      <c r="J42" s="131">
        <v>0</v>
      </c>
      <c r="M42" s="131">
        <v>0</v>
      </c>
    </row>
    <row r="43" spans="1:13">
      <c r="A43" s="28"/>
      <c r="B43" s="29" t="s">
        <v>127</v>
      </c>
      <c r="C43" s="12" t="s">
        <v>309</v>
      </c>
      <c r="D43" s="13">
        <v>99</v>
      </c>
      <c r="E43" s="13">
        <v>89</v>
      </c>
      <c r="F43" s="13">
        <v>0</v>
      </c>
      <c r="G43" s="13">
        <v>0</v>
      </c>
      <c r="H43" s="13">
        <v>188</v>
      </c>
      <c r="I43" s="131">
        <v>0</v>
      </c>
      <c r="J43" s="131">
        <v>0</v>
      </c>
      <c r="M43" s="131">
        <v>0</v>
      </c>
    </row>
    <row r="44" spans="1:13">
      <c r="A44" s="28"/>
      <c r="B44" s="29" t="s">
        <v>127</v>
      </c>
      <c r="C44" s="12" t="s">
        <v>310</v>
      </c>
      <c r="D44" s="13"/>
      <c r="E44" s="13"/>
      <c r="F44" s="13"/>
      <c r="G44" s="13"/>
      <c r="H44" s="13"/>
      <c r="M44" s="131">
        <v>0</v>
      </c>
    </row>
    <row r="45" spans="1:13">
      <c r="A45" s="28"/>
      <c r="B45" s="29" t="s">
        <v>148</v>
      </c>
      <c r="C45" s="12" t="s">
        <v>158</v>
      </c>
      <c r="D45" s="13">
        <v>88</v>
      </c>
      <c r="E45" s="13">
        <v>86</v>
      </c>
      <c r="F45" s="13">
        <v>0</v>
      </c>
      <c r="G45" s="13">
        <v>0</v>
      </c>
      <c r="H45" s="13">
        <v>174</v>
      </c>
      <c r="I45" s="131">
        <v>0</v>
      </c>
      <c r="J45" s="131">
        <v>0</v>
      </c>
      <c r="M45" s="131">
        <v>0</v>
      </c>
    </row>
    <row r="46" spans="1:13">
      <c r="A46" s="28"/>
      <c r="B46" s="160" t="s">
        <v>148</v>
      </c>
      <c r="C46" s="12" t="s">
        <v>261</v>
      </c>
      <c r="D46" s="13">
        <v>90</v>
      </c>
      <c r="E46" s="13">
        <v>93</v>
      </c>
      <c r="F46" s="13">
        <v>0</v>
      </c>
      <c r="G46" s="13">
        <v>0</v>
      </c>
      <c r="H46" s="13">
        <v>183</v>
      </c>
      <c r="I46" s="131">
        <v>0</v>
      </c>
      <c r="J46" s="131">
        <v>0</v>
      </c>
      <c r="M46" s="131">
        <v>0</v>
      </c>
    </row>
    <row r="47" spans="1:13">
      <c r="A47" s="28"/>
      <c r="B47" s="160" t="s">
        <v>148</v>
      </c>
      <c r="C47" s="12" t="s">
        <v>311</v>
      </c>
      <c r="D47" s="13">
        <v>93</v>
      </c>
      <c r="E47" s="13">
        <v>94</v>
      </c>
      <c r="F47" s="13">
        <v>0</v>
      </c>
      <c r="G47" s="13">
        <v>0</v>
      </c>
      <c r="H47" s="13">
        <v>187</v>
      </c>
      <c r="I47" s="131">
        <v>0</v>
      </c>
      <c r="J47" s="131">
        <v>0</v>
      </c>
      <c r="M47" s="131">
        <v>0</v>
      </c>
    </row>
    <row r="48" spans="1:13">
      <c r="A48" s="28"/>
      <c r="B48" s="160" t="s">
        <v>148</v>
      </c>
      <c r="C48" s="12" t="s">
        <v>157</v>
      </c>
      <c r="D48" s="13">
        <v>89</v>
      </c>
      <c r="E48" s="13">
        <v>98</v>
      </c>
      <c r="F48" s="13">
        <v>0</v>
      </c>
      <c r="G48" s="13">
        <v>0</v>
      </c>
      <c r="H48" s="13">
        <v>187</v>
      </c>
      <c r="I48" s="131">
        <v>0</v>
      </c>
      <c r="J48" s="131">
        <v>0</v>
      </c>
      <c r="M48" s="131">
        <v>0</v>
      </c>
    </row>
  </sheetData>
  <phoneticPr fontId="2" type="noConversion"/>
  <conditionalFormatting sqref="B2:B48">
    <cfRule type="expression" dxfId="249" priority="7">
      <formula>AND(XEF2=0,XEG2&lt;&gt;"")</formula>
    </cfRule>
  </conditionalFormatting>
  <conditionalFormatting sqref="A2:A48">
    <cfRule type="expression" dxfId="248" priority="6">
      <formula>AND(XEF2=0,XEG2&lt;&gt;"")</formula>
    </cfRule>
  </conditionalFormatting>
  <conditionalFormatting sqref="D2:G48">
    <cfRule type="cellIs" dxfId="247" priority="4" operator="lessThan">
      <formula>#REF!</formula>
    </cfRule>
    <cfRule type="cellIs" dxfId="246" priority="5" operator="equal">
      <formula>#REF!</formula>
    </cfRule>
  </conditionalFormatting>
  <conditionalFormatting sqref="H2:H48">
    <cfRule type="cellIs" dxfId="245" priority="2" operator="lessThan">
      <formula>#REF!*COUNTIF(D2:G2,"&gt;0")</formula>
    </cfRule>
    <cfRule type="cellIs" dxfId="244" priority="3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49"/>
  <sheetViews>
    <sheetView topLeftCell="A40" workbookViewId="0">
      <selection activeCell="C47" sqref="C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 t="s">
        <v>267</v>
      </c>
      <c r="B4" s="136" t="s">
        <v>127</v>
      </c>
      <c r="C4" s="137" t="s">
        <v>129</v>
      </c>
      <c r="D4" s="138">
        <v>73</v>
      </c>
      <c r="E4" s="138">
        <v>71</v>
      </c>
      <c r="F4" s="138">
        <v>69</v>
      </c>
      <c r="G4" s="138">
        <v>71</v>
      </c>
      <c r="H4" s="138">
        <v>284</v>
      </c>
      <c r="I4" s="139">
        <v>0</v>
      </c>
      <c r="J4" s="147">
        <v>13</v>
      </c>
      <c r="K4" s="147">
        <v>13.913043478260875</v>
      </c>
      <c r="L4" s="147">
        <v>17.111111111111114</v>
      </c>
      <c r="M4" s="147">
        <v>15.65384615384616</v>
      </c>
      <c r="N4" s="147">
        <v>59.678000743218149</v>
      </c>
    </row>
    <row r="5" spans="1:14">
      <c r="A5" s="135">
        <v>1</v>
      </c>
      <c r="B5" s="136" t="s">
        <v>114</v>
      </c>
      <c r="C5" s="137" t="s">
        <v>115</v>
      </c>
      <c r="D5" s="138">
        <v>75</v>
      </c>
      <c r="E5" s="138">
        <v>74</v>
      </c>
      <c r="F5" s="138">
        <v>70</v>
      </c>
      <c r="G5" s="138">
        <v>70</v>
      </c>
      <c r="H5" s="138">
        <v>289</v>
      </c>
      <c r="I5" s="139">
        <v>0</v>
      </c>
      <c r="J5" s="147">
        <v>11</v>
      </c>
      <c r="K5" s="147">
        <v>10.913043478260875</v>
      </c>
      <c r="L5" s="147">
        <v>16.111111111111114</v>
      </c>
      <c r="M5" s="147">
        <v>16.65384615384616</v>
      </c>
      <c r="N5" s="147">
        <v>54.678000743218149</v>
      </c>
    </row>
    <row r="6" spans="1:14">
      <c r="A6" s="135">
        <v>2</v>
      </c>
      <c r="B6" s="136" t="s">
        <v>114</v>
      </c>
      <c r="C6" s="137" t="s">
        <v>116</v>
      </c>
      <c r="D6" s="138">
        <v>76</v>
      </c>
      <c r="E6" s="138">
        <v>75</v>
      </c>
      <c r="F6" s="138">
        <v>75</v>
      </c>
      <c r="G6" s="138">
        <v>73</v>
      </c>
      <c r="H6" s="138">
        <v>299</v>
      </c>
      <c r="I6" s="139">
        <v>0</v>
      </c>
      <c r="J6" s="147">
        <v>10</v>
      </c>
      <c r="K6" s="147">
        <v>9.9130434782608745</v>
      </c>
      <c r="L6" s="147">
        <v>11.111111111111114</v>
      </c>
      <c r="M6" s="147">
        <v>13.65384615384616</v>
      </c>
      <c r="N6" s="147">
        <v>44.678000743218149</v>
      </c>
    </row>
    <row r="7" spans="1:14">
      <c r="A7" s="135">
        <v>3</v>
      </c>
      <c r="B7" s="136" t="s">
        <v>114</v>
      </c>
      <c r="C7" s="137" t="s">
        <v>118</v>
      </c>
      <c r="D7" s="138">
        <v>79</v>
      </c>
      <c r="E7" s="138">
        <v>74</v>
      </c>
      <c r="F7" s="138">
        <v>76</v>
      </c>
      <c r="G7" s="138">
        <v>73</v>
      </c>
      <c r="H7" s="138">
        <v>302</v>
      </c>
      <c r="I7" s="139">
        <v>0</v>
      </c>
      <c r="J7" s="147">
        <v>7</v>
      </c>
      <c r="K7" s="147">
        <v>10.913043478260875</v>
      </c>
      <c r="L7" s="147">
        <v>10.111111111111114</v>
      </c>
      <c r="M7" s="147">
        <v>13.65384615384616</v>
      </c>
      <c r="N7" s="147">
        <v>41.678000743218149</v>
      </c>
    </row>
    <row r="8" spans="1:14">
      <c r="A8" s="135">
        <v>4</v>
      </c>
      <c r="B8" s="136" t="s">
        <v>114</v>
      </c>
      <c r="C8" s="137" t="s">
        <v>119</v>
      </c>
      <c r="D8" s="138">
        <v>79</v>
      </c>
      <c r="E8" s="138">
        <v>78</v>
      </c>
      <c r="F8" s="138">
        <v>73</v>
      </c>
      <c r="G8" s="138">
        <v>75</v>
      </c>
      <c r="H8" s="138">
        <v>305</v>
      </c>
      <c r="I8" s="139">
        <v>0</v>
      </c>
      <c r="J8" s="147">
        <v>7</v>
      </c>
      <c r="K8" s="147">
        <v>6.9130434782608745</v>
      </c>
      <c r="L8" s="147">
        <v>13.111111111111114</v>
      </c>
      <c r="M8" s="147">
        <v>11.65384615384616</v>
      </c>
      <c r="N8" s="147">
        <v>38.678000743218149</v>
      </c>
    </row>
    <row r="9" spans="1:14">
      <c r="A9" s="135">
        <v>5</v>
      </c>
      <c r="B9" s="136" t="s">
        <v>114</v>
      </c>
      <c r="C9" s="137" t="s">
        <v>117</v>
      </c>
      <c r="D9" s="138">
        <v>77</v>
      </c>
      <c r="E9" s="138">
        <v>75</v>
      </c>
      <c r="F9" s="138">
        <v>77</v>
      </c>
      <c r="G9" s="138">
        <v>78</v>
      </c>
      <c r="H9" s="138">
        <v>307</v>
      </c>
      <c r="I9" s="139">
        <v>0</v>
      </c>
      <c r="J9" s="147">
        <v>9</v>
      </c>
      <c r="K9" s="147">
        <v>9.9130434782608745</v>
      </c>
      <c r="L9" s="147">
        <v>9.1111111111111143</v>
      </c>
      <c r="M9" s="147">
        <v>8.6538461538461604</v>
      </c>
      <c r="N9" s="147">
        <v>36.678000743218149</v>
      </c>
    </row>
    <row r="10" spans="1:14">
      <c r="A10" s="135">
        <v>6</v>
      </c>
      <c r="B10" s="136" t="s">
        <v>114</v>
      </c>
      <c r="C10" s="137" t="s">
        <v>121</v>
      </c>
      <c r="D10" s="138">
        <v>80</v>
      </c>
      <c r="E10" s="138">
        <v>78</v>
      </c>
      <c r="F10" s="138">
        <v>0</v>
      </c>
      <c r="G10" s="138">
        <v>0</v>
      </c>
      <c r="H10" s="138">
        <v>158</v>
      </c>
      <c r="I10" s="139" t="s">
        <v>190</v>
      </c>
      <c r="J10" s="147">
        <v>6</v>
      </c>
      <c r="K10" s="147">
        <v>6.9130434782608745</v>
      </c>
      <c r="L10" s="147"/>
      <c r="M10" s="147"/>
      <c r="N10" s="147">
        <v>12.913043478260875</v>
      </c>
    </row>
    <row r="11" spans="1:14">
      <c r="A11" s="135">
        <v>7</v>
      </c>
      <c r="B11" s="136" t="s">
        <v>114</v>
      </c>
      <c r="C11" s="137" t="s">
        <v>123</v>
      </c>
      <c r="D11" s="138">
        <v>81</v>
      </c>
      <c r="E11" s="138">
        <v>80</v>
      </c>
      <c r="F11" s="138">
        <v>0</v>
      </c>
      <c r="G11" s="138">
        <v>0</v>
      </c>
      <c r="H11" s="138">
        <v>161</v>
      </c>
      <c r="I11" s="139" t="s">
        <v>190</v>
      </c>
      <c r="J11" s="147">
        <v>5</v>
      </c>
      <c r="K11" s="147">
        <v>4.9130434782608745</v>
      </c>
      <c r="L11" s="147"/>
      <c r="M11" s="147"/>
      <c r="N11" s="147">
        <v>9.9130434782608745</v>
      </c>
    </row>
    <row r="12" spans="1:14">
      <c r="A12" s="135">
        <v>8</v>
      </c>
      <c r="B12" s="136" t="s">
        <v>114</v>
      </c>
      <c r="C12" s="137" t="s">
        <v>120</v>
      </c>
      <c r="D12" s="138">
        <v>80</v>
      </c>
      <c r="E12" s="138">
        <v>81</v>
      </c>
      <c r="F12" s="138">
        <v>0</v>
      </c>
      <c r="G12" s="138">
        <v>0</v>
      </c>
      <c r="H12" s="138">
        <v>161</v>
      </c>
      <c r="I12" s="139" t="s">
        <v>190</v>
      </c>
      <c r="J12" s="147">
        <v>6</v>
      </c>
      <c r="K12" s="147">
        <v>3.9130434782608745</v>
      </c>
      <c r="L12" s="147"/>
      <c r="M12" s="147"/>
      <c r="N12" s="147">
        <v>9.9130434782608745</v>
      </c>
    </row>
    <row r="13" spans="1:14">
      <c r="A13" s="135">
        <v>9</v>
      </c>
      <c r="B13" s="136" t="s">
        <v>114</v>
      </c>
      <c r="C13" s="137" t="s">
        <v>122</v>
      </c>
      <c r="D13" s="138">
        <v>81</v>
      </c>
      <c r="E13" s="138">
        <v>83</v>
      </c>
      <c r="F13" s="138">
        <v>0</v>
      </c>
      <c r="G13" s="138">
        <v>0</v>
      </c>
      <c r="H13" s="138">
        <v>164</v>
      </c>
      <c r="I13" s="139" t="s">
        <v>190</v>
      </c>
      <c r="J13" s="147">
        <v>5</v>
      </c>
      <c r="K13" s="147">
        <v>1.9130434782608745</v>
      </c>
      <c r="L13" s="147"/>
      <c r="M13" s="147"/>
      <c r="N13" s="147">
        <v>6.9130434782608745</v>
      </c>
    </row>
    <row r="14" spans="1:14">
      <c r="A14" s="135">
        <v>1</v>
      </c>
      <c r="B14" s="136" t="s">
        <v>127</v>
      </c>
      <c r="C14" s="137" t="s">
        <v>130</v>
      </c>
      <c r="D14" s="138">
        <v>73</v>
      </c>
      <c r="E14" s="138">
        <v>72</v>
      </c>
      <c r="F14" s="138">
        <v>73</v>
      </c>
      <c r="G14" s="138">
        <v>70</v>
      </c>
      <c r="H14" s="138">
        <v>288</v>
      </c>
      <c r="I14" s="139">
        <v>0</v>
      </c>
      <c r="J14" s="147">
        <v>13</v>
      </c>
      <c r="K14" s="147">
        <v>12.913043478260875</v>
      </c>
      <c r="L14" s="147">
        <v>13.111111111111114</v>
      </c>
      <c r="M14" s="147">
        <v>16.65384615384616</v>
      </c>
      <c r="N14" s="147">
        <v>55.678000743218149</v>
      </c>
    </row>
    <row r="15" spans="1:14">
      <c r="A15" s="135">
        <v>2</v>
      </c>
      <c r="B15" s="136" t="s">
        <v>127</v>
      </c>
      <c r="C15" s="137" t="s">
        <v>134</v>
      </c>
      <c r="D15" s="138">
        <v>75</v>
      </c>
      <c r="E15" s="138">
        <v>71</v>
      </c>
      <c r="F15" s="138">
        <v>73</v>
      </c>
      <c r="G15" s="138">
        <v>71</v>
      </c>
      <c r="H15" s="138">
        <v>290</v>
      </c>
      <c r="I15" s="139">
        <v>0</v>
      </c>
      <c r="J15" s="147">
        <v>11</v>
      </c>
      <c r="K15" s="147">
        <v>13.913043478260875</v>
      </c>
      <c r="L15" s="147">
        <v>13.111111111111114</v>
      </c>
      <c r="M15" s="147">
        <v>15.65384615384616</v>
      </c>
      <c r="N15" s="147">
        <v>53.678000743218149</v>
      </c>
    </row>
    <row r="16" spans="1:14">
      <c r="A16" s="135">
        <v>3</v>
      </c>
      <c r="B16" s="136" t="s">
        <v>127</v>
      </c>
      <c r="C16" s="137" t="s">
        <v>131</v>
      </c>
      <c r="D16" s="138">
        <v>74</v>
      </c>
      <c r="E16" s="138">
        <v>71</v>
      </c>
      <c r="F16" s="138">
        <v>74</v>
      </c>
      <c r="G16" s="138">
        <v>76</v>
      </c>
      <c r="H16" s="138">
        <v>295</v>
      </c>
      <c r="I16" s="139">
        <v>0</v>
      </c>
      <c r="J16" s="147">
        <v>12</v>
      </c>
      <c r="K16" s="147">
        <v>13.913043478260875</v>
      </c>
      <c r="L16" s="147">
        <v>12.111111111111114</v>
      </c>
      <c r="M16" s="147">
        <v>10.65384615384616</v>
      </c>
      <c r="N16" s="147">
        <v>48.678000743218149</v>
      </c>
    </row>
    <row r="17" spans="1:14">
      <c r="A17" s="135">
        <v>4</v>
      </c>
      <c r="B17" s="136" t="s">
        <v>127</v>
      </c>
      <c r="C17" s="137" t="s">
        <v>135</v>
      </c>
      <c r="D17" s="138">
        <v>77</v>
      </c>
      <c r="E17" s="138">
        <v>67</v>
      </c>
      <c r="F17" s="138">
        <v>76</v>
      </c>
      <c r="G17" s="138">
        <v>76</v>
      </c>
      <c r="H17" s="138">
        <v>296</v>
      </c>
      <c r="I17" s="139">
        <v>0</v>
      </c>
      <c r="J17" s="147">
        <v>9</v>
      </c>
      <c r="K17" s="147">
        <v>17.913043478260875</v>
      </c>
      <c r="L17" s="147">
        <v>10.111111111111114</v>
      </c>
      <c r="M17" s="147">
        <v>10.65384615384616</v>
      </c>
      <c r="N17" s="147">
        <v>47.678000743218149</v>
      </c>
    </row>
    <row r="18" spans="1:14">
      <c r="A18" s="135">
        <v>5</v>
      </c>
      <c r="B18" s="136" t="s">
        <v>127</v>
      </c>
      <c r="C18" s="137" t="s">
        <v>128</v>
      </c>
      <c r="D18" s="138">
        <v>71</v>
      </c>
      <c r="E18" s="138">
        <v>76</v>
      </c>
      <c r="F18" s="138">
        <v>78</v>
      </c>
      <c r="G18" s="138">
        <v>72</v>
      </c>
      <c r="H18" s="138">
        <v>297</v>
      </c>
      <c r="I18" s="139">
        <v>0</v>
      </c>
      <c r="J18" s="147">
        <v>15</v>
      </c>
      <c r="K18" s="147">
        <v>8.9130434782608745</v>
      </c>
      <c r="L18" s="147">
        <v>8.1111111111111143</v>
      </c>
      <c r="M18" s="147">
        <v>14.65384615384616</v>
      </c>
      <c r="N18" s="147">
        <v>46.678000743218149</v>
      </c>
    </row>
    <row r="19" spans="1:14">
      <c r="A19" s="135">
        <v>6</v>
      </c>
      <c r="B19" s="136" t="s">
        <v>127</v>
      </c>
      <c r="C19" s="137" t="s">
        <v>144</v>
      </c>
      <c r="D19" s="138">
        <v>83</v>
      </c>
      <c r="E19" s="138">
        <v>71</v>
      </c>
      <c r="F19" s="138">
        <v>72</v>
      </c>
      <c r="G19" s="138">
        <v>78</v>
      </c>
      <c r="H19" s="138">
        <v>304</v>
      </c>
      <c r="I19" s="139">
        <v>0</v>
      </c>
      <c r="J19" s="147">
        <v>3</v>
      </c>
      <c r="K19" s="147">
        <v>13.913043478260875</v>
      </c>
      <c r="L19" s="147">
        <v>14.111111111111114</v>
      </c>
      <c r="M19" s="147">
        <v>8.6538461538461604</v>
      </c>
      <c r="N19" s="147">
        <v>39.678000743218149</v>
      </c>
    </row>
    <row r="20" spans="1:14">
      <c r="A20" s="135">
        <v>7</v>
      </c>
      <c r="B20" s="136" t="s">
        <v>127</v>
      </c>
      <c r="C20" s="137" t="s">
        <v>136</v>
      </c>
      <c r="D20" s="138">
        <v>78</v>
      </c>
      <c r="E20" s="138">
        <v>76</v>
      </c>
      <c r="F20" s="138">
        <v>77</v>
      </c>
      <c r="G20" s="138">
        <v>74</v>
      </c>
      <c r="H20" s="138">
        <v>305</v>
      </c>
      <c r="I20" s="139">
        <v>0</v>
      </c>
      <c r="J20" s="147">
        <v>8</v>
      </c>
      <c r="K20" s="147">
        <v>8.9130434782608745</v>
      </c>
      <c r="L20" s="147">
        <v>9.1111111111111143</v>
      </c>
      <c r="M20" s="147">
        <v>12.65384615384616</v>
      </c>
      <c r="N20" s="147">
        <v>38.678000743218149</v>
      </c>
    </row>
    <row r="21" spans="1:14">
      <c r="A21" s="135">
        <v>8</v>
      </c>
      <c r="B21" s="136" t="s">
        <v>127</v>
      </c>
      <c r="C21" s="137" t="s">
        <v>132</v>
      </c>
      <c r="D21" s="138">
        <v>74</v>
      </c>
      <c r="E21" s="138">
        <v>76</v>
      </c>
      <c r="F21" s="138">
        <v>76</v>
      </c>
      <c r="G21" s="138">
        <v>82</v>
      </c>
      <c r="H21" s="138">
        <v>308</v>
      </c>
      <c r="I21" s="139">
        <v>0</v>
      </c>
      <c r="J21" s="147">
        <v>12</v>
      </c>
      <c r="K21" s="147">
        <v>8.9130434782608745</v>
      </c>
      <c r="L21" s="147">
        <v>10.111111111111114</v>
      </c>
      <c r="M21" s="147">
        <v>4.6538461538461604</v>
      </c>
      <c r="N21" s="147">
        <v>35.678000743218149</v>
      </c>
    </row>
    <row r="22" spans="1:14">
      <c r="A22" s="135">
        <v>9</v>
      </c>
      <c r="B22" s="136" t="s">
        <v>127</v>
      </c>
      <c r="C22" s="137" t="s">
        <v>133</v>
      </c>
      <c r="D22" s="138">
        <v>75</v>
      </c>
      <c r="E22" s="138">
        <v>80</v>
      </c>
      <c r="F22" s="138">
        <v>82</v>
      </c>
      <c r="G22" s="138">
        <v>74</v>
      </c>
      <c r="H22" s="138">
        <v>311</v>
      </c>
      <c r="I22" s="139">
        <v>0</v>
      </c>
      <c r="J22" s="147">
        <v>11</v>
      </c>
      <c r="K22" s="147">
        <v>4.9130434782608745</v>
      </c>
      <c r="L22" s="147">
        <v>4.1111111111111143</v>
      </c>
      <c r="M22" s="147">
        <v>12.65384615384616</v>
      </c>
      <c r="N22" s="147">
        <v>32.678000743218149</v>
      </c>
    </row>
    <row r="23" spans="1:14">
      <c r="A23" s="135">
        <v>10</v>
      </c>
      <c r="B23" s="136" t="s">
        <v>127</v>
      </c>
      <c r="C23" s="137" t="s">
        <v>137</v>
      </c>
      <c r="D23" s="138">
        <v>78</v>
      </c>
      <c r="E23" s="138">
        <v>77</v>
      </c>
      <c r="F23" s="138">
        <v>79</v>
      </c>
      <c r="G23" s="138" t="s">
        <v>212</v>
      </c>
      <c r="H23" s="138">
        <v>234</v>
      </c>
      <c r="I23" s="139" t="s">
        <v>212</v>
      </c>
      <c r="J23" s="147">
        <v>8</v>
      </c>
      <c r="K23" s="147">
        <v>7.9130434782608745</v>
      </c>
      <c r="L23" s="147">
        <v>7.1111111111111143</v>
      </c>
      <c r="M23" s="147"/>
      <c r="N23" s="147">
        <v>23.024154589371989</v>
      </c>
    </row>
    <row r="24" spans="1:14">
      <c r="A24" s="135">
        <v>11</v>
      </c>
      <c r="B24" s="136" t="s">
        <v>127</v>
      </c>
      <c r="C24" s="137" t="s">
        <v>143</v>
      </c>
      <c r="D24" s="138">
        <v>80</v>
      </c>
      <c r="E24" s="138">
        <v>76</v>
      </c>
      <c r="F24" s="138">
        <v>0</v>
      </c>
      <c r="G24" s="138">
        <v>0</v>
      </c>
      <c r="H24" s="138">
        <v>156</v>
      </c>
      <c r="I24" s="139" t="s">
        <v>190</v>
      </c>
      <c r="J24" s="147">
        <v>6</v>
      </c>
      <c r="K24" s="147">
        <v>8.9130434782608745</v>
      </c>
      <c r="L24" s="147"/>
      <c r="M24" s="147"/>
      <c r="N24" s="147">
        <v>14.913043478260875</v>
      </c>
    </row>
    <row r="25" spans="1:14">
      <c r="A25" s="135">
        <v>12</v>
      </c>
      <c r="B25" s="136" t="s">
        <v>127</v>
      </c>
      <c r="C25" s="137" t="s">
        <v>139</v>
      </c>
      <c r="D25" s="138">
        <v>79</v>
      </c>
      <c r="E25" s="138">
        <v>78</v>
      </c>
      <c r="F25" s="138">
        <v>0</v>
      </c>
      <c r="G25" s="138">
        <v>0</v>
      </c>
      <c r="H25" s="138">
        <v>157</v>
      </c>
      <c r="I25" s="139" t="s">
        <v>190</v>
      </c>
      <c r="J25" s="147">
        <v>7</v>
      </c>
      <c r="K25" s="147">
        <v>6.9130434782608745</v>
      </c>
      <c r="L25" s="147"/>
      <c r="M25" s="147"/>
      <c r="N25" s="147">
        <v>13.913043478260875</v>
      </c>
    </row>
    <row r="26" spans="1:14">
      <c r="A26" s="135">
        <v>13</v>
      </c>
      <c r="B26" s="136" t="s">
        <v>127</v>
      </c>
      <c r="C26" s="137" t="s">
        <v>141</v>
      </c>
      <c r="D26" s="138">
        <v>79</v>
      </c>
      <c r="E26" s="138">
        <v>78</v>
      </c>
      <c r="F26" s="138">
        <v>0</v>
      </c>
      <c r="G26" s="138">
        <v>0</v>
      </c>
      <c r="H26" s="138">
        <v>157</v>
      </c>
      <c r="I26" s="139" t="s">
        <v>190</v>
      </c>
      <c r="J26" s="147">
        <v>7</v>
      </c>
      <c r="K26" s="147">
        <v>6.9130434782608745</v>
      </c>
      <c r="L26" s="147"/>
      <c r="M26" s="147"/>
      <c r="N26" s="147">
        <v>13.913043478260875</v>
      </c>
    </row>
    <row r="27" spans="1:14">
      <c r="A27" s="135">
        <v>14</v>
      </c>
      <c r="B27" s="136" t="s">
        <v>127</v>
      </c>
      <c r="C27" s="137" t="s">
        <v>138</v>
      </c>
      <c r="D27" s="138">
        <v>78</v>
      </c>
      <c r="E27" s="138">
        <v>81</v>
      </c>
      <c r="F27" s="138">
        <v>0</v>
      </c>
      <c r="G27" s="138">
        <v>0</v>
      </c>
      <c r="H27" s="138">
        <v>159</v>
      </c>
      <c r="I27" s="139" t="s">
        <v>190</v>
      </c>
      <c r="J27" s="147">
        <v>8</v>
      </c>
      <c r="K27" s="147">
        <v>3.9130434782608745</v>
      </c>
      <c r="L27" s="147"/>
      <c r="M27" s="147"/>
      <c r="N27" s="147">
        <v>11.913043478260875</v>
      </c>
    </row>
    <row r="28" spans="1:14">
      <c r="A28" s="135">
        <v>15</v>
      </c>
      <c r="B28" s="136" t="s">
        <v>127</v>
      </c>
      <c r="C28" s="137" t="s">
        <v>142</v>
      </c>
      <c r="D28" s="138">
        <v>80</v>
      </c>
      <c r="E28" s="138">
        <v>81</v>
      </c>
      <c r="F28" s="138">
        <v>0</v>
      </c>
      <c r="G28" s="138">
        <v>0</v>
      </c>
      <c r="H28" s="138">
        <v>161</v>
      </c>
      <c r="I28" s="139" t="s">
        <v>190</v>
      </c>
      <c r="J28" s="147">
        <v>6</v>
      </c>
      <c r="K28" s="147">
        <v>3.9130434782608745</v>
      </c>
      <c r="L28" s="147"/>
      <c r="M28" s="147"/>
      <c r="N28" s="147">
        <v>9.9130434782608745</v>
      </c>
    </row>
    <row r="29" spans="1:14">
      <c r="A29" s="135">
        <v>16</v>
      </c>
      <c r="B29" s="136" t="s">
        <v>127</v>
      </c>
      <c r="C29" s="137" t="s">
        <v>140</v>
      </c>
      <c r="D29" s="138">
        <v>79</v>
      </c>
      <c r="E29" s="138">
        <v>86</v>
      </c>
      <c r="F29" s="138">
        <v>0</v>
      </c>
      <c r="G29" s="138">
        <v>0</v>
      </c>
      <c r="H29" s="138">
        <v>165</v>
      </c>
      <c r="I29" s="139" t="s">
        <v>190</v>
      </c>
      <c r="J29" s="147">
        <v>7</v>
      </c>
      <c r="K29" s="147">
        <v>0</v>
      </c>
      <c r="L29" s="147"/>
      <c r="M29" s="147"/>
      <c r="N29" s="147">
        <v>7</v>
      </c>
    </row>
    <row r="30" spans="1:14">
      <c r="A30" s="135">
        <v>17</v>
      </c>
      <c r="B30" s="136" t="s">
        <v>127</v>
      </c>
      <c r="C30" s="137" t="s">
        <v>145</v>
      </c>
      <c r="D30" s="138">
        <v>85</v>
      </c>
      <c r="E30" s="138">
        <v>81</v>
      </c>
      <c r="F30" s="138">
        <v>0</v>
      </c>
      <c r="G30" s="138">
        <v>0</v>
      </c>
      <c r="H30" s="138">
        <v>166</v>
      </c>
      <c r="I30" s="139" t="s">
        <v>190</v>
      </c>
      <c r="J30" s="147">
        <v>1</v>
      </c>
      <c r="K30" s="147">
        <v>3.9130434782608745</v>
      </c>
      <c r="L30" s="147"/>
      <c r="M30" s="147"/>
      <c r="N30" s="147">
        <v>4.9130434782608745</v>
      </c>
    </row>
    <row r="31" spans="1:14">
      <c r="A31" s="135">
        <v>18</v>
      </c>
      <c r="B31" s="136" t="s">
        <v>127</v>
      </c>
      <c r="C31" s="137" t="s">
        <v>147</v>
      </c>
      <c r="D31" s="138">
        <v>91</v>
      </c>
      <c r="E31" s="138">
        <v>83</v>
      </c>
      <c r="F31" s="138">
        <v>0</v>
      </c>
      <c r="G31" s="138">
        <v>0</v>
      </c>
      <c r="H31" s="138">
        <v>174</v>
      </c>
      <c r="I31" s="139" t="s">
        <v>190</v>
      </c>
      <c r="J31" s="147">
        <v>0</v>
      </c>
      <c r="K31" s="147">
        <v>1.9130434782608745</v>
      </c>
      <c r="L31" s="147"/>
      <c r="M31" s="147"/>
      <c r="N31" s="147">
        <v>1.9130434782608745</v>
      </c>
    </row>
    <row r="32" spans="1:14">
      <c r="A32" s="135">
        <v>19</v>
      </c>
      <c r="B32" s="136" t="s">
        <v>127</v>
      </c>
      <c r="C32" s="137" t="s">
        <v>146</v>
      </c>
      <c r="D32" s="138">
        <v>89</v>
      </c>
      <c r="E32" s="138">
        <v>87</v>
      </c>
      <c r="F32" s="138">
        <v>0</v>
      </c>
      <c r="G32" s="138">
        <v>0</v>
      </c>
      <c r="H32" s="138">
        <v>176</v>
      </c>
      <c r="I32" s="139" t="s">
        <v>190</v>
      </c>
      <c r="J32" s="147">
        <v>0</v>
      </c>
      <c r="K32" s="147">
        <v>0</v>
      </c>
      <c r="L32" s="147"/>
      <c r="M32" s="147"/>
      <c r="N32" s="147">
        <v>0</v>
      </c>
    </row>
    <row r="33" spans="1:14">
      <c r="A33" s="135">
        <v>1</v>
      </c>
      <c r="B33" s="136" t="s">
        <v>148</v>
      </c>
      <c r="C33" s="137" t="s">
        <v>149</v>
      </c>
      <c r="D33" s="138">
        <v>69</v>
      </c>
      <c r="E33" s="138">
        <v>75</v>
      </c>
      <c r="F33" s="138">
        <v>71</v>
      </c>
      <c r="G33" s="138">
        <v>78</v>
      </c>
      <c r="H33" s="138">
        <v>293</v>
      </c>
      <c r="I33" s="139">
        <v>0</v>
      </c>
      <c r="J33" s="147">
        <v>17</v>
      </c>
      <c r="K33" s="147">
        <v>9.9130434782608745</v>
      </c>
      <c r="L33" s="147">
        <v>15.111111111111114</v>
      </c>
      <c r="M33" s="147">
        <v>8.6538461538461604</v>
      </c>
      <c r="N33" s="147">
        <v>50.678000743218149</v>
      </c>
    </row>
    <row r="34" spans="1:14">
      <c r="A34" s="135">
        <v>2</v>
      </c>
      <c r="B34" s="136" t="s">
        <v>148</v>
      </c>
      <c r="C34" s="137" t="s">
        <v>150</v>
      </c>
      <c r="D34" s="138">
        <v>74</v>
      </c>
      <c r="E34" s="138">
        <v>81</v>
      </c>
      <c r="F34" s="138">
        <v>73</v>
      </c>
      <c r="G34" s="138">
        <v>77</v>
      </c>
      <c r="H34" s="138">
        <v>305</v>
      </c>
      <c r="I34" s="139">
        <v>0</v>
      </c>
      <c r="J34" s="147">
        <v>12</v>
      </c>
      <c r="K34" s="147">
        <v>3.9130434782608745</v>
      </c>
      <c r="L34" s="147">
        <v>13.111111111111114</v>
      </c>
      <c r="M34" s="147">
        <v>9.6538461538461604</v>
      </c>
      <c r="N34" s="147">
        <v>38.678000743218149</v>
      </c>
    </row>
    <row r="35" spans="1:14">
      <c r="A35" s="135">
        <v>3</v>
      </c>
      <c r="B35" s="136" t="s">
        <v>148</v>
      </c>
      <c r="C35" s="137" t="s">
        <v>152</v>
      </c>
      <c r="D35" s="138">
        <v>79</v>
      </c>
      <c r="E35" s="138">
        <v>77</v>
      </c>
      <c r="F35" s="138">
        <v>75</v>
      </c>
      <c r="G35" s="138">
        <v>78</v>
      </c>
      <c r="H35" s="138">
        <v>309</v>
      </c>
      <c r="I35" s="139">
        <v>0</v>
      </c>
      <c r="J35" s="147">
        <v>7</v>
      </c>
      <c r="K35" s="147">
        <v>7.9130434782608745</v>
      </c>
      <c r="L35" s="147">
        <v>11.111111111111114</v>
      </c>
      <c r="M35" s="147">
        <v>8.6538461538461604</v>
      </c>
      <c r="N35" s="147">
        <v>34.678000743218149</v>
      </c>
    </row>
    <row r="36" spans="1:14">
      <c r="A36" s="135">
        <v>4</v>
      </c>
      <c r="B36" s="136" t="s">
        <v>148</v>
      </c>
      <c r="C36" s="137" t="s">
        <v>154</v>
      </c>
      <c r="D36" s="138">
        <v>80</v>
      </c>
      <c r="E36" s="138">
        <v>82</v>
      </c>
      <c r="F36" s="138">
        <v>78</v>
      </c>
      <c r="G36" s="138">
        <v>73</v>
      </c>
      <c r="H36" s="138">
        <v>313</v>
      </c>
      <c r="I36" s="139">
        <v>0</v>
      </c>
      <c r="J36" s="147">
        <v>6</v>
      </c>
      <c r="K36" s="147">
        <v>2.9130434782608745</v>
      </c>
      <c r="L36" s="147">
        <v>8.1111111111111143</v>
      </c>
      <c r="M36" s="147">
        <v>13.65384615384616</v>
      </c>
      <c r="N36" s="147">
        <v>30.678000743218149</v>
      </c>
    </row>
    <row r="37" spans="1:14">
      <c r="A37" s="135">
        <v>5</v>
      </c>
      <c r="B37" s="136" t="s">
        <v>148</v>
      </c>
      <c r="C37" s="137" t="s">
        <v>160</v>
      </c>
      <c r="D37" s="138">
        <v>87</v>
      </c>
      <c r="E37" s="138">
        <v>80</v>
      </c>
      <c r="F37" s="138">
        <v>75</v>
      </c>
      <c r="G37" s="138">
        <v>76</v>
      </c>
      <c r="H37" s="138">
        <v>318</v>
      </c>
      <c r="I37" s="139">
        <v>0</v>
      </c>
      <c r="J37" s="147">
        <v>0</v>
      </c>
      <c r="K37" s="147">
        <v>4.9130434782608745</v>
      </c>
      <c r="L37" s="147">
        <v>11.111111111111114</v>
      </c>
      <c r="M37" s="147">
        <v>10.65384615384616</v>
      </c>
      <c r="N37" s="147">
        <v>26.678000743218149</v>
      </c>
    </row>
    <row r="38" spans="1:14">
      <c r="A38" s="135">
        <v>6</v>
      </c>
      <c r="B38" s="136" t="s">
        <v>148</v>
      </c>
      <c r="C38" s="137" t="s">
        <v>156</v>
      </c>
      <c r="D38" s="138">
        <v>83</v>
      </c>
      <c r="E38" s="138">
        <v>78</v>
      </c>
      <c r="F38" s="138">
        <v>78</v>
      </c>
      <c r="G38" s="138">
        <v>79</v>
      </c>
      <c r="H38" s="138">
        <v>318</v>
      </c>
      <c r="I38" s="139">
        <v>0</v>
      </c>
      <c r="J38" s="147">
        <v>3</v>
      </c>
      <c r="K38" s="147">
        <v>6.9130434782608745</v>
      </c>
      <c r="L38" s="147">
        <v>8.1111111111111143</v>
      </c>
      <c r="M38" s="147">
        <v>7.6538461538461604</v>
      </c>
      <c r="N38" s="147">
        <v>25.678000743218149</v>
      </c>
    </row>
    <row r="39" spans="1:14">
      <c r="A39" s="135">
        <v>7</v>
      </c>
      <c r="B39" s="136" t="s">
        <v>148</v>
      </c>
      <c r="C39" s="137" t="s">
        <v>155</v>
      </c>
      <c r="D39" s="138">
        <v>81</v>
      </c>
      <c r="E39" s="138">
        <v>82</v>
      </c>
      <c r="F39" s="138">
        <v>81</v>
      </c>
      <c r="G39" s="138">
        <v>77</v>
      </c>
      <c r="H39" s="138">
        <v>321</v>
      </c>
      <c r="I39" s="139">
        <v>0</v>
      </c>
      <c r="J39" s="147">
        <v>5</v>
      </c>
      <c r="K39" s="147">
        <v>2.9130434782608745</v>
      </c>
      <c r="L39" s="147">
        <v>5.1111111111111143</v>
      </c>
      <c r="M39" s="147">
        <v>9.6538461538461604</v>
      </c>
      <c r="N39" s="147">
        <v>22.678000743218149</v>
      </c>
    </row>
    <row r="40" spans="1:14">
      <c r="A40" s="135">
        <v>8</v>
      </c>
      <c r="B40" s="136" t="s">
        <v>148</v>
      </c>
      <c r="C40" s="137" t="s">
        <v>151</v>
      </c>
      <c r="D40" s="138">
        <v>77</v>
      </c>
      <c r="E40" s="138">
        <v>79</v>
      </c>
      <c r="F40" s="138">
        <v>83</v>
      </c>
      <c r="G40" s="138">
        <v>84</v>
      </c>
      <c r="H40" s="138">
        <v>323</v>
      </c>
      <c r="I40" s="139">
        <v>0</v>
      </c>
      <c r="J40" s="147">
        <v>9</v>
      </c>
      <c r="K40" s="147">
        <v>5.9130434782608745</v>
      </c>
      <c r="L40" s="147">
        <v>3.1111111111111143</v>
      </c>
      <c r="M40" s="147">
        <v>2.6538461538461604</v>
      </c>
      <c r="N40" s="147">
        <v>20.678000743218149</v>
      </c>
    </row>
    <row r="41" spans="1:14">
      <c r="A41" s="135">
        <v>9</v>
      </c>
      <c r="B41" s="136" t="s">
        <v>148</v>
      </c>
      <c r="C41" s="137" t="s">
        <v>153</v>
      </c>
      <c r="D41" s="138">
        <v>80</v>
      </c>
      <c r="E41" s="138">
        <v>81</v>
      </c>
      <c r="F41" s="138">
        <v>80</v>
      </c>
      <c r="G41" s="138">
        <v>84</v>
      </c>
      <c r="H41" s="138">
        <v>325</v>
      </c>
      <c r="I41" s="139">
        <v>0</v>
      </c>
      <c r="J41" s="147">
        <v>6</v>
      </c>
      <c r="K41" s="147">
        <v>3.9130434782608745</v>
      </c>
      <c r="L41" s="147">
        <v>6.1111111111111143</v>
      </c>
      <c r="M41" s="147">
        <v>2.6538461538461604</v>
      </c>
      <c r="N41" s="147">
        <v>18.678000743218149</v>
      </c>
    </row>
    <row r="42" spans="1:14">
      <c r="A42" s="135">
        <v>10</v>
      </c>
      <c r="B42" s="136" t="s">
        <v>148</v>
      </c>
      <c r="C42" s="137" t="s">
        <v>159</v>
      </c>
      <c r="D42" s="138">
        <v>86</v>
      </c>
      <c r="E42" s="138">
        <v>80</v>
      </c>
      <c r="F42" s="138">
        <v>73</v>
      </c>
      <c r="G42" s="138">
        <v>86</v>
      </c>
      <c r="H42" s="138">
        <v>325</v>
      </c>
      <c r="I42" s="139">
        <v>0</v>
      </c>
      <c r="J42" s="147">
        <v>0</v>
      </c>
      <c r="K42" s="147">
        <v>4.9130434782608745</v>
      </c>
      <c r="L42" s="147">
        <v>13.111111111111114</v>
      </c>
      <c r="M42" s="147">
        <v>0.65384615384616041</v>
      </c>
      <c r="N42" s="147">
        <v>18.678000743218149</v>
      </c>
    </row>
    <row r="43" spans="1:14">
      <c r="A43" s="135">
        <v>11</v>
      </c>
      <c r="B43" s="136" t="s">
        <v>148</v>
      </c>
      <c r="C43" s="137" t="s">
        <v>157</v>
      </c>
      <c r="D43" s="138">
        <v>84</v>
      </c>
      <c r="E43" s="138">
        <v>83</v>
      </c>
      <c r="F43" s="138">
        <v>88</v>
      </c>
      <c r="G43" s="138">
        <v>88</v>
      </c>
      <c r="H43" s="138">
        <v>343</v>
      </c>
      <c r="I43" s="139">
        <v>0</v>
      </c>
      <c r="J43" s="147">
        <v>2</v>
      </c>
      <c r="K43" s="147">
        <v>1.9130434782608745</v>
      </c>
      <c r="L43" s="147">
        <v>0</v>
      </c>
      <c r="M43" s="147">
        <v>0</v>
      </c>
      <c r="N43" s="147">
        <v>3.9130434782608745</v>
      </c>
    </row>
    <row r="44" spans="1:14">
      <c r="A44" s="135">
        <v>12</v>
      </c>
      <c r="B44" s="136" t="s">
        <v>148</v>
      </c>
      <c r="C44" s="137" t="s">
        <v>162</v>
      </c>
      <c r="D44" s="138">
        <v>88</v>
      </c>
      <c r="E44" s="138">
        <v>83</v>
      </c>
      <c r="F44" s="138">
        <v>0</v>
      </c>
      <c r="G44" s="138">
        <v>0</v>
      </c>
      <c r="H44" s="138">
        <v>171</v>
      </c>
      <c r="I44" s="139" t="s">
        <v>190</v>
      </c>
      <c r="J44" s="147">
        <v>0</v>
      </c>
      <c r="K44" s="147">
        <v>1.9130434782608745</v>
      </c>
      <c r="L44" s="147"/>
      <c r="M44" s="147"/>
      <c r="N44" s="147">
        <v>1.9130434782608745</v>
      </c>
    </row>
    <row r="45" spans="1:14">
      <c r="A45" s="135">
        <v>13</v>
      </c>
      <c r="B45" s="136" t="s">
        <v>148</v>
      </c>
      <c r="C45" s="137" t="s">
        <v>158</v>
      </c>
      <c r="D45" s="138">
        <v>86</v>
      </c>
      <c r="E45" s="138">
        <v>85</v>
      </c>
      <c r="F45" s="138">
        <v>0</v>
      </c>
      <c r="G45" s="138">
        <v>0</v>
      </c>
      <c r="H45" s="138">
        <v>171</v>
      </c>
      <c r="I45" s="139" t="s">
        <v>190</v>
      </c>
      <c r="J45" s="147">
        <v>0</v>
      </c>
      <c r="K45" s="147">
        <v>0</v>
      </c>
      <c r="L45" s="147"/>
      <c r="M45" s="147"/>
      <c r="N45" s="147">
        <v>0</v>
      </c>
    </row>
    <row r="46" spans="1:14">
      <c r="A46" s="135">
        <v>14</v>
      </c>
      <c r="B46" s="136" t="s">
        <v>148</v>
      </c>
      <c r="C46" s="137" t="s">
        <v>161</v>
      </c>
      <c r="D46" s="138">
        <v>87</v>
      </c>
      <c r="E46" s="138">
        <v>88</v>
      </c>
      <c r="F46" s="138">
        <v>0</v>
      </c>
      <c r="G46" s="138">
        <v>0</v>
      </c>
      <c r="H46" s="138">
        <v>175</v>
      </c>
      <c r="I46" s="139" t="s">
        <v>190</v>
      </c>
      <c r="J46" s="147">
        <v>0</v>
      </c>
      <c r="K46" s="147">
        <v>0</v>
      </c>
      <c r="L46" s="147"/>
      <c r="M46" s="147"/>
      <c r="N46" s="147">
        <v>0</v>
      </c>
    </row>
    <row r="47" spans="1:14">
      <c r="A47" s="135">
        <v>15</v>
      </c>
      <c r="B47" s="136" t="s">
        <v>148</v>
      </c>
      <c r="C47" s="137" t="s">
        <v>163</v>
      </c>
      <c r="D47" s="138">
        <v>95</v>
      </c>
      <c r="E47" s="138">
        <v>90</v>
      </c>
      <c r="F47" s="138">
        <v>0</v>
      </c>
      <c r="G47" s="138">
        <v>0</v>
      </c>
      <c r="H47" s="138">
        <v>185</v>
      </c>
      <c r="I47" s="139" t="s">
        <v>190</v>
      </c>
      <c r="J47" s="147">
        <v>0</v>
      </c>
      <c r="K47" s="147">
        <v>0</v>
      </c>
      <c r="L47" s="147"/>
      <c r="M47" s="147"/>
      <c r="N47" s="147">
        <v>0</v>
      </c>
    </row>
    <row r="48" spans="1:14">
      <c r="A48" s="135">
        <v>16</v>
      </c>
      <c r="B48" s="136" t="s">
        <v>148</v>
      </c>
      <c r="C48" s="137" t="s">
        <v>165</v>
      </c>
      <c r="D48" s="138">
        <v>114</v>
      </c>
      <c r="E48" s="138">
        <v>102</v>
      </c>
      <c r="F48" s="138">
        <v>0</v>
      </c>
      <c r="G48" s="138">
        <v>0</v>
      </c>
      <c r="H48" s="138">
        <v>216</v>
      </c>
      <c r="I48" s="139" t="s">
        <v>190</v>
      </c>
      <c r="J48" s="147">
        <v>0</v>
      </c>
      <c r="K48" s="147">
        <v>0</v>
      </c>
      <c r="L48" s="147"/>
      <c r="M48" s="147"/>
      <c r="N48" s="147">
        <v>0</v>
      </c>
    </row>
    <row r="49" spans="1:14" s="125" customFormat="1">
      <c r="A49" s="135">
        <v>17</v>
      </c>
      <c r="B49" s="136" t="s">
        <v>148</v>
      </c>
      <c r="C49" s="137" t="s">
        <v>164</v>
      </c>
      <c r="D49" s="138">
        <v>112</v>
      </c>
      <c r="E49" s="138">
        <v>114</v>
      </c>
      <c r="F49" s="138">
        <v>0</v>
      </c>
      <c r="G49" s="138">
        <v>0</v>
      </c>
      <c r="H49" s="138">
        <v>226</v>
      </c>
      <c r="I49" s="139" t="s">
        <v>190</v>
      </c>
      <c r="J49" s="147">
        <v>0</v>
      </c>
      <c r="K49" s="147">
        <v>0</v>
      </c>
      <c r="L49" s="147"/>
      <c r="M49" s="147"/>
      <c r="N49" s="147"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243" priority="6">
      <formula>AND(XEG4=0,XEH4&lt;&gt;"")</formula>
    </cfRule>
  </conditionalFormatting>
  <conditionalFormatting sqref="A4:A49">
    <cfRule type="expression" dxfId="242" priority="5">
      <formula>AND(XEG4=0,XEH4&lt;&gt;"")</formula>
    </cfRule>
  </conditionalFormatting>
  <conditionalFormatting sqref="D4:G49">
    <cfRule type="cellIs" dxfId="241" priority="3" operator="lessThan">
      <formula>#REF!</formula>
    </cfRule>
    <cfRule type="cellIs" dxfId="240" priority="4" operator="equal">
      <formula>#REF!</formula>
    </cfRule>
  </conditionalFormatting>
  <conditionalFormatting sqref="H4:H49">
    <cfRule type="cellIs" dxfId="239" priority="1" operator="lessThan">
      <formula>#REF!*COUNTIF(D4:G4,"&gt;0")</formula>
    </cfRule>
    <cfRule type="cellIs" dxfId="238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1"/>
      <c r="I2" s="1"/>
      <c r="J2" s="231">
        <v>1</v>
      </c>
      <c r="K2" s="231"/>
      <c r="L2" s="231"/>
      <c r="M2" s="231"/>
      <c r="N2" s="231"/>
      <c r="O2" s="231"/>
      <c r="P2" s="231"/>
      <c r="Q2" s="231"/>
      <c r="R2" s="231"/>
      <c r="S2" s="2"/>
      <c r="T2" s="3"/>
      <c r="U2" s="3"/>
      <c r="V2" s="3"/>
      <c r="W2" s="3"/>
      <c r="X2" s="3"/>
      <c r="Y2" s="3"/>
      <c r="Z2" s="232">
        <f>資格賽成績!X2+J2</f>
        <v>42822</v>
      </c>
      <c r="AA2" s="232"/>
      <c r="AB2" s="232"/>
      <c r="AC2" s="232"/>
      <c r="AD2" s="232"/>
      <c r="AE2" s="232"/>
    </row>
    <row r="3" spans="1:31" ht="17.25" thickTop="1">
      <c r="A3" s="233" t="s">
        <v>7</v>
      </c>
      <c r="B3" s="235" t="s">
        <v>8</v>
      </c>
      <c r="C3" s="235" t="s">
        <v>0</v>
      </c>
      <c r="D3" s="223" t="s">
        <v>9</v>
      </c>
      <c r="E3" s="223" t="s">
        <v>10</v>
      </c>
      <c r="F3" s="223" t="s">
        <v>1</v>
      </c>
      <c r="G3" s="223" t="s">
        <v>2</v>
      </c>
      <c r="H3" s="225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27" t="s">
        <v>12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28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394" priority="64" operator="lessThan">
      <formula>0</formula>
    </cfRule>
    <cfRule type="cellIs" dxfId="393" priority="65" operator="equal">
      <formula>0</formula>
    </cfRule>
  </conditionalFormatting>
  <conditionalFormatting sqref="B5:B123">
    <cfRule type="expression" dxfId="392" priority="51">
      <formula>AND(XFC5=0,XFD5&lt;&gt;"")</formula>
    </cfRule>
  </conditionalFormatting>
  <conditionalFormatting sqref="A5:A123">
    <cfRule type="expression" dxfId="391" priority="50">
      <formula>AND(XFC5=0,XFD5&lt;&gt;"")</formula>
    </cfRule>
  </conditionalFormatting>
  <conditionalFormatting sqref="H5:H123">
    <cfRule type="cellIs" dxfId="390" priority="24" operator="lessThan">
      <formula>$AD$4*COUNTIF(D5:G5,"&gt;0")</formula>
    </cfRule>
    <cfRule type="cellIs" dxfId="389" priority="25" operator="equal">
      <formula>$AD$4*COUNTIF(D5:G5,"&gt;0")</formula>
    </cfRule>
  </conditionalFormatting>
  <conditionalFormatting sqref="J5:AA123">
    <cfRule type="cellIs" dxfId="388" priority="21" operator="equal">
      <formula>J$4-2</formula>
    </cfRule>
    <cfRule type="cellIs" dxfId="387" priority="22" operator="equal">
      <formula>J$4-1</formula>
    </cfRule>
    <cfRule type="cellIs" dxfId="386" priority="23" operator="equal">
      <formula>J$4</formula>
    </cfRule>
  </conditionalFormatting>
  <conditionalFormatting sqref="AB5:AD123">
    <cfRule type="cellIs" dxfId="385" priority="17" operator="lessThan">
      <formula>AB$4</formula>
    </cfRule>
    <cfRule type="cellIs" dxfId="384" priority="18" operator="equal">
      <formula>AB$4</formula>
    </cfRule>
  </conditionalFormatting>
  <conditionalFormatting sqref="J5:AD117">
    <cfRule type="cellIs" dxfId="383" priority="13" operator="equal">
      <formula>J$4</formula>
    </cfRule>
    <cfRule type="cellIs" dxfId="382" priority="14" operator="lessThan">
      <formula>J$4</formula>
    </cfRule>
  </conditionalFormatting>
  <conditionalFormatting sqref="J111:AD112">
    <cfRule type="cellIs" dxfId="381" priority="9" operator="equal">
      <formula>J$4</formula>
    </cfRule>
    <cfRule type="cellIs" dxfId="380" priority="10" operator="lessThan">
      <formula>J$4</formula>
    </cfRule>
  </conditionalFormatting>
  <conditionalFormatting sqref="B5:B117">
    <cfRule type="expression" dxfId="379" priority="8">
      <formula>AND(XFC5=0,XFD5&lt;&gt;"")</formula>
    </cfRule>
  </conditionalFormatting>
  <conditionalFormatting sqref="A5:A117">
    <cfRule type="expression" dxfId="378" priority="7">
      <formula>AND(XFC5=0,XFD5&lt;&gt;"")</formula>
    </cfRule>
  </conditionalFormatting>
  <conditionalFormatting sqref="H5:H117">
    <cfRule type="cellIs" dxfId="377" priority="3" operator="lessThan">
      <formula>COUNTIF(D5:G5,"&gt;0")*$AG$4</formula>
    </cfRule>
    <cfRule type="cellIs" dxfId="376" priority="4" operator="equal">
      <formula>COUNTIF(D5:G5,"&gt;0")*$AG$4</formula>
    </cfRule>
  </conditionalFormatting>
  <conditionalFormatting sqref="D5:G123">
    <cfRule type="cellIs" dxfId="375" priority="2" operator="lessThan">
      <formula>$AD$4</formula>
    </cfRule>
    <cfRule type="cellIs" dxfId="374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O102"/>
  <sheetViews>
    <sheetView topLeftCell="E31" workbookViewId="0">
      <selection activeCell="N47" sqref="N47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331</v>
      </c>
      <c r="C1" s="175" t="s">
        <v>328</v>
      </c>
      <c r="D1" s="134" t="s">
        <v>332</v>
      </c>
      <c r="E1" s="134" t="s">
        <v>333</v>
      </c>
      <c r="F1" s="134" t="s">
        <v>334</v>
      </c>
      <c r="G1" s="134" t="s">
        <v>335</v>
      </c>
      <c r="H1" s="141" t="s">
        <v>3</v>
      </c>
      <c r="I1" s="133" t="s">
        <v>336</v>
      </c>
      <c r="J1" s="134" t="s">
        <v>332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 t="s">
        <v>267</v>
      </c>
      <c r="B2" s="174" t="s">
        <v>114</v>
      </c>
      <c r="C2" s="174" t="s">
        <v>132</v>
      </c>
      <c r="D2" s="174">
        <v>76</v>
      </c>
      <c r="E2" s="174">
        <v>72</v>
      </c>
      <c r="F2" s="174">
        <v>73</v>
      </c>
      <c r="G2" s="174">
        <v>74</v>
      </c>
      <c r="H2" s="174">
        <v>295</v>
      </c>
      <c r="I2" s="174"/>
      <c r="J2" s="173">
        <v>12.227272727272734</v>
      </c>
      <c r="K2" s="173">
        <v>15.409090909090907</v>
      </c>
      <c r="L2" s="173">
        <v>17.57692307692308</v>
      </c>
      <c r="M2" s="173">
        <v>15.615384615384613</v>
      </c>
      <c r="N2" s="173">
        <v>60.828671328671334</v>
      </c>
    </row>
    <row r="3" spans="1:14">
      <c r="A3" s="174">
        <v>1</v>
      </c>
      <c r="B3" s="174" t="s">
        <v>127</v>
      </c>
      <c r="C3" s="174" t="s">
        <v>134</v>
      </c>
      <c r="D3" s="174">
        <v>73</v>
      </c>
      <c r="E3" s="174">
        <v>77</v>
      </c>
      <c r="F3" s="174">
        <v>76</v>
      </c>
      <c r="G3" s="174">
        <v>75</v>
      </c>
      <c r="H3" s="174">
        <v>301</v>
      </c>
      <c r="I3" s="174"/>
      <c r="J3" s="173">
        <v>15.227272727272734</v>
      </c>
      <c r="K3" s="173">
        <v>10.409090909090907</v>
      </c>
      <c r="L3" s="173">
        <v>14.57692307692308</v>
      </c>
      <c r="M3" s="173">
        <v>14.615384615384613</v>
      </c>
      <c r="N3" s="173">
        <v>54.828671328671334</v>
      </c>
    </row>
    <row r="4" spans="1:14">
      <c r="A4" s="174">
        <v>1</v>
      </c>
      <c r="B4" s="174" t="s">
        <v>114</v>
      </c>
      <c r="C4" s="174" t="s">
        <v>115</v>
      </c>
      <c r="D4" s="174">
        <v>74</v>
      </c>
      <c r="E4" s="174">
        <v>74</v>
      </c>
      <c r="F4" s="174">
        <v>78</v>
      </c>
      <c r="G4" s="174">
        <v>77</v>
      </c>
      <c r="H4" s="174">
        <v>303</v>
      </c>
      <c r="I4" s="174"/>
      <c r="J4" s="173">
        <v>14.227272727272734</v>
      </c>
      <c r="K4" s="173">
        <v>13.409090909090907</v>
      </c>
      <c r="L4" s="173">
        <v>12.57692307692308</v>
      </c>
      <c r="M4" s="173">
        <v>12.615384615384613</v>
      </c>
      <c r="N4" s="173">
        <v>52.828671328671334</v>
      </c>
    </row>
    <row r="5" spans="1:14">
      <c r="A5" s="174">
        <v>2</v>
      </c>
      <c r="B5" s="174" t="s">
        <v>127</v>
      </c>
      <c r="C5" s="174" t="s">
        <v>337</v>
      </c>
      <c r="D5" s="174">
        <v>76</v>
      </c>
      <c r="E5" s="174">
        <v>72</v>
      </c>
      <c r="F5" s="174">
        <v>76</v>
      </c>
      <c r="G5" s="174">
        <v>80</v>
      </c>
      <c r="H5" s="174">
        <v>304</v>
      </c>
      <c r="I5" s="174"/>
      <c r="J5" s="173">
        <v>12.227272727272734</v>
      </c>
      <c r="K5" s="173">
        <v>15.409090909090907</v>
      </c>
      <c r="L5" s="173">
        <v>14.57692307692308</v>
      </c>
      <c r="M5" s="173">
        <v>9.6153846153846132</v>
      </c>
      <c r="N5" s="173">
        <v>51.828671328671334</v>
      </c>
    </row>
    <row r="6" spans="1:14">
      <c r="A6" s="174">
        <v>3</v>
      </c>
      <c r="B6" s="174" t="s">
        <v>127</v>
      </c>
      <c r="C6" s="174" t="s">
        <v>144</v>
      </c>
      <c r="D6" s="174">
        <v>72</v>
      </c>
      <c r="E6" s="174">
        <v>78</v>
      </c>
      <c r="F6" s="174">
        <v>81</v>
      </c>
      <c r="G6" s="174">
        <v>74</v>
      </c>
      <c r="H6" s="174">
        <v>305</v>
      </c>
      <c r="I6" s="174"/>
      <c r="J6" s="173">
        <v>16.227272727272734</v>
      </c>
      <c r="K6" s="173">
        <v>9.4090909090909065</v>
      </c>
      <c r="L6" s="173">
        <v>9.5769230769230802</v>
      </c>
      <c r="M6" s="173">
        <v>15.615384615384613</v>
      </c>
      <c r="N6" s="173">
        <v>50.828671328671334</v>
      </c>
    </row>
    <row r="7" spans="1:14">
      <c r="A7" s="174">
        <v>2</v>
      </c>
      <c r="B7" s="174" t="s">
        <v>114</v>
      </c>
      <c r="C7" s="174" t="s">
        <v>119</v>
      </c>
      <c r="D7" s="174">
        <v>78</v>
      </c>
      <c r="E7" s="174">
        <v>75</v>
      </c>
      <c r="F7" s="174">
        <v>78</v>
      </c>
      <c r="G7" s="174">
        <v>78</v>
      </c>
      <c r="H7" s="174">
        <v>309</v>
      </c>
      <c r="I7" s="174"/>
      <c r="J7" s="173">
        <v>10.227272727272734</v>
      </c>
      <c r="K7" s="173">
        <v>12.409090909090907</v>
      </c>
      <c r="L7" s="173">
        <v>12.57692307692308</v>
      </c>
      <c r="M7" s="173">
        <v>11.615384615384613</v>
      </c>
      <c r="N7" s="173">
        <v>46.828671328671334</v>
      </c>
    </row>
    <row r="8" spans="1:14">
      <c r="A8" s="174">
        <v>4</v>
      </c>
      <c r="B8" s="174" t="s">
        <v>127</v>
      </c>
      <c r="C8" s="174" t="s">
        <v>136</v>
      </c>
      <c r="D8" s="174">
        <v>77</v>
      </c>
      <c r="E8" s="174">
        <v>78</v>
      </c>
      <c r="F8" s="174">
        <v>79</v>
      </c>
      <c r="G8" s="174">
        <v>76</v>
      </c>
      <c r="H8" s="174">
        <v>310</v>
      </c>
      <c r="I8" s="174"/>
      <c r="J8" s="173">
        <v>11.227272727272734</v>
      </c>
      <c r="K8" s="173">
        <v>9.4090909090909065</v>
      </c>
      <c r="L8" s="173">
        <v>11.57692307692308</v>
      </c>
      <c r="M8" s="173">
        <v>13.615384615384613</v>
      </c>
      <c r="N8" s="173">
        <v>45.828671328671334</v>
      </c>
    </row>
    <row r="9" spans="1:14">
      <c r="A9" s="174">
        <v>5</v>
      </c>
      <c r="B9" s="174" t="s">
        <v>127</v>
      </c>
      <c r="C9" s="174" t="s">
        <v>253</v>
      </c>
      <c r="D9" s="174">
        <v>80</v>
      </c>
      <c r="E9" s="174">
        <v>77</v>
      </c>
      <c r="F9" s="174">
        <v>76</v>
      </c>
      <c r="G9" s="174">
        <v>78</v>
      </c>
      <c r="H9" s="174">
        <v>311</v>
      </c>
      <c r="I9" s="174"/>
      <c r="J9" s="173">
        <v>8.2272727272727337</v>
      </c>
      <c r="K9" s="173">
        <v>10.409090909090907</v>
      </c>
      <c r="L9" s="173">
        <v>14.57692307692308</v>
      </c>
      <c r="M9" s="173">
        <v>11.615384615384613</v>
      </c>
      <c r="N9" s="173">
        <v>44.828671328671334</v>
      </c>
    </row>
    <row r="10" spans="1:14">
      <c r="A10" s="174">
        <v>3</v>
      </c>
      <c r="B10" s="174" t="s">
        <v>114</v>
      </c>
      <c r="C10" s="174" t="s">
        <v>251</v>
      </c>
      <c r="D10" s="174">
        <v>79</v>
      </c>
      <c r="E10" s="174">
        <v>75</v>
      </c>
      <c r="F10" s="174">
        <v>80</v>
      </c>
      <c r="G10" s="174">
        <v>78</v>
      </c>
      <c r="H10" s="174">
        <v>312</v>
      </c>
      <c r="I10" s="174"/>
      <c r="J10" s="173">
        <v>9.2272727272727337</v>
      </c>
      <c r="K10" s="173">
        <v>12.409090909090907</v>
      </c>
      <c r="L10" s="173">
        <v>10.57692307692308</v>
      </c>
      <c r="M10" s="173">
        <v>11.615384615384613</v>
      </c>
      <c r="N10" s="173">
        <v>43.828671328671334</v>
      </c>
    </row>
    <row r="11" spans="1:14">
      <c r="A11" s="174">
        <v>6</v>
      </c>
      <c r="B11" s="174" t="s">
        <v>127</v>
      </c>
      <c r="C11" s="174" t="s">
        <v>141</v>
      </c>
      <c r="D11" s="174">
        <v>80</v>
      </c>
      <c r="E11" s="174">
        <v>82</v>
      </c>
      <c r="F11" s="174">
        <v>75</v>
      </c>
      <c r="G11" s="174">
        <v>79</v>
      </c>
      <c r="H11" s="174">
        <v>316</v>
      </c>
      <c r="I11" s="174"/>
      <c r="J11" s="173">
        <v>8.2272727272727337</v>
      </c>
      <c r="K11" s="173">
        <v>5.4090909090909065</v>
      </c>
      <c r="L11" s="173">
        <v>15.57692307692308</v>
      </c>
      <c r="M11" s="173">
        <v>10.615384615384613</v>
      </c>
      <c r="N11" s="173">
        <v>39.828671328671334</v>
      </c>
    </row>
    <row r="12" spans="1:14">
      <c r="A12" s="174">
        <v>4</v>
      </c>
      <c r="B12" s="174" t="s">
        <v>114</v>
      </c>
      <c r="C12" s="174" t="s">
        <v>123</v>
      </c>
      <c r="D12" s="174">
        <v>82</v>
      </c>
      <c r="E12" s="174">
        <v>79</v>
      </c>
      <c r="F12" s="174">
        <v>76</v>
      </c>
      <c r="G12" s="174">
        <v>80</v>
      </c>
      <c r="H12" s="174">
        <v>317</v>
      </c>
      <c r="I12" s="174"/>
      <c r="J12" s="173">
        <v>6.2272727272727337</v>
      </c>
      <c r="K12" s="173">
        <v>8.4090909090909065</v>
      </c>
      <c r="L12" s="173">
        <v>14.57692307692308</v>
      </c>
      <c r="M12" s="173">
        <v>9.6153846153846132</v>
      </c>
      <c r="N12" s="173">
        <v>38.828671328671334</v>
      </c>
    </row>
    <row r="13" spans="1:14">
      <c r="A13" s="174">
        <v>5</v>
      </c>
      <c r="B13" s="174" t="s">
        <v>114</v>
      </c>
      <c r="C13" s="174" t="s">
        <v>118</v>
      </c>
      <c r="D13" s="174">
        <v>80</v>
      </c>
      <c r="E13" s="174">
        <v>75</v>
      </c>
      <c r="F13" s="174">
        <v>88</v>
      </c>
      <c r="G13" s="174">
        <v>75</v>
      </c>
      <c r="H13" s="174">
        <v>318</v>
      </c>
      <c r="I13" s="174"/>
      <c r="J13" s="173">
        <v>8.2272727272727337</v>
      </c>
      <c r="K13" s="173">
        <v>12.409090909090907</v>
      </c>
      <c r="L13" s="173">
        <v>2.5769230769230802</v>
      </c>
      <c r="M13" s="173">
        <v>14.615384615384613</v>
      </c>
      <c r="N13" s="173">
        <v>37.828671328671334</v>
      </c>
    </row>
    <row r="14" spans="1:14">
      <c r="A14" s="174">
        <v>7</v>
      </c>
      <c r="B14" s="174" t="s">
        <v>127</v>
      </c>
      <c r="C14" s="174" t="s">
        <v>143</v>
      </c>
      <c r="D14" s="174">
        <v>84</v>
      </c>
      <c r="E14" s="174">
        <v>78</v>
      </c>
      <c r="F14" s="174">
        <v>82</v>
      </c>
      <c r="G14" s="174">
        <v>74</v>
      </c>
      <c r="H14" s="174">
        <v>318</v>
      </c>
      <c r="I14" s="174"/>
      <c r="J14" s="173">
        <v>4.2272727272727337</v>
      </c>
      <c r="K14" s="173">
        <v>9.4090909090909065</v>
      </c>
      <c r="L14" s="173">
        <v>8.5769230769230802</v>
      </c>
      <c r="M14" s="173">
        <v>15.615384615384613</v>
      </c>
      <c r="N14" s="173">
        <v>37.828671328671334</v>
      </c>
    </row>
    <row r="15" spans="1:14">
      <c r="A15" s="174">
        <v>8</v>
      </c>
      <c r="B15" s="174" t="s">
        <v>127</v>
      </c>
      <c r="C15" s="174" t="s">
        <v>137</v>
      </c>
      <c r="D15" s="174">
        <v>85</v>
      </c>
      <c r="E15" s="174">
        <v>73</v>
      </c>
      <c r="F15" s="174">
        <v>80</v>
      </c>
      <c r="G15" s="174">
        <v>80</v>
      </c>
      <c r="H15" s="174">
        <v>318</v>
      </c>
      <c r="I15" s="174"/>
      <c r="J15" s="173">
        <v>3.2272727272727337</v>
      </c>
      <c r="K15" s="173">
        <v>14.409090909090907</v>
      </c>
      <c r="L15" s="173">
        <v>10.57692307692308</v>
      </c>
      <c r="M15" s="173">
        <v>9.6153846153846132</v>
      </c>
      <c r="N15" s="173">
        <v>37.828671328671334</v>
      </c>
    </row>
    <row r="16" spans="1:14">
      <c r="A16" s="174">
        <v>9</v>
      </c>
      <c r="B16" s="174" t="s">
        <v>127</v>
      </c>
      <c r="C16" s="174" t="s">
        <v>139</v>
      </c>
      <c r="D16" s="174">
        <v>77</v>
      </c>
      <c r="E16" s="174">
        <v>80</v>
      </c>
      <c r="F16" s="174">
        <v>83</v>
      </c>
      <c r="G16" s="174">
        <v>80</v>
      </c>
      <c r="H16" s="174">
        <v>320</v>
      </c>
      <c r="I16" s="174"/>
      <c r="J16" s="173">
        <v>11.227272727272734</v>
      </c>
      <c r="K16" s="173">
        <v>7.4090909090909065</v>
      </c>
      <c r="L16" s="173">
        <v>7.5769230769230802</v>
      </c>
      <c r="M16" s="173">
        <v>9.6153846153846132</v>
      </c>
      <c r="N16" s="173">
        <v>35.828671328671334</v>
      </c>
    </row>
    <row r="17" spans="1:14">
      <c r="A17" s="174">
        <v>1</v>
      </c>
      <c r="B17" s="174" t="s">
        <v>148</v>
      </c>
      <c r="C17" s="174" t="s">
        <v>152</v>
      </c>
      <c r="D17" s="174">
        <v>73</v>
      </c>
      <c r="E17" s="174">
        <v>82</v>
      </c>
      <c r="F17" s="174">
        <v>81</v>
      </c>
      <c r="G17" s="174">
        <v>85</v>
      </c>
      <c r="H17" s="174">
        <v>321</v>
      </c>
      <c r="I17" s="174"/>
      <c r="J17" s="173">
        <v>15.227272727272734</v>
      </c>
      <c r="K17" s="173">
        <v>5.4090909090909065</v>
      </c>
      <c r="L17" s="173">
        <v>9.5769230769230802</v>
      </c>
      <c r="M17" s="173">
        <v>4.6153846153846132</v>
      </c>
      <c r="N17" s="173">
        <v>34.828671328671334</v>
      </c>
    </row>
    <row r="18" spans="1:14">
      <c r="A18" s="174">
        <v>2</v>
      </c>
      <c r="B18" s="174" t="s">
        <v>148</v>
      </c>
      <c r="C18" s="174" t="s">
        <v>159</v>
      </c>
      <c r="D18" s="174">
        <v>78</v>
      </c>
      <c r="E18" s="174">
        <v>87</v>
      </c>
      <c r="F18" s="174">
        <v>79</v>
      </c>
      <c r="G18" s="174">
        <v>78</v>
      </c>
      <c r="H18" s="174">
        <v>322</v>
      </c>
      <c r="I18" s="174"/>
      <c r="J18" s="173">
        <v>10.227272727272734</v>
      </c>
      <c r="K18" s="173">
        <v>0.40909090909090651</v>
      </c>
      <c r="L18" s="173">
        <v>11.57692307692308</v>
      </c>
      <c r="M18" s="173">
        <v>11.615384615384613</v>
      </c>
      <c r="N18" s="173">
        <v>33.828671328671334</v>
      </c>
    </row>
    <row r="19" spans="1:14">
      <c r="A19" s="174">
        <v>3</v>
      </c>
      <c r="B19" s="174" t="s">
        <v>148</v>
      </c>
      <c r="C19" s="174" t="s">
        <v>151</v>
      </c>
      <c r="D19" s="174">
        <v>79</v>
      </c>
      <c r="E19" s="174">
        <v>83</v>
      </c>
      <c r="F19" s="174">
        <v>79</v>
      </c>
      <c r="G19" s="174">
        <v>81</v>
      </c>
      <c r="H19" s="174">
        <v>322</v>
      </c>
      <c r="I19" s="174"/>
      <c r="J19" s="173">
        <v>9.2272727272727337</v>
      </c>
      <c r="K19" s="173">
        <v>4.4090909090909065</v>
      </c>
      <c r="L19" s="173">
        <v>11.57692307692308</v>
      </c>
      <c r="M19" s="173">
        <v>8.6153846153846132</v>
      </c>
      <c r="N19" s="173">
        <v>33.828671328671334</v>
      </c>
    </row>
    <row r="20" spans="1:14">
      <c r="A20" s="174">
        <v>4</v>
      </c>
      <c r="B20" s="174" t="s">
        <v>148</v>
      </c>
      <c r="C20" s="174" t="s">
        <v>306</v>
      </c>
      <c r="D20" s="174">
        <v>83</v>
      </c>
      <c r="E20" s="174">
        <v>83</v>
      </c>
      <c r="F20" s="174">
        <v>84</v>
      </c>
      <c r="G20" s="174">
        <v>76</v>
      </c>
      <c r="H20" s="174">
        <v>326</v>
      </c>
      <c r="I20" s="174"/>
      <c r="J20" s="173">
        <v>5.2272727272727337</v>
      </c>
      <c r="K20" s="173">
        <v>4.4090909090909065</v>
      </c>
      <c r="L20" s="173">
        <v>6.5769230769230802</v>
      </c>
      <c r="M20" s="173">
        <v>13.615384615384613</v>
      </c>
      <c r="N20" s="173">
        <v>29.828671328671334</v>
      </c>
    </row>
    <row r="21" spans="1:14">
      <c r="A21" s="174">
        <v>5</v>
      </c>
      <c r="B21" s="174" t="s">
        <v>148</v>
      </c>
      <c r="C21" s="174" t="s">
        <v>155</v>
      </c>
      <c r="D21" s="174">
        <v>82</v>
      </c>
      <c r="E21" s="174">
        <v>80</v>
      </c>
      <c r="F21" s="174">
        <v>81</v>
      </c>
      <c r="G21" s="174">
        <v>83</v>
      </c>
      <c r="H21" s="174">
        <v>326</v>
      </c>
      <c r="I21" s="174"/>
      <c r="J21" s="173">
        <v>6.2272727272727337</v>
      </c>
      <c r="K21" s="173">
        <v>7.4090909090909065</v>
      </c>
      <c r="L21" s="173">
        <v>9.5769230769230802</v>
      </c>
      <c r="M21" s="173">
        <v>6.6153846153846132</v>
      </c>
      <c r="N21" s="173">
        <v>29.828671328671334</v>
      </c>
    </row>
    <row r="22" spans="1:14">
      <c r="A22" s="174">
        <v>6</v>
      </c>
      <c r="B22" s="174" t="s">
        <v>148</v>
      </c>
      <c r="C22" s="174" t="s">
        <v>154</v>
      </c>
      <c r="D22" s="174">
        <v>86</v>
      </c>
      <c r="E22" s="174">
        <v>84</v>
      </c>
      <c r="F22" s="174">
        <v>80</v>
      </c>
      <c r="G22" s="174">
        <v>79</v>
      </c>
      <c r="H22" s="174">
        <v>329</v>
      </c>
      <c r="I22" s="174"/>
      <c r="J22" s="173">
        <v>2.2272727272727337</v>
      </c>
      <c r="K22" s="173">
        <v>3.4090909090909065</v>
      </c>
      <c r="L22" s="173">
        <v>10.57692307692308</v>
      </c>
      <c r="M22" s="173">
        <v>10.615384615384613</v>
      </c>
      <c r="N22" s="173">
        <v>26.828671328671334</v>
      </c>
    </row>
    <row r="23" spans="1:14">
      <c r="A23" s="174">
        <v>10</v>
      </c>
      <c r="B23" s="174" t="s">
        <v>127</v>
      </c>
      <c r="C23" s="174" t="s">
        <v>140</v>
      </c>
      <c r="D23" s="174">
        <v>79</v>
      </c>
      <c r="E23" s="174">
        <v>72</v>
      </c>
      <c r="F23" s="174">
        <v>89</v>
      </c>
      <c r="G23" s="174">
        <v>90</v>
      </c>
      <c r="H23" s="174">
        <v>330</v>
      </c>
      <c r="I23" s="174"/>
      <c r="J23" s="173">
        <v>9.2272727272727337</v>
      </c>
      <c r="K23" s="173">
        <v>15.409090909090907</v>
      </c>
      <c r="L23" s="173">
        <v>1.5769230769230802</v>
      </c>
      <c r="M23" s="173">
        <v>0</v>
      </c>
      <c r="N23" s="173">
        <v>26.21328671328672</v>
      </c>
    </row>
    <row r="24" spans="1:14">
      <c r="A24" s="174">
        <v>7</v>
      </c>
      <c r="B24" s="174" t="s">
        <v>148</v>
      </c>
      <c r="C24" s="174" t="s">
        <v>153</v>
      </c>
      <c r="D24" s="174">
        <v>83</v>
      </c>
      <c r="E24" s="174">
        <v>82</v>
      </c>
      <c r="F24" s="174">
        <v>86</v>
      </c>
      <c r="G24" s="174">
        <v>79</v>
      </c>
      <c r="H24" s="174">
        <v>330</v>
      </c>
      <c r="I24" s="174"/>
      <c r="J24" s="173">
        <v>5.2272727272727337</v>
      </c>
      <c r="K24" s="173">
        <v>5.4090909090909065</v>
      </c>
      <c r="L24" s="173">
        <v>4.5769230769230802</v>
      </c>
      <c r="M24" s="173">
        <v>10.615384615384613</v>
      </c>
      <c r="N24" s="173">
        <v>25.828671328671334</v>
      </c>
    </row>
    <row r="25" spans="1:14">
      <c r="A25" s="174">
        <v>8</v>
      </c>
      <c r="B25" s="174" t="s">
        <v>148</v>
      </c>
      <c r="C25" s="174" t="s">
        <v>307</v>
      </c>
      <c r="D25" s="174">
        <v>85</v>
      </c>
      <c r="E25" s="174">
        <v>85</v>
      </c>
      <c r="F25" s="174">
        <v>80</v>
      </c>
      <c r="G25" s="174">
        <v>84</v>
      </c>
      <c r="H25" s="174">
        <v>334</v>
      </c>
      <c r="I25" s="174"/>
      <c r="J25" s="173">
        <v>3.2272727272727337</v>
      </c>
      <c r="K25" s="173">
        <v>2.4090909090909065</v>
      </c>
      <c r="L25" s="173">
        <v>10.57692307692308</v>
      </c>
      <c r="M25" s="173">
        <v>5.6153846153846132</v>
      </c>
      <c r="N25" s="173">
        <v>21.828671328671334</v>
      </c>
    </row>
    <row r="26" spans="1:14">
      <c r="A26" s="174">
        <v>9</v>
      </c>
      <c r="B26" s="174" t="s">
        <v>148</v>
      </c>
      <c r="C26" s="174" t="s">
        <v>162</v>
      </c>
      <c r="D26" s="174">
        <v>84</v>
      </c>
      <c r="E26" s="174">
        <v>83</v>
      </c>
      <c r="F26" s="174">
        <v>92</v>
      </c>
      <c r="G26" s="174">
        <v>85</v>
      </c>
      <c r="H26" s="174">
        <v>344</v>
      </c>
      <c r="I26" s="174"/>
      <c r="J26" s="173">
        <v>4.2272727272727337</v>
      </c>
      <c r="K26" s="173">
        <v>4.4090909090909065</v>
      </c>
      <c r="L26" s="173">
        <v>0</v>
      </c>
      <c r="M26" s="173">
        <v>4.6153846153846132</v>
      </c>
      <c r="N26" s="173">
        <v>13.251748251748253</v>
      </c>
    </row>
    <row r="27" spans="1:14">
      <c r="A27" s="174">
        <v>10</v>
      </c>
      <c r="B27" s="174" t="s">
        <v>148</v>
      </c>
      <c r="C27" s="174" t="s">
        <v>259</v>
      </c>
      <c r="D27" s="174">
        <v>83</v>
      </c>
      <c r="E27" s="174">
        <v>87</v>
      </c>
      <c r="F27" s="174">
        <v>83</v>
      </c>
      <c r="G27" s="174">
        <v>92</v>
      </c>
      <c r="H27" s="174">
        <v>345</v>
      </c>
      <c r="I27" s="174"/>
      <c r="J27" s="173">
        <v>5.2272727272727337</v>
      </c>
      <c r="K27" s="173">
        <v>0.40909090909090651</v>
      </c>
      <c r="L27" s="173">
        <v>7.5769230769230802</v>
      </c>
      <c r="M27" s="173">
        <v>0</v>
      </c>
      <c r="N27" s="173">
        <v>13.21328671328672</v>
      </c>
    </row>
    <row r="28" spans="1:14">
      <c r="A28" s="174">
        <v>7</v>
      </c>
      <c r="B28" s="174" t="s">
        <v>114</v>
      </c>
      <c r="C28" s="174" t="s">
        <v>128</v>
      </c>
      <c r="D28" s="174">
        <v>84</v>
      </c>
      <c r="E28" s="174">
        <v>79</v>
      </c>
      <c r="F28" s="174">
        <v>0</v>
      </c>
      <c r="G28" s="174">
        <v>0</v>
      </c>
      <c r="H28" s="174">
        <v>163</v>
      </c>
      <c r="I28" s="174"/>
      <c r="J28" s="173">
        <v>4.2272727272727337</v>
      </c>
      <c r="K28" s="173">
        <v>8.4090909090909065</v>
      </c>
      <c r="L28" s="173" t="s">
        <v>315</v>
      </c>
      <c r="M28" s="173" t="s">
        <v>315</v>
      </c>
      <c r="N28" s="173">
        <v>12.63636363636364</v>
      </c>
    </row>
    <row r="29" spans="1:14">
      <c r="A29" s="174">
        <v>11</v>
      </c>
      <c r="B29" s="174" t="s">
        <v>127</v>
      </c>
      <c r="C29" s="174" t="s">
        <v>256</v>
      </c>
      <c r="D29" s="174">
        <v>81</v>
      </c>
      <c r="E29" s="174">
        <v>84</v>
      </c>
      <c r="F29" s="174">
        <v>0</v>
      </c>
      <c r="G29" s="174">
        <v>0</v>
      </c>
      <c r="H29" s="174">
        <v>165</v>
      </c>
      <c r="I29" s="174"/>
      <c r="J29" s="173">
        <v>7.2272727272727337</v>
      </c>
      <c r="K29" s="173">
        <v>3.4090909090909065</v>
      </c>
      <c r="L29" s="173" t="s">
        <v>315</v>
      </c>
      <c r="M29" s="173" t="s">
        <v>315</v>
      </c>
      <c r="N29" s="173">
        <v>10.63636363636364</v>
      </c>
    </row>
    <row r="30" spans="1:14">
      <c r="A30" s="174">
        <v>12</v>
      </c>
      <c r="B30" s="174" t="s">
        <v>127</v>
      </c>
      <c r="C30" s="174" t="s">
        <v>338</v>
      </c>
      <c r="D30" s="174">
        <v>79</v>
      </c>
      <c r="E30" s="174">
        <v>88</v>
      </c>
      <c r="F30" s="174">
        <v>0</v>
      </c>
      <c r="G30" s="174">
        <v>0</v>
      </c>
      <c r="H30" s="174">
        <v>167</v>
      </c>
      <c r="I30" s="174"/>
      <c r="J30" s="173">
        <v>9.2272727272727337</v>
      </c>
      <c r="K30" s="173">
        <v>0</v>
      </c>
      <c r="L30" s="173" t="s">
        <v>315</v>
      </c>
      <c r="M30" s="173" t="s">
        <v>315</v>
      </c>
      <c r="N30" s="173">
        <v>9.2272727272727337</v>
      </c>
    </row>
    <row r="31" spans="1:14">
      <c r="A31" s="174">
        <v>15</v>
      </c>
      <c r="B31" s="174" t="s">
        <v>127</v>
      </c>
      <c r="C31" s="174" t="s">
        <v>142</v>
      </c>
      <c r="D31" s="174">
        <v>90</v>
      </c>
      <c r="E31" s="174">
        <v>81</v>
      </c>
      <c r="F31" s="174">
        <v>0</v>
      </c>
      <c r="G31" s="174">
        <v>0</v>
      </c>
      <c r="H31" s="174">
        <v>171</v>
      </c>
      <c r="I31" s="174"/>
      <c r="J31" s="173">
        <v>0</v>
      </c>
      <c r="K31" s="173">
        <v>6.4090909090909065</v>
      </c>
      <c r="L31" s="173" t="s">
        <v>315</v>
      </c>
      <c r="M31" s="173" t="s">
        <v>315</v>
      </c>
      <c r="N31" s="173">
        <v>6.4090909090909065</v>
      </c>
    </row>
    <row r="32" spans="1:14">
      <c r="A32" s="174">
        <v>13</v>
      </c>
      <c r="B32" s="174" t="s">
        <v>127</v>
      </c>
      <c r="C32" s="174" t="s">
        <v>254</v>
      </c>
      <c r="D32" s="174">
        <v>88</v>
      </c>
      <c r="E32" s="174">
        <v>82</v>
      </c>
      <c r="F32" s="174">
        <v>0</v>
      </c>
      <c r="G32" s="174">
        <v>0</v>
      </c>
      <c r="H32" s="174">
        <v>170</v>
      </c>
      <c r="I32" s="174"/>
      <c r="J32" s="173">
        <v>0.22727272727273373</v>
      </c>
      <c r="K32" s="173">
        <v>5.4090909090909065</v>
      </c>
      <c r="L32" s="173" t="s">
        <v>315</v>
      </c>
      <c r="M32" s="173" t="s">
        <v>315</v>
      </c>
      <c r="N32" s="173">
        <v>5.6363636363636402</v>
      </c>
    </row>
    <row r="33" spans="1:15">
      <c r="A33" s="174">
        <v>14</v>
      </c>
      <c r="B33" s="174" t="s">
        <v>127</v>
      </c>
      <c r="C33" s="174" t="s">
        <v>133</v>
      </c>
      <c r="D33" s="174">
        <v>87</v>
      </c>
      <c r="E33" s="174">
        <v>83</v>
      </c>
      <c r="F33" s="174">
        <v>0</v>
      </c>
      <c r="G33" s="174">
        <v>0</v>
      </c>
      <c r="H33" s="174">
        <v>170</v>
      </c>
      <c r="I33" s="174"/>
      <c r="J33" s="173">
        <v>1.2272727272727337</v>
      </c>
      <c r="K33" s="173">
        <v>4.4090909090909065</v>
      </c>
      <c r="L33" s="173" t="s">
        <v>315</v>
      </c>
      <c r="M33" s="173" t="s">
        <v>315</v>
      </c>
      <c r="N33" s="173">
        <v>5.6363636363636402</v>
      </c>
    </row>
    <row r="34" spans="1:15">
      <c r="A34" s="174">
        <v>11</v>
      </c>
      <c r="B34" s="174" t="s">
        <v>148</v>
      </c>
      <c r="C34" s="174" t="s">
        <v>163</v>
      </c>
      <c r="D34" s="174">
        <v>91</v>
      </c>
      <c r="E34" s="174">
        <v>82</v>
      </c>
      <c r="F34" s="174">
        <v>0</v>
      </c>
      <c r="G34" s="174">
        <v>0</v>
      </c>
      <c r="H34" s="174">
        <v>173</v>
      </c>
      <c r="I34" s="174"/>
      <c r="J34" s="173">
        <v>0</v>
      </c>
      <c r="K34" s="173">
        <v>5.4090909090909065</v>
      </c>
      <c r="L34" s="173" t="s">
        <v>315</v>
      </c>
      <c r="M34" s="173" t="s">
        <v>315</v>
      </c>
      <c r="N34" s="173">
        <v>5.4090909090909065</v>
      </c>
    </row>
    <row r="35" spans="1:15">
      <c r="A35" s="174">
        <v>16</v>
      </c>
      <c r="B35" s="174" t="s">
        <v>127</v>
      </c>
      <c r="C35" s="174" t="s">
        <v>339</v>
      </c>
      <c r="D35" s="174">
        <v>89</v>
      </c>
      <c r="E35" s="174">
        <v>83</v>
      </c>
      <c r="F35" s="174">
        <v>0</v>
      </c>
      <c r="G35" s="174">
        <v>0</v>
      </c>
      <c r="H35" s="174">
        <v>172</v>
      </c>
      <c r="I35" s="174"/>
      <c r="J35" s="173">
        <v>0</v>
      </c>
      <c r="K35" s="173">
        <v>4.4090909090909065</v>
      </c>
      <c r="L35" s="173" t="s">
        <v>315</v>
      </c>
      <c r="M35" s="173" t="s">
        <v>315</v>
      </c>
      <c r="N35" s="173">
        <v>4.4090909090909065</v>
      </c>
    </row>
    <row r="36" spans="1:15">
      <c r="A36" s="174">
        <v>12</v>
      </c>
      <c r="B36" s="174" t="s">
        <v>148</v>
      </c>
      <c r="C36" s="174" t="s">
        <v>260</v>
      </c>
      <c r="D36" s="174">
        <v>92</v>
      </c>
      <c r="E36" s="174">
        <v>83</v>
      </c>
      <c r="F36" s="174">
        <v>0</v>
      </c>
      <c r="G36" s="174">
        <v>0</v>
      </c>
      <c r="H36" s="174">
        <v>175</v>
      </c>
      <c r="I36" s="174"/>
      <c r="J36" s="173">
        <v>0</v>
      </c>
      <c r="K36" s="173">
        <v>4.4090909090909065</v>
      </c>
      <c r="L36" s="173" t="s">
        <v>315</v>
      </c>
      <c r="M36" s="173" t="s">
        <v>315</v>
      </c>
      <c r="N36" s="173">
        <v>4.4090909090909065</v>
      </c>
    </row>
    <row r="37" spans="1:15">
      <c r="A37" s="174">
        <v>18</v>
      </c>
      <c r="B37" s="174" t="s">
        <v>127</v>
      </c>
      <c r="C37" s="174" t="s">
        <v>340</v>
      </c>
      <c r="D37" s="174">
        <v>85</v>
      </c>
      <c r="E37" s="174">
        <v>89</v>
      </c>
      <c r="F37" s="174">
        <v>0</v>
      </c>
      <c r="G37" s="174">
        <v>0</v>
      </c>
      <c r="H37" s="174">
        <v>174</v>
      </c>
      <c r="I37" s="174"/>
      <c r="J37" s="173">
        <v>3.2272727272727337</v>
      </c>
      <c r="K37" s="173">
        <v>0</v>
      </c>
      <c r="L37" s="173" t="s">
        <v>315</v>
      </c>
      <c r="M37" s="173" t="s">
        <v>315</v>
      </c>
      <c r="N37" s="173">
        <v>3.2272727272727337</v>
      </c>
    </row>
    <row r="38" spans="1:15">
      <c r="A38" s="174">
        <v>17</v>
      </c>
      <c r="B38" s="174" t="s">
        <v>127</v>
      </c>
      <c r="C38" s="174" t="s">
        <v>147</v>
      </c>
      <c r="D38" s="174">
        <v>86</v>
      </c>
      <c r="E38" s="174">
        <v>88</v>
      </c>
      <c r="F38" s="174">
        <v>0</v>
      </c>
      <c r="G38" s="174">
        <v>0</v>
      </c>
      <c r="H38" s="174">
        <v>174</v>
      </c>
      <c r="I38" s="174"/>
      <c r="J38" s="173">
        <v>2.2272727272727337</v>
      </c>
      <c r="K38" s="173">
        <v>0</v>
      </c>
      <c r="L38" s="173" t="s">
        <v>315</v>
      </c>
      <c r="M38" s="173" t="s">
        <v>315</v>
      </c>
      <c r="N38" s="173">
        <v>2.2272727272727337</v>
      </c>
    </row>
    <row r="39" spans="1:15">
      <c r="A39" s="174">
        <v>15</v>
      </c>
      <c r="B39" s="174" t="s">
        <v>148</v>
      </c>
      <c r="C39" s="174" t="s">
        <v>158</v>
      </c>
      <c r="D39" s="174">
        <v>87</v>
      </c>
      <c r="E39" s="174">
        <v>95</v>
      </c>
      <c r="F39" s="174">
        <v>0</v>
      </c>
      <c r="G39" s="174">
        <v>0</v>
      </c>
      <c r="H39" s="174">
        <v>182</v>
      </c>
      <c r="I39" s="174"/>
      <c r="J39" s="173">
        <v>1.2272727272727337</v>
      </c>
      <c r="K39" s="173">
        <v>0</v>
      </c>
      <c r="L39" s="173" t="s">
        <v>315</v>
      </c>
      <c r="M39" s="173" t="s">
        <v>315</v>
      </c>
      <c r="N39" s="173">
        <v>1.2272727272727337</v>
      </c>
    </row>
    <row r="40" spans="1:15">
      <c r="A40" s="174">
        <v>13</v>
      </c>
      <c r="B40" s="174" t="s">
        <v>148</v>
      </c>
      <c r="C40" s="174" t="s">
        <v>160</v>
      </c>
      <c r="D40" s="174">
        <v>88</v>
      </c>
      <c r="E40" s="174">
        <v>88</v>
      </c>
      <c r="F40" s="174">
        <v>0</v>
      </c>
      <c r="G40" s="174">
        <v>0</v>
      </c>
      <c r="H40" s="174">
        <v>176</v>
      </c>
      <c r="I40" s="174"/>
      <c r="J40" s="173">
        <v>0.22727272727273373</v>
      </c>
      <c r="K40" s="173">
        <v>0</v>
      </c>
      <c r="L40" s="173" t="s">
        <v>315</v>
      </c>
      <c r="M40" s="173" t="s">
        <v>315</v>
      </c>
      <c r="N40" s="173">
        <v>0.22727272727273373</v>
      </c>
    </row>
    <row r="41" spans="1:15">
      <c r="A41" s="174">
        <v>14</v>
      </c>
      <c r="B41" s="174" t="s">
        <v>148</v>
      </c>
      <c r="C41" s="174" t="s">
        <v>261</v>
      </c>
      <c r="D41" s="174">
        <v>91</v>
      </c>
      <c r="E41" s="174">
        <v>88</v>
      </c>
      <c r="F41" s="174">
        <v>0</v>
      </c>
      <c r="G41" s="174">
        <v>0</v>
      </c>
      <c r="H41" s="174">
        <v>179</v>
      </c>
      <c r="I41" s="174"/>
      <c r="J41" s="173">
        <v>0</v>
      </c>
      <c r="K41" s="173">
        <v>0</v>
      </c>
      <c r="L41" s="173" t="s">
        <v>315</v>
      </c>
      <c r="M41" s="173" t="s">
        <v>315</v>
      </c>
      <c r="N41" s="173">
        <v>0</v>
      </c>
    </row>
    <row r="42" spans="1:15">
      <c r="A42" s="174">
        <v>16</v>
      </c>
      <c r="B42" s="174" t="s">
        <v>148</v>
      </c>
      <c r="C42" s="174" t="s">
        <v>161</v>
      </c>
      <c r="D42" s="174">
        <v>94</v>
      </c>
      <c r="E42" s="174">
        <v>90</v>
      </c>
      <c r="F42" s="174">
        <v>0</v>
      </c>
      <c r="G42" s="174">
        <v>0</v>
      </c>
      <c r="H42" s="174">
        <v>184</v>
      </c>
      <c r="I42" s="174"/>
      <c r="J42" s="173">
        <v>0</v>
      </c>
      <c r="K42" s="173">
        <v>0</v>
      </c>
      <c r="L42" s="173" t="s">
        <v>315</v>
      </c>
      <c r="M42" s="173" t="s">
        <v>315</v>
      </c>
      <c r="N42" s="173">
        <v>0</v>
      </c>
    </row>
    <row r="43" spans="1:15">
      <c r="A43" s="174">
        <v>17</v>
      </c>
      <c r="B43" s="174" t="s">
        <v>148</v>
      </c>
      <c r="C43" s="174" t="s">
        <v>157</v>
      </c>
      <c r="D43" s="174">
        <v>97</v>
      </c>
      <c r="E43" s="174">
        <v>94</v>
      </c>
      <c r="F43" s="174">
        <v>0</v>
      </c>
      <c r="G43" s="174">
        <v>0</v>
      </c>
      <c r="H43" s="174">
        <v>191</v>
      </c>
      <c r="I43" s="174"/>
      <c r="J43" s="173">
        <v>0</v>
      </c>
      <c r="K43" s="173">
        <v>0</v>
      </c>
      <c r="L43" s="173" t="s">
        <v>315</v>
      </c>
      <c r="M43" s="173" t="s">
        <v>315</v>
      </c>
      <c r="N43" s="173">
        <v>0</v>
      </c>
    </row>
    <row r="44" spans="1:15">
      <c r="A44" s="174">
        <v>18</v>
      </c>
      <c r="B44" s="174" t="s">
        <v>148</v>
      </c>
      <c r="C44" s="174" t="s">
        <v>263</v>
      </c>
      <c r="D44" s="174">
        <v>98</v>
      </c>
      <c r="E44" s="174">
        <v>99</v>
      </c>
      <c r="F44" s="174">
        <v>0</v>
      </c>
      <c r="G44" s="174">
        <v>0</v>
      </c>
      <c r="H44" s="174">
        <v>197</v>
      </c>
      <c r="I44" s="174"/>
      <c r="J44" s="173">
        <v>0</v>
      </c>
      <c r="K44" s="173">
        <v>0</v>
      </c>
      <c r="L44" s="173" t="s">
        <v>315</v>
      </c>
      <c r="M44" s="173" t="s">
        <v>315</v>
      </c>
      <c r="N44" s="173">
        <v>0</v>
      </c>
    </row>
    <row r="45" spans="1:15" ht="16.5">
      <c r="A45" s="174"/>
      <c r="B45" s="174" t="s">
        <v>148</v>
      </c>
      <c r="C45" s="174" t="s">
        <v>406</v>
      </c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3">
        <v>10</v>
      </c>
      <c r="O45" t="s">
        <v>407</v>
      </c>
    </row>
    <row r="46" spans="1:15" ht="16.5">
      <c r="A46" s="174"/>
      <c r="B46" s="174" t="s">
        <v>127</v>
      </c>
      <c r="C46" s="201" t="s">
        <v>408</v>
      </c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>
        <v>16.23</v>
      </c>
      <c r="O46" t="s">
        <v>431</v>
      </c>
    </row>
    <row r="47" spans="1:15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5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45:O45 B2:B102">
    <cfRule type="expression" dxfId="237" priority="7">
      <formula>AND(XEG2=0,XEH2&lt;&gt;"")</formula>
    </cfRule>
  </conditionalFormatting>
  <conditionalFormatting sqref="M2:N44 M46:N102 B45:N45 A2:L102">
    <cfRule type="expression" dxfId="236" priority="6">
      <formula>AND(XEG2=0,XEH2&lt;&gt;"")</formula>
    </cfRule>
  </conditionalFormatting>
  <conditionalFormatting sqref="D2:G102">
    <cfRule type="cellIs" dxfId="235" priority="4" operator="lessThan">
      <formula>#REF!</formula>
    </cfRule>
    <cfRule type="cellIs" dxfId="234" priority="5" operator="equal">
      <formula>#REF!</formula>
    </cfRule>
  </conditionalFormatting>
  <conditionalFormatting sqref="H2:H102">
    <cfRule type="cellIs" dxfId="233" priority="2" operator="lessThan">
      <formula>#REF!*COUNTIF(D2:G2,"&gt;0")</formula>
    </cfRule>
    <cfRule type="cellIs" dxfId="232" priority="3" operator="equal">
      <formula>#REF!*COUNTIF(D2:G2,"&gt;0")</formula>
    </cfRule>
  </conditionalFormatting>
  <conditionalFormatting sqref="B45">
    <cfRule type="expression" dxfId="231" priority="1">
      <formula>AND(XEF45=0,XEG45&lt;&gt;"")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7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C2" sqref="C2:N1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409</v>
      </c>
      <c r="B1" s="175" t="s">
        <v>411</v>
      </c>
      <c r="C1" s="175" t="s">
        <v>328</v>
      </c>
      <c r="D1" s="134" t="s">
        <v>413</v>
      </c>
      <c r="E1" s="134" t="s">
        <v>415</v>
      </c>
      <c r="F1" s="134" t="s">
        <v>417</v>
      </c>
      <c r="G1" s="134" t="s">
        <v>419</v>
      </c>
      <c r="H1" s="141" t="s">
        <v>3</v>
      </c>
      <c r="I1" s="133" t="s">
        <v>421</v>
      </c>
      <c r="J1" s="134" t="s">
        <v>413</v>
      </c>
      <c r="K1" s="134" t="s">
        <v>415</v>
      </c>
      <c r="L1" s="134" t="s">
        <v>417</v>
      </c>
      <c r="M1" s="134" t="s">
        <v>419</v>
      </c>
      <c r="N1" s="141" t="s">
        <v>3</v>
      </c>
    </row>
    <row r="2" spans="1:14">
      <c r="A2" s="174"/>
      <c r="B2" s="174"/>
      <c r="C2" s="174" t="s">
        <v>337</v>
      </c>
      <c r="D2" s="174">
        <v>80</v>
      </c>
      <c r="E2" s="174">
        <v>76</v>
      </c>
      <c r="F2" s="174">
        <v>75</v>
      </c>
      <c r="G2" s="174">
        <v>73</v>
      </c>
      <c r="H2" s="174">
        <v>304</v>
      </c>
      <c r="I2" s="174"/>
      <c r="J2" s="173">
        <v>9.058823529411768</v>
      </c>
      <c r="K2" s="173">
        <v>10</v>
      </c>
      <c r="L2" s="173">
        <v>10.538461538461533</v>
      </c>
      <c r="M2" s="173">
        <v>13</v>
      </c>
      <c r="N2" s="173">
        <v>42.597285067873301</v>
      </c>
    </row>
    <row r="3" spans="1:14">
      <c r="A3" s="174"/>
      <c r="B3" s="174"/>
      <c r="C3" s="174" t="s">
        <v>116</v>
      </c>
      <c r="D3" s="174">
        <v>79</v>
      </c>
      <c r="E3" s="174">
        <v>79</v>
      </c>
      <c r="F3" s="174">
        <v>74</v>
      </c>
      <c r="G3" s="174">
        <v>73</v>
      </c>
      <c r="H3" s="174">
        <v>305</v>
      </c>
      <c r="I3" s="174"/>
      <c r="J3" s="173">
        <v>10.058823529411768</v>
      </c>
      <c r="K3" s="173">
        <v>7</v>
      </c>
      <c r="L3" s="173">
        <v>11.538461538461533</v>
      </c>
      <c r="M3" s="173">
        <v>13</v>
      </c>
      <c r="N3" s="173">
        <v>41.597285067873301</v>
      </c>
    </row>
    <row r="4" spans="1:14">
      <c r="A4" s="174"/>
      <c r="B4" s="174"/>
      <c r="C4" s="174" t="s">
        <v>424</v>
      </c>
      <c r="D4" s="174">
        <v>81</v>
      </c>
      <c r="E4" s="174">
        <v>78</v>
      </c>
      <c r="F4" s="174">
        <v>73</v>
      </c>
      <c r="G4" s="174">
        <v>74</v>
      </c>
      <c r="H4" s="174">
        <v>306</v>
      </c>
      <c r="I4" s="174"/>
      <c r="J4" s="173">
        <v>8.058823529411768</v>
      </c>
      <c r="K4" s="173">
        <v>8</v>
      </c>
      <c r="L4" s="173">
        <v>12.538461538461533</v>
      </c>
      <c r="M4" s="173">
        <v>12</v>
      </c>
      <c r="N4" s="173">
        <v>40.597285067873301</v>
      </c>
    </row>
    <row r="5" spans="1:14">
      <c r="A5" s="174"/>
      <c r="B5" s="174"/>
      <c r="C5" s="174" t="s">
        <v>139</v>
      </c>
      <c r="D5" s="174">
        <v>80</v>
      </c>
      <c r="E5" s="174">
        <v>80</v>
      </c>
      <c r="F5" s="174">
        <v>74</v>
      </c>
      <c r="G5" s="174">
        <v>75</v>
      </c>
      <c r="H5" s="174">
        <v>309</v>
      </c>
      <c r="I5" s="174"/>
      <c r="J5" s="173">
        <v>9.058823529411768</v>
      </c>
      <c r="K5" s="173">
        <v>6</v>
      </c>
      <c r="L5" s="173">
        <v>11.538461538461533</v>
      </c>
      <c r="M5" s="173">
        <v>11</v>
      </c>
      <c r="N5" s="173">
        <v>37.597285067873301</v>
      </c>
    </row>
    <row r="6" spans="1:14">
      <c r="A6" s="174"/>
      <c r="B6" s="174"/>
      <c r="C6" s="174" t="s">
        <v>251</v>
      </c>
      <c r="D6" s="174">
        <v>78</v>
      </c>
      <c r="E6" s="174">
        <v>80</v>
      </c>
      <c r="F6" s="174">
        <v>79</v>
      </c>
      <c r="G6" s="174">
        <v>76</v>
      </c>
      <c r="H6" s="174">
        <v>313</v>
      </c>
      <c r="I6" s="174"/>
      <c r="J6" s="173">
        <v>11.058823529411768</v>
      </c>
      <c r="K6" s="173">
        <v>6</v>
      </c>
      <c r="L6" s="173">
        <v>6.538461538461533</v>
      </c>
      <c r="M6" s="173">
        <v>10</v>
      </c>
      <c r="N6" s="173">
        <v>33.597285067873301</v>
      </c>
    </row>
    <row r="7" spans="1:14">
      <c r="A7" s="174"/>
      <c r="B7" s="174"/>
      <c r="C7" s="174" t="s">
        <v>119</v>
      </c>
      <c r="D7" s="174">
        <v>85</v>
      </c>
      <c r="E7" s="174">
        <v>76</v>
      </c>
      <c r="F7" s="174">
        <v>75</v>
      </c>
      <c r="G7" s="174">
        <v>77</v>
      </c>
      <c r="H7" s="174">
        <v>313</v>
      </c>
      <c r="I7" s="174"/>
      <c r="J7" s="173">
        <v>4.058823529411768</v>
      </c>
      <c r="K7" s="173">
        <v>10</v>
      </c>
      <c r="L7" s="173">
        <v>10.538461538461533</v>
      </c>
      <c r="M7" s="173">
        <v>9</v>
      </c>
      <c r="N7" s="173">
        <v>33.597285067873301</v>
      </c>
    </row>
    <row r="8" spans="1:14">
      <c r="A8" s="174"/>
      <c r="B8" s="174"/>
      <c r="C8" s="174" t="s">
        <v>144</v>
      </c>
      <c r="D8" s="174">
        <v>82</v>
      </c>
      <c r="E8" s="174">
        <v>81</v>
      </c>
      <c r="F8" s="174">
        <v>73</v>
      </c>
      <c r="G8" s="174">
        <v>78</v>
      </c>
      <c r="H8" s="174">
        <v>314</v>
      </c>
      <c r="I8" s="174"/>
      <c r="J8" s="173">
        <v>7.058823529411768</v>
      </c>
      <c r="K8" s="173">
        <v>5</v>
      </c>
      <c r="L8" s="173">
        <v>12.538461538461533</v>
      </c>
      <c r="M8" s="173">
        <v>8</v>
      </c>
      <c r="N8" s="173">
        <v>32.597285067873301</v>
      </c>
    </row>
    <row r="9" spans="1:14">
      <c r="A9" s="174"/>
      <c r="B9" s="174"/>
      <c r="C9" s="174" t="s">
        <v>128</v>
      </c>
      <c r="D9" s="174">
        <v>83</v>
      </c>
      <c r="E9" s="174">
        <v>81</v>
      </c>
      <c r="F9" s="174">
        <v>74</v>
      </c>
      <c r="G9" s="174">
        <v>77</v>
      </c>
      <c r="H9" s="174">
        <v>315</v>
      </c>
      <c r="I9" s="174"/>
      <c r="J9" s="173">
        <v>6.058823529411768</v>
      </c>
      <c r="K9" s="173">
        <v>5</v>
      </c>
      <c r="L9" s="173">
        <v>11.538461538461533</v>
      </c>
      <c r="M9" s="173">
        <v>9</v>
      </c>
      <c r="N9" s="173">
        <v>31.597285067873301</v>
      </c>
    </row>
    <row r="10" spans="1:14">
      <c r="A10" s="174"/>
      <c r="B10" s="174"/>
      <c r="C10" s="174" t="s">
        <v>143</v>
      </c>
      <c r="D10" s="174">
        <v>83</v>
      </c>
      <c r="E10" s="174">
        <v>78</v>
      </c>
      <c r="F10" s="174">
        <v>79</v>
      </c>
      <c r="G10" s="174">
        <v>76</v>
      </c>
      <c r="H10" s="174">
        <v>316</v>
      </c>
      <c r="I10" s="174"/>
      <c r="J10" s="173">
        <v>6.058823529411768</v>
      </c>
      <c r="K10" s="173">
        <v>8</v>
      </c>
      <c r="L10" s="173">
        <v>6.538461538461533</v>
      </c>
      <c r="M10" s="173">
        <v>10</v>
      </c>
      <c r="N10" s="173">
        <v>30.597285067873301</v>
      </c>
    </row>
    <row r="11" spans="1:14">
      <c r="A11" s="174"/>
      <c r="B11" s="174"/>
      <c r="C11" s="174" t="s">
        <v>159</v>
      </c>
      <c r="D11" s="174">
        <v>78</v>
      </c>
      <c r="E11" s="174">
        <v>82</v>
      </c>
      <c r="F11" s="174">
        <v>81</v>
      </c>
      <c r="G11" s="174">
        <v>77</v>
      </c>
      <c r="H11" s="174">
        <v>318</v>
      </c>
      <c r="I11" s="174"/>
      <c r="J11" s="173">
        <v>11.058823529411768</v>
      </c>
      <c r="K11" s="173">
        <v>4</v>
      </c>
      <c r="L11" s="173">
        <v>4.538461538461533</v>
      </c>
      <c r="M11" s="173">
        <v>9</v>
      </c>
      <c r="N11" s="173">
        <v>28.597285067873301</v>
      </c>
    </row>
    <row r="12" spans="1:14">
      <c r="A12" s="174"/>
      <c r="B12" s="174"/>
      <c r="C12" s="174" t="s">
        <v>136</v>
      </c>
      <c r="D12" s="174">
        <v>81</v>
      </c>
      <c r="E12" s="174">
        <v>84</v>
      </c>
      <c r="F12" s="174">
        <v>76</v>
      </c>
      <c r="G12" s="174">
        <v>78</v>
      </c>
      <c r="H12" s="174">
        <v>319</v>
      </c>
      <c r="I12" s="174"/>
      <c r="J12" s="173">
        <v>8.058823529411768</v>
      </c>
      <c r="K12" s="173">
        <v>2</v>
      </c>
      <c r="L12" s="173">
        <v>9.538461538461533</v>
      </c>
      <c r="M12" s="173">
        <v>8</v>
      </c>
      <c r="N12" s="173">
        <v>27.597285067873301</v>
      </c>
    </row>
    <row r="13" spans="1:14">
      <c r="A13" s="174"/>
      <c r="B13" s="174"/>
      <c r="C13" s="174" t="s">
        <v>151</v>
      </c>
      <c r="D13" s="174">
        <v>84</v>
      </c>
      <c r="E13" s="174">
        <v>79</v>
      </c>
      <c r="F13" s="174">
        <v>78</v>
      </c>
      <c r="G13" s="174">
        <v>80</v>
      </c>
      <c r="H13" s="174">
        <v>321</v>
      </c>
      <c r="I13" s="174"/>
      <c r="J13" s="173">
        <v>5.058823529411768</v>
      </c>
      <c r="K13" s="173">
        <v>7</v>
      </c>
      <c r="L13" s="173">
        <v>7.538461538461533</v>
      </c>
      <c r="M13" s="173">
        <v>6</v>
      </c>
      <c r="N13" s="173">
        <v>25.597285067873301</v>
      </c>
    </row>
    <row r="14" spans="1:14">
      <c r="A14" s="174"/>
      <c r="B14" s="174"/>
      <c r="C14" s="174" t="s">
        <v>141</v>
      </c>
      <c r="D14" s="174">
        <v>81</v>
      </c>
      <c r="E14" s="174">
        <v>81</v>
      </c>
      <c r="F14" s="174">
        <v>78</v>
      </c>
      <c r="G14" s="174">
        <v>81</v>
      </c>
      <c r="H14" s="174">
        <v>321</v>
      </c>
      <c r="I14" s="174"/>
      <c r="J14" s="173">
        <v>8.058823529411768</v>
      </c>
      <c r="K14" s="173">
        <v>5</v>
      </c>
      <c r="L14" s="173">
        <v>7.538461538461533</v>
      </c>
      <c r="M14" s="173">
        <v>5</v>
      </c>
      <c r="N14" s="173">
        <v>25.597285067873301</v>
      </c>
    </row>
    <row r="15" spans="1:14">
      <c r="A15" s="174"/>
      <c r="B15" s="174"/>
      <c r="C15" s="174" t="s">
        <v>140</v>
      </c>
      <c r="D15" s="174">
        <v>81</v>
      </c>
      <c r="E15" s="174">
        <v>79</v>
      </c>
      <c r="F15" s="174">
        <v>80</v>
      </c>
      <c r="G15" s="174">
        <v>82</v>
      </c>
      <c r="H15" s="174">
        <v>322</v>
      </c>
      <c r="I15" s="174"/>
      <c r="J15" s="173">
        <v>8.058823529411768</v>
      </c>
      <c r="K15" s="173">
        <v>7</v>
      </c>
      <c r="L15" s="173">
        <v>5.538461538461533</v>
      </c>
      <c r="M15" s="173">
        <v>4</v>
      </c>
      <c r="N15" s="173">
        <v>24.597285067873301</v>
      </c>
    </row>
    <row r="16" spans="1:14">
      <c r="A16" s="174"/>
      <c r="B16" s="174"/>
      <c r="C16" s="174" t="s">
        <v>253</v>
      </c>
      <c r="D16" s="174">
        <v>84</v>
      </c>
      <c r="E16" s="174">
        <v>83</v>
      </c>
      <c r="F16" s="174">
        <v>0</v>
      </c>
      <c r="G16" s="174">
        <v>0</v>
      </c>
      <c r="H16" s="174">
        <v>167</v>
      </c>
      <c r="I16" s="204"/>
      <c r="J16" s="173">
        <v>5.058823529411768</v>
      </c>
      <c r="K16" s="173">
        <v>3</v>
      </c>
      <c r="L16" s="173" t="s">
        <v>315</v>
      </c>
      <c r="M16" s="173" t="s">
        <v>315</v>
      </c>
      <c r="N16" s="173">
        <v>8.058823529411768</v>
      </c>
    </row>
    <row r="17" spans="1:14">
      <c r="A17" s="174"/>
      <c r="B17" s="174"/>
      <c r="C17" s="174" t="s">
        <v>118</v>
      </c>
      <c r="D17" s="174">
        <v>87</v>
      </c>
      <c r="E17" s="174">
        <v>81</v>
      </c>
      <c r="F17" s="174">
        <v>0</v>
      </c>
      <c r="G17" s="174">
        <v>0</v>
      </c>
      <c r="H17" s="174">
        <v>168</v>
      </c>
      <c r="I17" s="204"/>
      <c r="J17" s="173">
        <v>2.058823529411768</v>
      </c>
      <c r="K17" s="173">
        <v>5</v>
      </c>
      <c r="L17" s="173" t="s">
        <v>315</v>
      </c>
      <c r="M17" s="173" t="s">
        <v>315</v>
      </c>
      <c r="N17" s="173">
        <v>7.058823529411768</v>
      </c>
    </row>
    <row r="18" spans="1:14">
      <c r="A18" s="174"/>
      <c r="B18" s="174"/>
      <c r="C18" s="174" t="s">
        <v>160</v>
      </c>
      <c r="D18" s="174">
        <v>89</v>
      </c>
      <c r="E18" s="174">
        <v>87</v>
      </c>
      <c r="F18" s="174">
        <v>0</v>
      </c>
      <c r="G18" s="174">
        <v>0</v>
      </c>
      <c r="H18" s="174">
        <v>176</v>
      </c>
      <c r="I18" s="204"/>
      <c r="J18" s="173">
        <v>5.882352941176805E-2</v>
      </c>
      <c r="K18" s="173">
        <v>0</v>
      </c>
      <c r="L18" s="173" t="s">
        <v>315</v>
      </c>
      <c r="M18" s="173" t="s">
        <v>315</v>
      </c>
      <c r="N18" s="173">
        <v>5.882352941176805E-2</v>
      </c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230" priority="6">
      <formula>AND(XEG2=0,XEH2&lt;&gt;"")</formula>
    </cfRule>
  </conditionalFormatting>
  <conditionalFormatting sqref="A2:N102">
    <cfRule type="expression" dxfId="229" priority="5">
      <formula>AND(XEG2=0,XEH2&lt;&gt;"")</formula>
    </cfRule>
  </conditionalFormatting>
  <conditionalFormatting sqref="D2:G102">
    <cfRule type="cellIs" dxfId="228" priority="3" operator="lessThan">
      <formula>#REF!</formula>
    </cfRule>
    <cfRule type="cellIs" dxfId="227" priority="4" operator="equal">
      <formula>#REF!</formula>
    </cfRule>
  </conditionalFormatting>
  <conditionalFormatting sqref="H2:H102">
    <cfRule type="cellIs" dxfId="226" priority="1" operator="lessThan">
      <formula>#REF!*COUNTIF(D2:G2,"&gt;0")</formula>
    </cfRule>
    <cfRule type="cellIs" dxfId="22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L69"/>
  <sheetViews>
    <sheetView workbookViewId="0">
      <pane ySplit="1" topLeftCell="A62" activePane="bottomLeft" state="frozen"/>
      <selection activeCell="B3" sqref="B3"/>
      <selection pane="bottomLeft" activeCell="A70" sqref="A70"/>
    </sheetView>
  </sheetViews>
  <sheetFormatPr defaultRowHeight="16.5"/>
  <cols>
    <col min="1" max="1" width="5.25" customWidth="1"/>
    <col min="2" max="2" width="7.5" bestFit="1" customWidth="1"/>
    <col min="3" max="3" width="9.875" customWidth="1"/>
    <col min="4" max="6" width="7.25" bestFit="1" customWidth="1"/>
    <col min="7" max="7" width="8.875" customWidth="1"/>
    <col min="8" max="11" width="10.625" customWidth="1"/>
    <col min="12" max="12" width="9.125" customWidth="1"/>
  </cols>
  <sheetData>
    <row r="1" spans="1:12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202" t="s">
        <v>425</v>
      </c>
      <c r="H1" s="164" t="s">
        <v>426</v>
      </c>
      <c r="I1" s="164" t="s">
        <v>427</v>
      </c>
      <c r="J1" s="164" t="s">
        <v>428</v>
      </c>
      <c r="K1" s="205" t="s">
        <v>429</v>
      </c>
      <c r="L1" s="165" t="s">
        <v>314</v>
      </c>
    </row>
    <row r="2" spans="1:12">
      <c r="A2" s="135">
        <v>1</v>
      </c>
      <c r="B2" s="136" t="s">
        <v>127</v>
      </c>
      <c r="C2" s="137" t="s">
        <v>144</v>
      </c>
      <c r="D2" s="167">
        <f>VLOOKUP(C2,'105冬女OAB'!$C$2:$M$48,11,FALSE)</f>
        <v>45.858293075684387</v>
      </c>
      <c r="E2" s="167">
        <f>VLOOKUP($C2,'106春女OAB'!$C$2:$N$49,12,FALSE)</f>
        <v>39.678000743218149</v>
      </c>
      <c r="F2" s="167">
        <f>VLOOKUP($C2,'106夏女OAB'!$C$2:$N$49,12,FALSE)</f>
        <v>50.828671328671334</v>
      </c>
      <c r="G2" s="167">
        <f>VLOOKUP($C2,台灣業餘女OAB!$C$2:$N$49,12,FALSE)</f>
        <v>32.597285067873301</v>
      </c>
      <c r="H2" s="167">
        <f t="shared" ref="H2:H33" si="0">D2</f>
        <v>45.858293075684387</v>
      </c>
      <c r="I2" s="167">
        <f t="shared" ref="I2:I33" si="1">E2*1.2</f>
        <v>47.613600891861779</v>
      </c>
      <c r="J2" s="167">
        <f t="shared" ref="J2:J33" si="2">F2*1.3</f>
        <v>66.077272727272742</v>
      </c>
      <c r="K2" s="167">
        <f t="shared" ref="K2:K33" si="3">G2*1.5</f>
        <v>48.895927601809952</v>
      </c>
      <c r="L2" s="167">
        <f t="shared" ref="L2:L33" si="4">SUM(H2:K2)</f>
        <v>208.44509429662884</v>
      </c>
    </row>
    <row r="3" spans="1:12">
      <c r="A3" s="135">
        <v>2</v>
      </c>
      <c r="B3" s="136" t="s">
        <v>127</v>
      </c>
      <c r="C3" s="137" t="s">
        <v>134</v>
      </c>
      <c r="D3" s="167">
        <f>VLOOKUP(C3,'105冬女OAB'!$C$2:$M$48,11,FALSE)</f>
        <v>54.858293075684387</v>
      </c>
      <c r="E3" s="167">
        <f>VLOOKUP($C3,'106春女OAB'!$C$2:$N$49,12,FALSE)</f>
        <v>53.678000743218149</v>
      </c>
      <c r="F3" s="167">
        <f>VLOOKUP($C3,'106夏女OAB'!$C$2:$N$49,12,FALSE)</f>
        <v>54.828671328671334</v>
      </c>
      <c r="G3" s="167"/>
      <c r="H3" s="167">
        <f t="shared" si="0"/>
        <v>54.858293075684387</v>
      </c>
      <c r="I3" s="167">
        <f t="shared" si="1"/>
        <v>64.413600891861776</v>
      </c>
      <c r="J3" s="167">
        <f t="shared" si="2"/>
        <v>71.277272727272731</v>
      </c>
      <c r="K3" s="167">
        <f t="shared" si="3"/>
        <v>0</v>
      </c>
      <c r="L3" s="167">
        <f t="shared" si="4"/>
        <v>190.54916669481889</v>
      </c>
    </row>
    <row r="4" spans="1:12">
      <c r="A4" s="135">
        <v>3</v>
      </c>
      <c r="B4" s="136" t="s">
        <v>114</v>
      </c>
      <c r="C4" s="137" t="s">
        <v>300</v>
      </c>
      <c r="D4" s="167">
        <f>VLOOKUP(C4,'105冬女OAB'!$C$2:$M$48,11,FALSE)</f>
        <v>48.858293075684387</v>
      </c>
      <c r="E4" s="167">
        <f>VLOOKUP($C4,'106春女OAB'!$C$2:$N$49,12,FALSE)</f>
        <v>44.678000743218149</v>
      </c>
      <c r="F4" s="167"/>
      <c r="G4" s="167">
        <f>VLOOKUP($C4,台灣業餘女OAB!$C$2:$N$49,12,FALSE)</f>
        <v>41.597285067873301</v>
      </c>
      <c r="H4" s="167">
        <f t="shared" si="0"/>
        <v>48.858293075684387</v>
      </c>
      <c r="I4" s="167">
        <f t="shared" si="1"/>
        <v>53.613600891861779</v>
      </c>
      <c r="J4" s="167">
        <f t="shared" si="2"/>
        <v>0</v>
      </c>
      <c r="K4" s="167">
        <f t="shared" si="3"/>
        <v>62.395927601809952</v>
      </c>
      <c r="L4" s="167">
        <f t="shared" si="4"/>
        <v>164.86782156935612</v>
      </c>
    </row>
    <row r="5" spans="1:12">
      <c r="A5" s="135">
        <v>4</v>
      </c>
      <c r="B5" s="136" t="s">
        <v>127</v>
      </c>
      <c r="C5" s="137" t="s">
        <v>143</v>
      </c>
      <c r="D5" s="167">
        <f>VLOOKUP(C5,'105冬女OAB'!$C$2:$M$48,11,FALSE)</f>
        <v>51.858293075684387</v>
      </c>
      <c r="E5" s="167">
        <f>VLOOKUP($C5,'106春女OAB'!$C$2:$N$49,12,FALSE)</f>
        <v>14.913043478260875</v>
      </c>
      <c r="F5" s="167">
        <f>VLOOKUP($C5,'106夏女OAB'!$C$2:$N$49,12,FALSE)</f>
        <v>37.828671328671334</v>
      </c>
      <c r="G5" s="167">
        <f>VLOOKUP($C5,台灣業餘女OAB!$C$2:$N$49,12,FALSE)</f>
        <v>30.597285067873301</v>
      </c>
      <c r="H5" s="167">
        <f t="shared" si="0"/>
        <v>51.858293075684387</v>
      </c>
      <c r="I5" s="167">
        <f t="shared" si="1"/>
        <v>17.895652173913049</v>
      </c>
      <c r="J5" s="167">
        <f t="shared" si="2"/>
        <v>49.177272727272737</v>
      </c>
      <c r="K5" s="167">
        <f t="shared" si="3"/>
        <v>45.895927601809952</v>
      </c>
      <c r="L5" s="167">
        <f t="shared" si="4"/>
        <v>164.82714557868013</v>
      </c>
    </row>
    <row r="6" spans="1:12">
      <c r="A6" s="135">
        <v>5</v>
      </c>
      <c r="B6" s="136" t="s">
        <v>114</v>
      </c>
      <c r="C6" s="137" t="s">
        <v>119</v>
      </c>
      <c r="D6" s="167"/>
      <c r="E6" s="167">
        <f>VLOOKUP($C6,'106春女OAB'!$C$2:$N$49,12,FALSE)</f>
        <v>38.678000743218149</v>
      </c>
      <c r="F6" s="167">
        <f>VLOOKUP($C6,'106夏女OAB'!$C$2:$N$49,12,FALSE)</f>
        <v>46.828671328671334</v>
      </c>
      <c r="G6" s="167">
        <f>VLOOKUP($C6,台灣業餘女OAB!$C$2:$N$49,12,FALSE)</f>
        <v>33.597285067873301</v>
      </c>
      <c r="H6" s="167">
        <f t="shared" si="0"/>
        <v>0</v>
      </c>
      <c r="I6" s="167">
        <f t="shared" si="1"/>
        <v>46.413600891861776</v>
      </c>
      <c r="J6" s="167">
        <f t="shared" si="2"/>
        <v>60.877272727272732</v>
      </c>
      <c r="K6" s="167">
        <f t="shared" si="3"/>
        <v>50.395927601809952</v>
      </c>
      <c r="L6" s="167">
        <f t="shared" si="4"/>
        <v>157.68680122094446</v>
      </c>
    </row>
    <row r="7" spans="1:12">
      <c r="A7" s="135">
        <v>6</v>
      </c>
      <c r="B7" s="136" t="s">
        <v>127</v>
      </c>
      <c r="C7" s="137" t="s">
        <v>136</v>
      </c>
      <c r="D7" s="167">
        <f>VLOOKUP(C7,'105冬女OAB'!$C$2:$M$48,11,FALSE)</f>
        <v>10.043478260869563</v>
      </c>
      <c r="E7" s="167">
        <f>VLOOKUP($C7,'106春女OAB'!$C$2:$N$49,12,FALSE)</f>
        <v>38.678000743218149</v>
      </c>
      <c r="F7" s="167">
        <f>VLOOKUP($C7,'106夏女OAB'!$C$2:$N$49,12,FALSE)</f>
        <v>45.828671328671334</v>
      </c>
      <c r="G7" s="167">
        <f>VLOOKUP($C7,台灣業餘女OAB!$C$2:$N$49,12,FALSE)</f>
        <v>27.597285067873301</v>
      </c>
      <c r="H7" s="167">
        <f t="shared" si="0"/>
        <v>10.043478260869563</v>
      </c>
      <c r="I7" s="167">
        <f t="shared" si="1"/>
        <v>46.413600891861776</v>
      </c>
      <c r="J7" s="167">
        <f t="shared" si="2"/>
        <v>59.577272727272735</v>
      </c>
      <c r="K7" s="167">
        <f t="shared" si="3"/>
        <v>41.395927601809952</v>
      </c>
      <c r="L7" s="167">
        <f t="shared" si="4"/>
        <v>157.43027948181401</v>
      </c>
    </row>
    <row r="8" spans="1:12">
      <c r="A8" s="135">
        <v>7</v>
      </c>
      <c r="B8" s="136" t="s">
        <v>114</v>
      </c>
      <c r="C8" s="137" t="s">
        <v>128</v>
      </c>
      <c r="D8" s="167">
        <f>VLOOKUP(C8,'105冬女OAB'!$C$2:$M$48,11,FALSE)</f>
        <v>35.858293075684387</v>
      </c>
      <c r="E8" s="167">
        <f>VLOOKUP($C8,'106春女OAB'!$C$2:$N$49,12,FALSE)</f>
        <v>46.678000743218149</v>
      </c>
      <c r="F8" s="167">
        <f>VLOOKUP($C8,'106夏女OAB'!$C$2:$N$49,12,FALSE)</f>
        <v>12.63636363636364</v>
      </c>
      <c r="G8" s="167">
        <f>VLOOKUP($C8,台灣業餘女OAB!$C$2:$N$49,12,FALSE)</f>
        <v>31.597285067873301</v>
      </c>
      <c r="H8" s="167">
        <f t="shared" si="0"/>
        <v>35.858293075684387</v>
      </c>
      <c r="I8" s="167">
        <f t="shared" si="1"/>
        <v>56.013600891861778</v>
      </c>
      <c r="J8" s="167">
        <f t="shared" si="2"/>
        <v>16.427272727272733</v>
      </c>
      <c r="K8" s="167">
        <f t="shared" si="3"/>
        <v>47.395927601809952</v>
      </c>
      <c r="L8" s="167">
        <f t="shared" si="4"/>
        <v>155.69509429662884</v>
      </c>
    </row>
    <row r="9" spans="1:12">
      <c r="A9" s="135">
        <v>8</v>
      </c>
      <c r="B9" s="136" t="s">
        <v>127</v>
      </c>
      <c r="C9" s="137" t="s">
        <v>299</v>
      </c>
      <c r="D9" s="167">
        <f>VLOOKUP(C9,'105冬女OAB'!$C$2:$M$48,11,FALSE)</f>
        <v>60.858293075684387</v>
      </c>
      <c r="E9" s="167">
        <f>VLOOKUP($C9,'106春女OAB'!$C$2:$N$49,12,FALSE)</f>
        <v>59.678000743218149</v>
      </c>
      <c r="F9" s="167">
        <f>VLOOKUP($C9,'106夏女OAB'!$C$2:$N$49,12,FALSE)</f>
        <v>16.23</v>
      </c>
      <c r="G9" s="167"/>
      <c r="H9" s="167">
        <f t="shared" si="0"/>
        <v>60.858293075684387</v>
      </c>
      <c r="I9" s="167">
        <f t="shared" si="1"/>
        <v>71.613600891861779</v>
      </c>
      <c r="J9" s="167">
        <f t="shared" si="2"/>
        <v>21.099</v>
      </c>
      <c r="K9" s="167">
        <f t="shared" si="3"/>
        <v>0</v>
      </c>
      <c r="L9" s="167">
        <f t="shared" si="4"/>
        <v>153.57089396754617</v>
      </c>
    </row>
    <row r="10" spans="1:12">
      <c r="A10" s="135">
        <v>9</v>
      </c>
      <c r="B10" s="136" t="s">
        <v>114</v>
      </c>
      <c r="C10" s="137" t="s">
        <v>118</v>
      </c>
      <c r="D10" s="167">
        <f>VLOOKUP(C10,'105冬女OAB'!$C$2:$M$48,11,FALSE)</f>
        <v>32.858293075684387</v>
      </c>
      <c r="E10" s="167">
        <f>VLOOKUP($C10,'106春女OAB'!$C$2:$N$49,12,FALSE)</f>
        <v>41.678000743218149</v>
      </c>
      <c r="F10" s="167">
        <f>VLOOKUP($C10,'106夏女OAB'!$C$2:$N$49,12,FALSE)</f>
        <v>37.828671328671334</v>
      </c>
      <c r="G10" s="167">
        <f>VLOOKUP($C10,台灣業餘女OAB!$C$2:$N$49,12,FALSE)</f>
        <v>7.058823529411768</v>
      </c>
      <c r="H10" s="167">
        <f t="shared" si="0"/>
        <v>32.858293075684387</v>
      </c>
      <c r="I10" s="167">
        <f t="shared" si="1"/>
        <v>50.013600891861778</v>
      </c>
      <c r="J10" s="167">
        <f t="shared" si="2"/>
        <v>49.177272727272737</v>
      </c>
      <c r="K10" s="167">
        <f t="shared" si="3"/>
        <v>10.588235294117652</v>
      </c>
      <c r="L10" s="167">
        <f t="shared" si="4"/>
        <v>142.63740198893655</v>
      </c>
    </row>
    <row r="11" spans="1:12">
      <c r="A11" s="135">
        <v>10</v>
      </c>
      <c r="B11" s="136" t="s">
        <v>127</v>
      </c>
      <c r="C11" s="137" t="s">
        <v>141</v>
      </c>
      <c r="D11" s="167">
        <f>VLOOKUP(C11,'105冬女OAB'!$C$2:$M$48,11,FALSE)</f>
        <v>34.858293075684387</v>
      </c>
      <c r="E11" s="167">
        <f>VLOOKUP($C11,'106春女OAB'!$C$2:$N$49,12,FALSE)</f>
        <v>13.913043478260875</v>
      </c>
      <c r="F11" s="167">
        <f>VLOOKUP($C11,'106夏女OAB'!$C$2:$N$49,12,FALSE)</f>
        <v>39.828671328671334</v>
      </c>
      <c r="G11" s="167">
        <f>VLOOKUP($C11,台灣業餘女OAB!$C$2:$N$49,12,FALSE)</f>
        <v>25.597285067873301</v>
      </c>
      <c r="H11" s="167">
        <f t="shared" si="0"/>
        <v>34.858293075684387</v>
      </c>
      <c r="I11" s="167">
        <f t="shared" si="1"/>
        <v>16.69565217391305</v>
      </c>
      <c r="J11" s="167">
        <f t="shared" si="2"/>
        <v>51.777272727272738</v>
      </c>
      <c r="K11" s="167">
        <f t="shared" si="3"/>
        <v>38.395927601809952</v>
      </c>
      <c r="L11" s="167">
        <f t="shared" si="4"/>
        <v>141.72714557868011</v>
      </c>
    </row>
    <row r="12" spans="1:12">
      <c r="A12" s="135">
        <v>11</v>
      </c>
      <c r="B12" s="136" t="s">
        <v>114</v>
      </c>
      <c r="C12" s="137" t="s">
        <v>305</v>
      </c>
      <c r="D12" s="167">
        <f>VLOOKUP(C12,'105冬女OAB'!$C$2:$M$48,11,FALSE)</f>
        <v>15.043478260869563</v>
      </c>
      <c r="E12" s="167">
        <f>VLOOKUP($C12,'106春女OAB'!$C$2:$N$49,12,FALSE)</f>
        <v>35.678000743218149</v>
      </c>
      <c r="F12" s="167">
        <f>VLOOKUP($C12,'106夏女OAB'!$C$2:$N$49,12,FALSE)</f>
        <v>60.828671328671334</v>
      </c>
      <c r="G12" s="167"/>
      <c r="H12" s="167">
        <f t="shared" si="0"/>
        <v>15.043478260869563</v>
      </c>
      <c r="I12" s="167">
        <f t="shared" si="1"/>
        <v>42.813600891861775</v>
      </c>
      <c r="J12" s="167">
        <f t="shared" si="2"/>
        <v>79.077272727272742</v>
      </c>
      <c r="K12" s="167">
        <f t="shared" si="3"/>
        <v>0</v>
      </c>
      <c r="L12" s="167">
        <f t="shared" si="4"/>
        <v>136.93435188000407</v>
      </c>
    </row>
    <row r="13" spans="1:12">
      <c r="A13" s="135">
        <v>12</v>
      </c>
      <c r="B13" s="136" t="s">
        <v>148</v>
      </c>
      <c r="C13" s="137" t="s">
        <v>159</v>
      </c>
      <c r="D13" s="167">
        <f>VLOOKUP(C13,'105冬女OAB'!$C$2:$M$48,11,FALSE)</f>
        <v>25.858293075684387</v>
      </c>
      <c r="E13" s="167">
        <f>VLOOKUP($C13,'106春女OAB'!$C$2:$N$49,12,FALSE)</f>
        <v>18.678000743218149</v>
      </c>
      <c r="F13" s="167">
        <f>VLOOKUP($C13,'106夏女OAB'!$C$2:$N$49,12,FALSE)</f>
        <v>33.828671328671334</v>
      </c>
      <c r="G13" s="167">
        <f>VLOOKUP($C13,台灣業餘女OAB!$C$2:$N$49,12,FALSE)</f>
        <v>28.597285067873301</v>
      </c>
      <c r="H13" s="167">
        <f t="shared" si="0"/>
        <v>25.858293075684387</v>
      </c>
      <c r="I13" s="167">
        <f t="shared" si="1"/>
        <v>22.41360089186178</v>
      </c>
      <c r="J13" s="167">
        <f t="shared" si="2"/>
        <v>43.977272727272734</v>
      </c>
      <c r="K13" s="167">
        <f t="shared" si="3"/>
        <v>42.895927601809952</v>
      </c>
      <c r="L13" s="167">
        <f t="shared" si="4"/>
        <v>135.14509429662886</v>
      </c>
    </row>
    <row r="14" spans="1:12">
      <c r="A14" s="135">
        <v>13</v>
      </c>
      <c r="B14" s="136" t="s">
        <v>114</v>
      </c>
      <c r="C14" s="137" t="s">
        <v>115</v>
      </c>
      <c r="D14" s="167"/>
      <c r="E14" s="167">
        <f>VLOOKUP($C14,'106春女OAB'!$C$2:$N$49,12,FALSE)</f>
        <v>54.678000743218149</v>
      </c>
      <c r="F14" s="167">
        <f>VLOOKUP($C14,'106夏女OAB'!$C$2:$N$49,12,FALSE)</f>
        <v>52.828671328671334</v>
      </c>
      <c r="G14" s="167"/>
      <c r="H14" s="167">
        <f t="shared" si="0"/>
        <v>0</v>
      </c>
      <c r="I14" s="167">
        <f t="shared" si="1"/>
        <v>65.613600891861779</v>
      </c>
      <c r="J14" s="167">
        <f t="shared" si="2"/>
        <v>68.677272727272737</v>
      </c>
      <c r="K14" s="167">
        <f t="shared" si="3"/>
        <v>0</v>
      </c>
      <c r="L14" s="167">
        <f t="shared" si="4"/>
        <v>134.29087361913452</v>
      </c>
    </row>
    <row r="15" spans="1:12">
      <c r="A15" s="135">
        <v>14</v>
      </c>
      <c r="B15" s="136" t="s">
        <v>127</v>
      </c>
      <c r="C15" s="137" t="s">
        <v>139</v>
      </c>
      <c r="D15" s="167">
        <f>VLOOKUP(C15,'105冬女OAB'!$C$2:$M$48,11,FALSE)</f>
        <v>13.043478260869563</v>
      </c>
      <c r="E15" s="167">
        <f>VLOOKUP($C15,'106春女OAB'!$C$2:$N$49,12,FALSE)</f>
        <v>13.913043478260875</v>
      </c>
      <c r="F15" s="167">
        <f>VLOOKUP($C15,'106夏女OAB'!$C$2:$N$49,12,FALSE)</f>
        <v>35.828671328671334</v>
      </c>
      <c r="G15" s="167">
        <f>VLOOKUP($C15,台灣業餘女OAB!$C$2:$N$49,12,FALSE)</f>
        <v>37.597285067873301</v>
      </c>
      <c r="H15" s="167">
        <f t="shared" si="0"/>
        <v>13.043478260869563</v>
      </c>
      <c r="I15" s="167">
        <f t="shared" si="1"/>
        <v>16.69565217391305</v>
      </c>
      <c r="J15" s="167">
        <f t="shared" si="2"/>
        <v>46.577272727272735</v>
      </c>
      <c r="K15" s="167">
        <f t="shared" si="3"/>
        <v>56.395927601809952</v>
      </c>
      <c r="L15" s="167">
        <f t="shared" si="4"/>
        <v>132.71233076386531</v>
      </c>
    </row>
    <row r="16" spans="1:12">
      <c r="A16" s="135">
        <v>15</v>
      </c>
      <c r="B16" s="137" t="s">
        <v>127</v>
      </c>
      <c r="C16" s="137" t="s">
        <v>337</v>
      </c>
      <c r="D16" s="167"/>
      <c r="E16" s="167"/>
      <c r="F16" s="167">
        <f>VLOOKUP($C16,'106夏女OAB'!$C$2:$N$49,12,FALSE)</f>
        <v>51.828671328671334</v>
      </c>
      <c r="G16" s="167">
        <f>VLOOKUP($C16,台灣業餘女OAB!$C$2:$N$49,12,FALSE)</f>
        <v>42.597285067873301</v>
      </c>
      <c r="H16" s="167">
        <f t="shared" si="0"/>
        <v>0</v>
      </c>
      <c r="I16" s="167">
        <f t="shared" si="1"/>
        <v>0</v>
      </c>
      <c r="J16" s="167">
        <f t="shared" si="2"/>
        <v>67.377272727272739</v>
      </c>
      <c r="K16" s="167">
        <f t="shared" si="3"/>
        <v>63.895927601809952</v>
      </c>
      <c r="L16" s="167">
        <f t="shared" si="4"/>
        <v>131.2732003290827</v>
      </c>
    </row>
    <row r="17" spans="1:12">
      <c r="A17" s="135">
        <v>16</v>
      </c>
      <c r="B17" s="136" t="s">
        <v>148</v>
      </c>
      <c r="C17" s="137" t="s">
        <v>151</v>
      </c>
      <c r="D17" s="167">
        <f>VLOOKUP(C17,'105冬女OAB'!$C$2:$M$48,11,FALSE)</f>
        <v>18.858293075684387</v>
      </c>
      <c r="E17" s="167">
        <f>VLOOKUP($C17,'106春女OAB'!$C$2:$N$49,12,FALSE)</f>
        <v>20.678000743218149</v>
      </c>
      <c r="F17" s="167">
        <f>VLOOKUP($C17,'106夏女OAB'!$C$2:$N$49,12,FALSE)</f>
        <v>33.828671328671334</v>
      </c>
      <c r="G17" s="167">
        <f>VLOOKUP($C17,台灣業餘女OAB!$C$2:$N$49,12,FALSE)</f>
        <v>25.597285067873301</v>
      </c>
      <c r="H17" s="167">
        <f t="shared" si="0"/>
        <v>18.858293075684387</v>
      </c>
      <c r="I17" s="167">
        <f t="shared" si="1"/>
        <v>24.813600891861778</v>
      </c>
      <c r="J17" s="167">
        <f t="shared" si="2"/>
        <v>43.977272727272734</v>
      </c>
      <c r="K17" s="167">
        <f t="shared" si="3"/>
        <v>38.395927601809952</v>
      </c>
      <c r="L17" s="167">
        <f t="shared" si="4"/>
        <v>126.04509429662886</v>
      </c>
    </row>
    <row r="18" spans="1:12">
      <c r="A18" s="135">
        <v>17</v>
      </c>
      <c r="B18" s="136" t="s">
        <v>127</v>
      </c>
      <c r="C18" s="137" t="s">
        <v>130</v>
      </c>
      <c r="D18" s="167">
        <f>VLOOKUP(C18,'105冬女OAB'!$C$2:$M$48,11,FALSE)</f>
        <v>45.858293075684387</v>
      </c>
      <c r="E18" s="167">
        <f>VLOOKUP($C18,'106春女OAB'!$C$2:$N$49,12,FALSE)</f>
        <v>55.678000743218149</v>
      </c>
      <c r="F18" s="167"/>
      <c r="G18" s="167"/>
      <c r="H18" s="167">
        <f t="shared" si="0"/>
        <v>45.858293075684387</v>
      </c>
      <c r="I18" s="167">
        <f t="shared" si="1"/>
        <v>66.813600891861782</v>
      </c>
      <c r="J18" s="167">
        <f t="shared" si="2"/>
        <v>0</v>
      </c>
      <c r="K18" s="167">
        <f t="shared" si="3"/>
        <v>0</v>
      </c>
      <c r="L18" s="167">
        <f t="shared" si="4"/>
        <v>112.67189396754617</v>
      </c>
    </row>
    <row r="19" spans="1:12">
      <c r="A19" s="135">
        <v>18</v>
      </c>
      <c r="B19" s="136" t="s">
        <v>148</v>
      </c>
      <c r="C19" s="137" t="s">
        <v>152</v>
      </c>
      <c r="D19" s="167">
        <f>VLOOKUP(C19,'105冬女OAB'!$C$2:$M$48,11,FALSE)</f>
        <v>23.24959742351048</v>
      </c>
      <c r="E19" s="167">
        <f>VLOOKUP($C19,'106春女OAB'!$C$2:$N$49,12,FALSE)</f>
        <v>34.678000743218149</v>
      </c>
      <c r="F19" s="167">
        <f>VLOOKUP($C19,'106夏女OAB'!$C$2:$N$49,12,FALSE)</f>
        <v>34.828671328671334</v>
      </c>
      <c r="G19" s="167"/>
      <c r="H19" s="167">
        <f t="shared" si="0"/>
        <v>23.24959742351048</v>
      </c>
      <c r="I19" s="167">
        <f t="shared" si="1"/>
        <v>41.613600891861779</v>
      </c>
      <c r="J19" s="167">
        <f t="shared" si="2"/>
        <v>45.277272727272738</v>
      </c>
      <c r="K19" s="167">
        <f t="shared" si="3"/>
        <v>0</v>
      </c>
      <c r="L19" s="167">
        <f t="shared" si="4"/>
        <v>110.140471042645</v>
      </c>
    </row>
    <row r="20" spans="1:12">
      <c r="A20" s="135">
        <v>19</v>
      </c>
      <c r="B20" s="137" t="s">
        <v>114</v>
      </c>
      <c r="C20" s="137" t="s">
        <v>251</v>
      </c>
      <c r="D20" s="167"/>
      <c r="E20" s="167"/>
      <c r="F20" s="167">
        <f>VLOOKUP($C20,'106夏女OAB'!$C$2:$N$49,12,FALSE)</f>
        <v>43.828671328671334</v>
      </c>
      <c r="G20" s="167">
        <f>VLOOKUP($C20,台灣業餘女OAB!$C$2:$N$49,12,FALSE)</f>
        <v>33.597285067873301</v>
      </c>
      <c r="H20" s="167">
        <f t="shared" si="0"/>
        <v>0</v>
      </c>
      <c r="I20" s="167">
        <f t="shared" si="1"/>
        <v>0</v>
      </c>
      <c r="J20" s="167">
        <f t="shared" si="2"/>
        <v>56.977272727272734</v>
      </c>
      <c r="K20" s="167">
        <f t="shared" si="3"/>
        <v>50.395927601809952</v>
      </c>
      <c r="L20" s="167">
        <f t="shared" si="4"/>
        <v>107.37320032908269</v>
      </c>
    </row>
    <row r="21" spans="1:12">
      <c r="A21" s="135">
        <v>20</v>
      </c>
      <c r="B21" s="136" t="s">
        <v>127</v>
      </c>
      <c r="C21" s="137" t="s">
        <v>131</v>
      </c>
      <c r="D21" s="167">
        <f>VLOOKUP(C21,'105冬女OAB'!$C$2:$M$48,11,FALSE)</f>
        <v>48.858293075684387</v>
      </c>
      <c r="E21" s="167">
        <f>VLOOKUP($C21,'106春女OAB'!$C$2:$N$49,12,FALSE)</f>
        <v>48.678000743218149</v>
      </c>
      <c r="F21" s="167"/>
      <c r="G21" s="167"/>
      <c r="H21" s="167">
        <f t="shared" si="0"/>
        <v>48.858293075684387</v>
      </c>
      <c r="I21" s="167">
        <f t="shared" si="1"/>
        <v>58.413600891861776</v>
      </c>
      <c r="J21" s="167">
        <f t="shared" si="2"/>
        <v>0</v>
      </c>
      <c r="K21" s="167">
        <f t="shared" si="3"/>
        <v>0</v>
      </c>
      <c r="L21" s="167">
        <f t="shared" si="4"/>
        <v>107.27189396754616</v>
      </c>
    </row>
    <row r="22" spans="1:12">
      <c r="A22" s="135">
        <v>21</v>
      </c>
      <c r="B22" s="136" t="s">
        <v>127</v>
      </c>
      <c r="C22" s="137" t="s">
        <v>135</v>
      </c>
      <c r="D22" s="167">
        <f>VLOOKUP(C22,'105冬女OAB'!$C$2:$M$48,11,FALSE)</f>
        <v>45.858293075684387</v>
      </c>
      <c r="E22" s="167">
        <f>VLOOKUP($C22,'106春女OAB'!$C$2:$N$49,12,FALSE)</f>
        <v>47.678000743218149</v>
      </c>
      <c r="F22" s="167"/>
      <c r="G22" s="167"/>
      <c r="H22" s="167">
        <f t="shared" si="0"/>
        <v>45.858293075684387</v>
      </c>
      <c r="I22" s="167">
        <f t="shared" si="1"/>
        <v>57.21360089186178</v>
      </c>
      <c r="J22" s="167">
        <f t="shared" si="2"/>
        <v>0</v>
      </c>
      <c r="K22" s="167">
        <f t="shared" si="3"/>
        <v>0</v>
      </c>
      <c r="L22" s="167">
        <f t="shared" si="4"/>
        <v>103.07189396754617</v>
      </c>
    </row>
    <row r="23" spans="1:12">
      <c r="A23" s="135">
        <v>22</v>
      </c>
      <c r="B23" s="136" t="s">
        <v>127</v>
      </c>
      <c r="C23" s="137" t="s">
        <v>140</v>
      </c>
      <c r="D23" s="167">
        <f>VLOOKUP(C23,'105冬女OAB'!$C$2:$M$48,11,FALSE)</f>
        <v>14.043478260869563</v>
      </c>
      <c r="E23" s="167">
        <f>VLOOKUP($C23,'106春女OAB'!$C$2:$N$49,12,FALSE)</f>
        <v>7</v>
      </c>
      <c r="F23" s="167">
        <f>VLOOKUP($C23,'106夏女OAB'!$C$2:$N$49,12,FALSE)</f>
        <v>26.21328671328672</v>
      </c>
      <c r="G23" s="167">
        <f>VLOOKUP($C23,台灣業餘女OAB!$C$2:$N$49,12,FALSE)</f>
        <v>24.597285067873301</v>
      </c>
      <c r="H23" s="167">
        <f t="shared" si="0"/>
        <v>14.043478260869563</v>
      </c>
      <c r="I23" s="167">
        <f t="shared" si="1"/>
        <v>8.4</v>
      </c>
      <c r="J23" s="167">
        <f t="shared" si="2"/>
        <v>34.077272727272735</v>
      </c>
      <c r="K23" s="167">
        <f t="shared" si="3"/>
        <v>36.895927601809952</v>
      </c>
      <c r="L23" s="167">
        <f t="shared" si="4"/>
        <v>93.416678589952255</v>
      </c>
    </row>
    <row r="24" spans="1:12">
      <c r="A24" s="135">
        <v>23</v>
      </c>
      <c r="B24" s="136" t="s">
        <v>114</v>
      </c>
      <c r="C24" s="137" t="s">
        <v>123</v>
      </c>
      <c r="D24" s="167">
        <f>VLOOKUP(C24,'105冬女OAB'!$C$2:$M$48,11,FALSE)</f>
        <v>30.858293075684387</v>
      </c>
      <c r="E24" s="167">
        <f>VLOOKUP($C24,'106春女OAB'!$C$2:$N$49,12,FALSE)</f>
        <v>9.9130434782608745</v>
      </c>
      <c r="F24" s="167">
        <f>VLOOKUP($C24,'106夏女OAB'!$C$2:$N$49,12,FALSE)</f>
        <v>38.828671328671334</v>
      </c>
      <c r="G24" s="167"/>
      <c r="H24" s="167">
        <f t="shared" si="0"/>
        <v>30.858293075684387</v>
      </c>
      <c r="I24" s="167">
        <f t="shared" si="1"/>
        <v>11.895652173913049</v>
      </c>
      <c r="J24" s="167">
        <f t="shared" si="2"/>
        <v>50.477272727272734</v>
      </c>
      <c r="K24" s="167">
        <f t="shared" si="3"/>
        <v>0</v>
      </c>
      <c r="L24" s="167">
        <f t="shared" si="4"/>
        <v>93.23121797687017</v>
      </c>
    </row>
    <row r="25" spans="1:12">
      <c r="A25" s="135">
        <v>24</v>
      </c>
      <c r="B25" s="136" t="s">
        <v>127</v>
      </c>
      <c r="C25" s="137" t="s">
        <v>137</v>
      </c>
      <c r="D25" s="167">
        <f>VLOOKUP(C25,'105冬女OAB'!$C$2:$M$48,11,FALSE)</f>
        <v>12.043478260869563</v>
      </c>
      <c r="E25" s="167">
        <f>VLOOKUP($C25,'106春女OAB'!$C$2:$N$49,12,FALSE)</f>
        <v>23.024154589371989</v>
      </c>
      <c r="F25" s="167">
        <f>VLOOKUP($C25,'106夏女OAB'!$C$2:$N$49,12,FALSE)</f>
        <v>37.828671328671334</v>
      </c>
      <c r="G25" s="167"/>
      <c r="H25" s="167">
        <f t="shared" si="0"/>
        <v>12.043478260869563</v>
      </c>
      <c r="I25" s="167">
        <f t="shared" si="1"/>
        <v>27.628985507246387</v>
      </c>
      <c r="J25" s="167">
        <f t="shared" si="2"/>
        <v>49.177272727272737</v>
      </c>
      <c r="K25" s="167">
        <f t="shared" si="3"/>
        <v>0</v>
      </c>
      <c r="L25" s="167">
        <f t="shared" si="4"/>
        <v>88.849736495388683</v>
      </c>
    </row>
    <row r="26" spans="1:12">
      <c r="A26" s="135">
        <v>25</v>
      </c>
      <c r="B26" s="136" t="s">
        <v>148</v>
      </c>
      <c r="C26" s="137" t="s">
        <v>153</v>
      </c>
      <c r="D26" s="167">
        <f>VLOOKUP(C26,'105冬女OAB'!$C$2:$M$48,11,FALSE)</f>
        <v>28.858293075684387</v>
      </c>
      <c r="E26" s="167">
        <f>VLOOKUP($C26,'106春女OAB'!$C$2:$N$49,12,FALSE)</f>
        <v>18.678000743218149</v>
      </c>
      <c r="F26" s="167">
        <f>VLOOKUP($C26,'106夏女OAB'!$C$2:$N$49,12,FALSE)</f>
        <v>25.828671328671334</v>
      </c>
      <c r="G26" s="167"/>
      <c r="H26" s="167">
        <f t="shared" si="0"/>
        <v>28.858293075684387</v>
      </c>
      <c r="I26" s="167">
        <f t="shared" si="1"/>
        <v>22.41360089186178</v>
      </c>
      <c r="J26" s="167">
        <f t="shared" si="2"/>
        <v>33.577272727272735</v>
      </c>
      <c r="K26" s="167">
        <f t="shared" si="3"/>
        <v>0</v>
      </c>
      <c r="L26" s="167">
        <f t="shared" si="4"/>
        <v>84.849166694818905</v>
      </c>
    </row>
    <row r="27" spans="1:12">
      <c r="A27" s="135">
        <v>26</v>
      </c>
      <c r="B27" s="136" t="s">
        <v>114</v>
      </c>
      <c r="C27" s="137" t="s">
        <v>117</v>
      </c>
      <c r="D27" s="167">
        <f>VLOOKUP(C27,'105冬女OAB'!$C$2:$M$48,11,FALSE)</f>
        <v>39.858293075684387</v>
      </c>
      <c r="E27" s="167">
        <f>VLOOKUP($C27,'106春女OAB'!$C$2:$N$49,12,FALSE)</f>
        <v>36.678000743218149</v>
      </c>
      <c r="F27" s="167"/>
      <c r="G27" s="167"/>
      <c r="H27" s="167">
        <f t="shared" si="0"/>
        <v>39.858293075684387</v>
      </c>
      <c r="I27" s="167">
        <f t="shared" si="1"/>
        <v>44.013600891861778</v>
      </c>
      <c r="J27" s="167">
        <f t="shared" si="2"/>
        <v>0</v>
      </c>
      <c r="K27" s="167">
        <f t="shared" si="3"/>
        <v>0</v>
      </c>
      <c r="L27" s="167">
        <f t="shared" si="4"/>
        <v>83.871893967546157</v>
      </c>
    </row>
    <row r="28" spans="1:12">
      <c r="A28" s="135">
        <v>27</v>
      </c>
      <c r="B28" s="136" t="s">
        <v>148</v>
      </c>
      <c r="C28" s="137" t="s">
        <v>156</v>
      </c>
      <c r="D28" s="167">
        <f>VLOOKUP(C28,'105冬女OAB'!$C$2:$M$48,11,FALSE)</f>
        <v>39.858293075684387</v>
      </c>
      <c r="E28" s="167">
        <f>VLOOKUP($C28,'106春女OAB'!$C$2:$N$49,12,FALSE)</f>
        <v>25.678000743218149</v>
      </c>
      <c r="F28" s="167">
        <f>VLOOKUP($C28,'106夏女OAB'!$C$2:$N$49,12,FALSE)</f>
        <v>10</v>
      </c>
      <c r="G28" s="167"/>
      <c r="H28" s="167">
        <f t="shared" si="0"/>
        <v>39.858293075684387</v>
      </c>
      <c r="I28" s="167">
        <f t="shared" si="1"/>
        <v>30.813600891861778</v>
      </c>
      <c r="J28" s="167">
        <f t="shared" si="2"/>
        <v>13</v>
      </c>
      <c r="K28" s="167">
        <f t="shared" si="3"/>
        <v>0</v>
      </c>
      <c r="L28" s="167">
        <f t="shared" si="4"/>
        <v>83.671893967546168</v>
      </c>
    </row>
    <row r="29" spans="1:12">
      <c r="A29" s="135">
        <v>28</v>
      </c>
      <c r="B29" s="136" t="s">
        <v>127</v>
      </c>
      <c r="C29" s="137" t="s">
        <v>253</v>
      </c>
      <c r="D29" s="167">
        <f>VLOOKUP(C29,'105冬女OAB'!$C$2:$M$48,11,FALSE)</f>
        <v>8.0434782608695627</v>
      </c>
      <c r="E29" s="167"/>
      <c r="F29" s="167">
        <f>VLOOKUP($C29,'106夏女OAB'!$C$2:$N$49,12,FALSE)</f>
        <v>44.828671328671334</v>
      </c>
      <c r="G29" s="167">
        <f>VLOOKUP($C29,台灣業餘女OAB!$C$2:$N$49,12,FALSE)</f>
        <v>8.058823529411768</v>
      </c>
      <c r="H29" s="167">
        <f t="shared" si="0"/>
        <v>8.0434782608695627</v>
      </c>
      <c r="I29" s="167">
        <f t="shared" si="1"/>
        <v>0</v>
      </c>
      <c r="J29" s="167">
        <f t="shared" si="2"/>
        <v>58.277272727272738</v>
      </c>
      <c r="K29" s="167">
        <f t="shared" si="3"/>
        <v>12.088235294117652</v>
      </c>
      <c r="L29" s="167">
        <f t="shared" si="4"/>
        <v>78.408986282259946</v>
      </c>
    </row>
    <row r="30" spans="1:12">
      <c r="A30" s="135">
        <v>29</v>
      </c>
      <c r="B30" s="136" t="s">
        <v>148</v>
      </c>
      <c r="C30" s="137" t="s">
        <v>150</v>
      </c>
      <c r="D30" s="167">
        <f>VLOOKUP(C30,'105冬女OAB'!$C$2:$M$48,11,FALSE)</f>
        <v>29.858293075684387</v>
      </c>
      <c r="E30" s="167">
        <f>VLOOKUP($C30,'106春女OAB'!$C$2:$N$49,12,FALSE)</f>
        <v>38.678000743218149</v>
      </c>
      <c r="F30" s="167"/>
      <c r="G30" s="167"/>
      <c r="H30" s="167">
        <f t="shared" si="0"/>
        <v>29.858293075684387</v>
      </c>
      <c r="I30" s="167">
        <f t="shared" si="1"/>
        <v>46.413600891861776</v>
      </c>
      <c r="J30" s="167">
        <f t="shared" si="2"/>
        <v>0</v>
      </c>
      <c r="K30" s="167">
        <f t="shared" si="3"/>
        <v>0</v>
      </c>
      <c r="L30" s="167">
        <f t="shared" si="4"/>
        <v>76.271893967546163</v>
      </c>
    </row>
    <row r="31" spans="1:12">
      <c r="A31" s="135">
        <v>30</v>
      </c>
      <c r="B31" s="136" t="s">
        <v>148</v>
      </c>
      <c r="C31" s="137" t="s">
        <v>154</v>
      </c>
      <c r="D31" s="167"/>
      <c r="E31" s="167">
        <f>VLOOKUP($C31,'106春女OAB'!$C$2:$N$49,12,FALSE)</f>
        <v>30.678000743218149</v>
      </c>
      <c r="F31" s="167">
        <f>VLOOKUP($C31,'106夏女OAB'!$C$2:$N$49,12,FALSE)</f>
        <v>26.828671328671334</v>
      </c>
      <c r="G31" s="167"/>
      <c r="H31" s="167">
        <f t="shared" si="0"/>
        <v>0</v>
      </c>
      <c r="I31" s="167">
        <f t="shared" si="1"/>
        <v>36.813600891861775</v>
      </c>
      <c r="J31" s="167">
        <f t="shared" si="2"/>
        <v>34.877272727272732</v>
      </c>
      <c r="K31" s="167">
        <f t="shared" si="3"/>
        <v>0</v>
      </c>
      <c r="L31" s="167">
        <f t="shared" si="4"/>
        <v>71.690873619134507</v>
      </c>
    </row>
    <row r="32" spans="1:12">
      <c r="A32" s="135">
        <v>31</v>
      </c>
      <c r="B32" s="136" t="s">
        <v>148</v>
      </c>
      <c r="C32" s="137" t="s">
        <v>155</v>
      </c>
      <c r="D32" s="167">
        <f>VLOOKUP(C32,'105冬女OAB'!$C$2:$M$48,11,FALSE)</f>
        <v>4.0434782608695627</v>
      </c>
      <c r="E32" s="167">
        <f>VLOOKUP($C32,'106春女OAB'!$C$2:$N$49,12,FALSE)</f>
        <v>22.678000743218149</v>
      </c>
      <c r="F32" s="167">
        <f>VLOOKUP($C32,'106夏女OAB'!$C$2:$N$49,12,FALSE)</f>
        <v>29.828671328671334</v>
      </c>
      <c r="G32" s="167"/>
      <c r="H32" s="167">
        <f t="shared" si="0"/>
        <v>4.0434782608695627</v>
      </c>
      <c r="I32" s="167">
        <f t="shared" si="1"/>
        <v>27.213600891861777</v>
      </c>
      <c r="J32" s="167">
        <f t="shared" si="2"/>
        <v>38.777272727272738</v>
      </c>
      <c r="K32" s="167">
        <f t="shared" si="3"/>
        <v>0</v>
      </c>
      <c r="L32" s="167">
        <f t="shared" si="4"/>
        <v>70.034351880004081</v>
      </c>
    </row>
    <row r="33" spans="1:12">
      <c r="A33" s="135">
        <v>32</v>
      </c>
      <c r="B33" s="136" t="s">
        <v>114</v>
      </c>
      <c r="C33" s="137" t="s">
        <v>121</v>
      </c>
      <c r="D33" s="167">
        <f>VLOOKUP(C33,'105冬女OAB'!$C$2:$M$48,11,FALSE)</f>
        <v>46.858293075684387</v>
      </c>
      <c r="E33" s="167">
        <f>VLOOKUP($C33,'106春女OAB'!$C$2:$N$49,12,FALSE)</f>
        <v>12.913043478260875</v>
      </c>
      <c r="F33" s="167"/>
      <c r="G33" s="167"/>
      <c r="H33" s="167">
        <f t="shared" si="0"/>
        <v>46.858293075684387</v>
      </c>
      <c r="I33" s="167">
        <f t="shared" si="1"/>
        <v>15.495652173913049</v>
      </c>
      <c r="J33" s="167">
        <f t="shared" si="2"/>
        <v>0</v>
      </c>
      <c r="K33" s="167">
        <f t="shared" si="3"/>
        <v>0</v>
      </c>
      <c r="L33" s="167">
        <f t="shared" si="4"/>
        <v>62.353945249597437</v>
      </c>
    </row>
    <row r="34" spans="1:12">
      <c r="A34" s="135">
        <v>33</v>
      </c>
      <c r="B34" s="137" t="s">
        <v>127</v>
      </c>
      <c r="C34" s="137" t="s">
        <v>424</v>
      </c>
      <c r="D34" s="167"/>
      <c r="E34" s="167"/>
      <c r="F34" s="167"/>
      <c r="G34" s="167">
        <f>VLOOKUP($C34,台灣業餘女OAB!$C$2:$N$49,12,FALSE)</f>
        <v>40.597285067873301</v>
      </c>
      <c r="H34" s="167">
        <f t="shared" ref="H34:H69" si="5">D34</f>
        <v>0</v>
      </c>
      <c r="I34" s="167">
        <f t="shared" ref="I34:I69" si="6">E34*1.2</f>
        <v>0</v>
      </c>
      <c r="J34" s="167">
        <f t="shared" ref="J34:J69" si="7">F34*1.3</f>
        <v>0</v>
      </c>
      <c r="K34" s="167">
        <f t="shared" ref="K34:K69" si="8">G34*1.5</f>
        <v>60.895927601809952</v>
      </c>
      <c r="L34" s="167">
        <f t="shared" ref="L34:L65" si="9">SUM(H34:K34)</f>
        <v>60.895927601809952</v>
      </c>
    </row>
    <row r="35" spans="1:12">
      <c r="A35" s="135">
        <v>34</v>
      </c>
      <c r="B35" s="136" t="s">
        <v>148</v>
      </c>
      <c r="C35" s="137" t="s">
        <v>149</v>
      </c>
      <c r="D35" s="167"/>
      <c r="E35" s="167">
        <f>VLOOKUP($C35,'106春女OAB'!$C$2:$N$49,12,FALSE)</f>
        <v>50.678000743218149</v>
      </c>
      <c r="F35" s="167"/>
      <c r="G35" s="167"/>
      <c r="H35" s="167">
        <f t="shared" si="5"/>
        <v>0</v>
      </c>
      <c r="I35" s="167">
        <f t="shared" si="6"/>
        <v>60.813600891861775</v>
      </c>
      <c r="J35" s="167">
        <f t="shared" si="7"/>
        <v>0</v>
      </c>
      <c r="K35" s="167">
        <f t="shared" si="8"/>
        <v>0</v>
      </c>
      <c r="L35" s="167">
        <f t="shared" si="9"/>
        <v>60.813600891861775</v>
      </c>
    </row>
    <row r="36" spans="1:12">
      <c r="A36" s="135">
        <v>35</v>
      </c>
      <c r="B36" s="136" t="s">
        <v>127</v>
      </c>
      <c r="C36" s="137" t="s">
        <v>138</v>
      </c>
      <c r="D36" s="167">
        <f>VLOOKUP(C36,'105冬女OAB'!$C$2:$M$48,11,FALSE)</f>
        <v>40.858293075684387</v>
      </c>
      <c r="E36" s="167">
        <f>VLOOKUP($C36,'106春女OAB'!$C$2:$N$49,12,FALSE)</f>
        <v>11.913043478260875</v>
      </c>
      <c r="F36" s="167"/>
      <c r="G36" s="167"/>
      <c r="H36" s="167">
        <f t="shared" si="5"/>
        <v>40.858293075684387</v>
      </c>
      <c r="I36" s="167">
        <f t="shared" si="6"/>
        <v>14.29565217391305</v>
      </c>
      <c r="J36" s="167">
        <f t="shared" si="7"/>
        <v>0</v>
      </c>
      <c r="K36" s="167">
        <f t="shared" si="8"/>
        <v>0</v>
      </c>
      <c r="L36" s="167">
        <f t="shared" si="9"/>
        <v>55.153945249597434</v>
      </c>
    </row>
    <row r="37" spans="1:12">
      <c r="A37" s="135">
        <v>36</v>
      </c>
      <c r="B37" s="136" t="s">
        <v>127</v>
      </c>
      <c r="C37" s="137" t="s">
        <v>133</v>
      </c>
      <c r="D37" s="167"/>
      <c r="E37" s="167">
        <f>VLOOKUP($C37,'106春女OAB'!$C$2:$N$49,12,FALSE)</f>
        <v>32.678000743218149</v>
      </c>
      <c r="F37" s="167">
        <f>VLOOKUP($C37,'106夏女OAB'!$C$2:$N$49,12,FALSE)</f>
        <v>5.6363636363636402</v>
      </c>
      <c r="G37" s="167"/>
      <c r="H37" s="167">
        <f t="shared" si="5"/>
        <v>0</v>
      </c>
      <c r="I37" s="167">
        <f t="shared" si="6"/>
        <v>39.21360089186178</v>
      </c>
      <c r="J37" s="167">
        <f t="shared" si="7"/>
        <v>7.3272727272727325</v>
      </c>
      <c r="K37" s="167">
        <f t="shared" si="8"/>
        <v>0</v>
      </c>
      <c r="L37" s="167">
        <f t="shared" si="9"/>
        <v>46.540873619134516</v>
      </c>
    </row>
    <row r="38" spans="1:12">
      <c r="A38" s="135">
        <v>37</v>
      </c>
      <c r="B38" s="136" t="s">
        <v>148</v>
      </c>
      <c r="C38" s="137" t="s">
        <v>306</v>
      </c>
      <c r="D38" s="167">
        <f>VLOOKUP(C38,'105冬女OAB'!$C$2:$M$48,11,FALSE)</f>
        <v>2.4347826086956559</v>
      </c>
      <c r="E38" s="167"/>
      <c r="F38" s="167">
        <f>VLOOKUP($C38,'106夏女OAB'!$C$2:$N$49,12,FALSE)</f>
        <v>29.828671328671334</v>
      </c>
      <c r="G38" s="167"/>
      <c r="H38" s="167">
        <f t="shared" si="5"/>
        <v>2.4347826086956559</v>
      </c>
      <c r="I38" s="167">
        <f t="shared" si="6"/>
        <v>0</v>
      </c>
      <c r="J38" s="167">
        <f t="shared" si="7"/>
        <v>38.777272727272738</v>
      </c>
      <c r="K38" s="167">
        <f t="shared" si="8"/>
        <v>0</v>
      </c>
      <c r="L38" s="167">
        <f t="shared" si="9"/>
        <v>41.212055335968394</v>
      </c>
    </row>
    <row r="39" spans="1:12">
      <c r="A39" s="135">
        <v>38</v>
      </c>
      <c r="B39" s="136" t="s">
        <v>114</v>
      </c>
      <c r="C39" s="137" t="s">
        <v>122</v>
      </c>
      <c r="D39" s="167">
        <f>VLOOKUP(C39,'105冬女OAB'!$C$2:$M$48,11,FALSE)</f>
        <v>32.858293075684387</v>
      </c>
      <c r="E39" s="167">
        <f>VLOOKUP($C39,'106春女OAB'!$C$2:$N$49,12,FALSE)</f>
        <v>6.9130434782608745</v>
      </c>
      <c r="F39" s="167"/>
      <c r="G39" s="167"/>
      <c r="H39" s="167">
        <f t="shared" si="5"/>
        <v>32.858293075684387</v>
      </c>
      <c r="I39" s="167">
        <f t="shared" si="6"/>
        <v>8.2956521739130498</v>
      </c>
      <c r="J39" s="167">
        <f t="shared" si="7"/>
        <v>0</v>
      </c>
      <c r="K39" s="167">
        <f t="shared" si="8"/>
        <v>0</v>
      </c>
      <c r="L39" s="167">
        <f t="shared" si="9"/>
        <v>41.153945249597434</v>
      </c>
    </row>
    <row r="40" spans="1:12">
      <c r="A40" s="135">
        <v>39</v>
      </c>
      <c r="B40" s="136" t="s">
        <v>114</v>
      </c>
      <c r="C40" s="137" t="s">
        <v>301</v>
      </c>
      <c r="D40" s="167">
        <f>VLOOKUP(C40,'105冬女OAB'!$C$2:$M$48,11,FALSE)</f>
        <v>38.858293075684387</v>
      </c>
      <c r="E40" s="167"/>
      <c r="F40" s="167"/>
      <c r="G40" s="167"/>
      <c r="H40" s="167">
        <f t="shared" si="5"/>
        <v>38.858293075684387</v>
      </c>
      <c r="I40" s="167">
        <f t="shared" si="6"/>
        <v>0</v>
      </c>
      <c r="J40" s="167">
        <f t="shared" si="7"/>
        <v>0</v>
      </c>
      <c r="K40" s="167">
        <f t="shared" si="8"/>
        <v>0</v>
      </c>
      <c r="L40" s="167">
        <f t="shared" si="9"/>
        <v>38.858293075684387</v>
      </c>
    </row>
    <row r="41" spans="1:12">
      <c r="A41" s="135">
        <v>40</v>
      </c>
      <c r="B41" s="136" t="s">
        <v>127</v>
      </c>
      <c r="C41" s="137" t="s">
        <v>302</v>
      </c>
      <c r="D41" s="167">
        <f>VLOOKUP(C41,'105冬女OAB'!$C$2:$M$48,11,FALSE)</f>
        <v>38.858293075684387</v>
      </c>
      <c r="E41" s="167"/>
      <c r="F41" s="167"/>
      <c r="G41" s="167"/>
      <c r="H41" s="167">
        <f t="shared" si="5"/>
        <v>38.858293075684387</v>
      </c>
      <c r="I41" s="167">
        <f t="shared" si="6"/>
        <v>0</v>
      </c>
      <c r="J41" s="167">
        <f t="shared" si="7"/>
        <v>0</v>
      </c>
      <c r="K41" s="167">
        <f t="shared" si="8"/>
        <v>0</v>
      </c>
      <c r="L41" s="167">
        <f t="shared" si="9"/>
        <v>38.858293075684387</v>
      </c>
    </row>
    <row r="42" spans="1:12">
      <c r="A42" s="135">
        <v>41</v>
      </c>
      <c r="B42" s="136" t="s">
        <v>148</v>
      </c>
      <c r="C42" s="137" t="s">
        <v>160</v>
      </c>
      <c r="D42" s="167"/>
      <c r="E42" s="167">
        <f>VLOOKUP($C42,'106春女OAB'!$C$2:$N$49,12,FALSE)</f>
        <v>26.678000743218149</v>
      </c>
      <c r="F42" s="167">
        <f>VLOOKUP($C42,'106夏女OAB'!$C$2:$N$49,12,FALSE)</f>
        <v>0.22727272727273373</v>
      </c>
      <c r="G42" s="167">
        <f>VLOOKUP($C42,台灣業餘女OAB!$C$2:$N$49,12,FALSE)</f>
        <v>5.882352941176805E-2</v>
      </c>
      <c r="H42" s="167">
        <f t="shared" si="5"/>
        <v>0</v>
      </c>
      <c r="I42" s="167">
        <f t="shared" si="6"/>
        <v>32.013600891861778</v>
      </c>
      <c r="J42" s="167">
        <f t="shared" si="7"/>
        <v>0.29545454545455385</v>
      </c>
      <c r="K42" s="167">
        <f t="shared" si="8"/>
        <v>8.8235294117652074E-2</v>
      </c>
      <c r="L42" s="167">
        <f t="shared" si="9"/>
        <v>32.397290731433984</v>
      </c>
    </row>
    <row r="43" spans="1:12">
      <c r="A43" s="135">
        <v>42</v>
      </c>
      <c r="B43" s="136" t="s">
        <v>127</v>
      </c>
      <c r="C43" s="137" t="s">
        <v>142</v>
      </c>
      <c r="D43" s="167">
        <f>VLOOKUP(C43,'105冬女OAB'!$C$2:$M$48,11,FALSE)</f>
        <v>10.043478260869563</v>
      </c>
      <c r="E43" s="167">
        <f>VLOOKUP($C43,'106春女OAB'!$C$2:$N$49,12,FALSE)</f>
        <v>9.9130434782608745</v>
      </c>
      <c r="F43" s="167">
        <f>VLOOKUP($C43,'106夏女OAB'!$C$2:$N$49,12,FALSE)</f>
        <v>6.4090909090909065</v>
      </c>
      <c r="G43" s="167"/>
      <c r="H43" s="167">
        <f t="shared" si="5"/>
        <v>10.043478260869563</v>
      </c>
      <c r="I43" s="167">
        <f t="shared" si="6"/>
        <v>11.895652173913049</v>
      </c>
      <c r="J43" s="167">
        <f t="shared" si="7"/>
        <v>8.3318181818181785</v>
      </c>
      <c r="K43" s="167">
        <f t="shared" si="8"/>
        <v>0</v>
      </c>
      <c r="L43" s="167">
        <f t="shared" si="9"/>
        <v>30.270948616600791</v>
      </c>
    </row>
    <row r="44" spans="1:12">
      <c r="A44" s="135">
        <v>43</v>
      </c>
      <c r="B44" s="136" t="s">
        <v>148</v>
      </c>
      <c r="C44" s="137" t="s">
        <v>307</v>
      </c>
      <c r="D44" s="167">
        <f>VLOOKUP(C44,'105冬女OAB'!$C$2:$M$48,11,FALSE)</f>
        <v>1.4347826086956559</v>
      </c>
      <c r="E44" s="167"/>
      <c r="F44" s="167">
        <f>VLOOKUP($C44,'106夏女OAB'!$C$2:$N$49,12,FALSE)</f>
        <v>21.828671328671334</v>
      </c>
      <c r="G44" s="167"/>
      <c r="H44" s="167">
        <f t="shared" si="5"/>
        <v>1.4347826086956559</v>
      </c>
      <c r="I44" s="167">
        <f t="shared" si="6"/>
        <v>0</v>
      </c>
      <c r="J44" s="167">
        <f t="shared" si="7"/>
        <v>28.377272727272736</v>
      </c>
      <c r="K44" s="167">
        <f t="shared" si="8"/>
        <v>0</v>
      </c>
      <c r="L44" s="167">
        <f t="shared" si="9"/>
        <v>29.812055335968392</v>
      </c>
    </row>
    <row r="45" spans="1:12">
      <c r="A45" s="135">
        <v>44</v>
      </c>
      <c r="B45" s="136" t="s">
        <v>148</v>
      </c>
      <c r="C45" s="137" t="s">
        <v>163</v>
      </c>
      <c r="D45" s="167">
        <f>VLOOKUP(C45,'105冬女OAB'!$C$2:$M$48,11,FALSE)</f>
        <v>20.858293075684387</v>
      </c>
      <c r="E45" s="167">
        <f>VLOOKUP($C45,'106春女OAB'!$C$2:$N$49,12,FALSE)</f>
        <v>0</v>
      </c>
      <c r="F45" s="167">
        <f>VLOOKUP($C45,'106夏女OAB'!$C$2:$N$49,12,FALSE)</f>
        <v>5.4090909090909065</v>
      </c>
      <c r="G45" s="167"/>
      <c r="H45" s="167">
        <f t="shared" si="5"/>
        <v>20.858293075684387</v>
      </c>
      <c r="I45" s="167">
        <f t="shared" si="6"/>
        <v>0</v>
      </c>
      <c r="J45" s="167">
        <f t="shared" si="7"/>
        <v>7.0318181818181786</v>
      </c>
      <c r="K45" s="167">
        <f t="shared" si="8"/>
        <v>0</v>
      </c>
      <c r="L45" s="167">
        <f t="shared" si="9"/>
        <v>27.890111257502564</v>
      </c>
    </row>
    <row r="46" spans="1:12">
      <c r="A46" s="135">
        <v>45</v>
      </c>
      <c r="B46" s="136" t="s">
        <v>127</v>
      </c>
      <c r="C46" s="137" t="s">
        <v>256</v>
      </c>
      <c r="D46" s="167">
        <f>VLOOKUP(C46,'105冬女OAB'!$C$2:$M$48,11,FALSE)</f>
        <v>13.043478260869563</v>
      </c>
      <c r="E46" s="167"/>
      <c r="F46" s="167">
        <f>VLOOKUP($C46,'106夏女OAB'!$C$2:$N$49,12,FALSE)</f>
        <v>10.63636363636364</v>
      </c>
      <c r="G46" s="167"/>
      <c r="H46" s="167">
        <f t="shared" si="5"/>
        <v>13.043478260869563</v>
      </c>
      <c r="I46" s="167">
        <f t="shared" si="6"/>
        <v>0</v>
      </c>
      <c r="J46" s="167">
        <f t="shared" si="7"/>
        <v>13.827272727272733</v>
      </c>
      <c r="K46" s="167">
        <f t="shared" si="8"/>
        <v>0</v>
      </c>
      <c r="L46" s="167">
        <f t="shared" si="9"/>
        <v>26.870750988142298</v>
      </c>
    </row>
    <row r="47" spans="1:12">
      <c r="A47" s="135">
        <v>46</v>
      </c>
      <c r="B47" s="136" t="s">
        <v>148</v>
      </c>
      <c r="C47" s="137" t="s">
        <v>162</v>
      </c>
      <c r="D47" s="167">
        <f>VLOOKUP(C47,'105冬女OAB'!$C$2:$M$48,11,FALSE)</f>
        <v>4.4347826086956559</v>
      </c>
      <c r="E47" s="167">
        <f>VLOOKUP($C47,'106春女OAB'!$C$2:$N$49,12,FALSE)</f>
        <v>1.9130434782608745</v>
      </c>
      <c r="F47" s="167">
        <f>VLOOKUP($C47,'106夏女OAB'!$C$2:$N$49,12,FALSE)</f>
        <v>13.251748251748253</v>
      </c>
      <c r="G47" s="167"/>
      <c r="H47" s="167">
        <f t="shared" si="5"/>
        <v>4.4347826086956559</v>
      </c>
      <c r="I47" s="167">
        <f t="shared" si="6"/>
        <v>2.2956521739130493</v>
      </c>
      <c r="J47" s="167">
        <f t="shared" si="7"/>
        <v>17.22727272727273</v>
      </c>
      <c r="K47" s="167">
        <f t="shared" si="8"/>
        <v>0</v>
      </c>
      <c r="L47" s="167">
        <f t="shared" si="9"/>
        <v>23.957707509881438</v>
      </c>
    </row>
    <row r="48" spans="1:12">
      <c r="A48" s="135">
        <v>47</v>
      </c>
      <c r="B48" s="136" t="s">
        <v>127</v>
      </c>
      <c r="C48" s="137" t="s">
        <v>147</v>
      </c>
      <c r="D48" s="167">
        <f>VLOOKUP(C48,'105冬女OAB'!$C$2:$M$48,11,FALSE)</f>
        <v>15.24959742351048</v>
      </c>
      <c r="E48" s="167">
        <f>VLOOKUP($C48,'106春女OAB'!$C$2:$N$49,12,FALSE)</f>
        <v>1.9130434782608745</v>
      </c>
      <c r="F48" s="167">
        <f>VLOOKUP($C48,'106夏女OAB'!$C$2:$N$49,12,FALSE)</f>
        <v>2.2272727272727337</v>
      </c>
      <c r="G48" s="167"/>
      <c r="H48" s="167">
        <f t="shared" si="5"/>
        <v>15.24959742351048</v>
      </c>
      <c r="I48" s="167">
        <f t="shared" si="6"/>
        <v>2.2956521739130493</v>
      </c>
      <c r="J48" s="167">
        <f t="shared" si="7"/>
        <v>2.8954545454545539</v>
      </c>
      <c r="K48" s="167">
        <f t="shared" si="8"/>
        <v>0</v>
      </c>
      <c r="L48" s="167">
        <f t="shared" si="9"/>
        <v>20.440704142878083</v>
      </c>
    </row>
    <row r="49" spans="1:12">
      <c r="A49" s="135">
        <v>48</v>
      </c>
      <c r="B49" s="136" t="s">
        <v>148</v>
      </c>
      <c r="C49" s="137" t="s">
        <v>304</v>
      </c>
      <c r="D49" s="167">
        <f>VLOOKUP(C49,'105冬女OAB'!$C$2:$M$48,11,FALSE)</f>
        <v>17.858293075684387</v>
      </c>
      <c r="E49" s="167"/>
      <c r="F49" s="167"/>
      <c r="G49" s="167"/>
      <c r="H49" s="167">
        <f t="shared" si="5"/>
        <v>17.858293075684387</v>
      </c>
      <c r="I49" s="167">
        <f t="shared" si="6"/>
        <v>0</v>
      </c>
      <c r="J49" s="167">
        <f t="shared" si="7"/>
        <v>0</v>
      </c>
      <c r="K49" s="167">
        <f t="shared" si="8"/>
        <v>0</v>
      </c>
      <c r="L49" s="167">
        <f t="shared" si="9"/>
        <v>17.858293075684387</v>
      </c>
    </row>
    <row r="50" spans="1:12">
      <c r="A50" s="135">
        <v>49</v>
      </c>
      <c r="B50" s="137" t="s">
        <v>148</v>
      </c>
      <c r="C50" s="137" t="s">
        <v>259</v>
      </c>
      <c r="D50" s="167"/>
      <c r="E50" s="167"/>
      <c r="F50" s="167">
        <f>VLOOKUP($C50,'106夏女OAB'!$C$2:$N$49,12,FALSE)</f>
        <v>13.21328671328672</v>
      </c>
      <c r="G50" s="167"/>
      <c r="H50" s="167">
        <f t="shared" si="5"/>
        <v>0</v>
      </c>
      <c r="I50" s="167">
        <f t="shared" si="6"/>
        <v>0</v>
      </c>
      <c r="J50" s="167">
        <f t="shared" si="7"/>
        <v>17.177272727272737</v>
      </c>
      <c r="K50" s="167">
        <f t="shared" si="8"/>
        <v>0</v>
      </c>
      <c r="L50" s="167">
        <f t="shared" si="9"/>
        <v>17.177272727272737</v>
      </c>
    </row>
    <row r="51" spans="1:12">
      <c r="A51" s="135">
        <v>50</v>
      </c>
      <c r="B51" s="137" t="s">
        <v>127</v>
      </c>
      <c r="C51" s="137" t="s">
        <v>338</v>
      </c>
      <c r="D51" s="167"/>
      <c r="E51" s="167"/>
      <c r="F51" s="167">
        <f>VLOOKUP($C51,'106夏女OAB'!$C$2:$N$49,12,FALSE)</f>
        <v>9.2272727272727337</v>
      </c>
      <c r="G51" s="167"/>
      <c r="H51" s="167">
        <f t="shared" si="5"/>
        <v>0</v>
      </c>
      <c r="I51" s="167">
        <f t="shared" si="6"/>
        <v>0</v>
      </c>
      <c r="J51" s="167">
        <f t="shared" si="7"/>
        <v>11.995454545454555</v>
      </c>
      <c r="K51" s="167">
        <f t="shared" si="8"/>
        <v>0</v>
      </c>
      <c r="L51" s="167">
        <f t="shared" si="9"/>
        <v>11.995454545454555</v>
      </c>
    </row>
    <row r="52" spans="1:12">
      <c r="A52" s="135">
        <v>51</v>
      </c>
      <c r="B52" s="136" t="s">
        <v>114</v>
      </c>
      <c r="C52" s="137" t="s">
        <v>120</v>
      </c>
      <c r="D52" s="167"/>
      <c r="E52" s="167">
        <f>VLOOKUP($C52,'106春女OAB'!$C$2:$N$49,12,FALSE)</f>
        <v>9.9130434782608745</v>
      </c>
      <c r="F52" s="167"/>
      <c r="G52" s="167"/>
      <c r="H52" s="167">
        <f t="shared" si="5"/>
        <v>0</v>
      </c>
      <c r="I52" s="167">
        <f t="shared" si="6"/>
        <v>11.895652173913049</v>
      </c>
      <c r="J52" s="167">
        <f t="shared" si="7"/>
        <v>0</v>
      </c>
      <c r="K52" s="167">
        <f t="shared" si="8"/>
        <v>0</v>
      </c>
      <c r="L52" s="167">
        <f t="shared" si="9"/>
        <v>11.895652173913049</v>
      </c>
    </row>
    <row r="53" spans="1:12">
      <c r="A53" s="135">
        <v>52</v>
      </c>
      <c r="B53" s="137" t="s">
        <v>127</v>
      </c>
      <c r="C53" s="137" t="s">
        <v>254</v>
      </c>
      <c r="D53" s="167"/>
      <c r="E53" s="167"/>
      <c r="F53" s="167">
        <f>VLOOKUP($C53,'106夏女OAB'!$C$2:$N$49,12,FALSE)</f>
        <v>5.6363636363636402</v>
      </c>
      <c r="G53" s="167"/>
      <c r="H53" s="167">
        <f t="shared" si="5"/>
        <v>0</v>
      </c>
      <c r="I53" s="167">
        <f t="shared" si="6"/>
        <v>0</v>
      </c>
      <c r="J53" s="167">
        <f t="shared" si="7"/>
        <v>7.3272727272727325</v>
      </c>
      <c r="K53" s="167">
        <f t="shared" si="8"/>
        <v>0</v>
      </c>
      <c r="L53" s="167">
        <f t="shared" si="9"/>
        <v>7.3272727272727325</v>
      </c>
    </row>
    <row r="54" spans="1:12">
      <c r="A54" s="135">
        <v>53</v>
      </c>
      <c r="B54" s="136" t="s">
        <v>148</v>
      </c>
      <c r="C54" s="137" t="s">
        <v>260</v>
      </c>
      <c r="D54" s="167">
        <f>VLOOKUP(C54,'105冬女OAB'!$C$2:$M$48,11,FALSE)</f>
        <v>0.60869565217390686</v>
      </c>
      <c r="E54" s="167"/>
      <c r="F54" s="167">
        <f>VLOOKUP($C54,'106夏女OAB'!$C$2:$N$49,12,FALSE)</f>
        <v>4.4090909090909065</v>
      </c>
      <c r="G54" s="167"/>
      <c r="H54" s="167">
        <f t="shared" si="5"/>
        <v>0.60869565217390686</v>
      </c>
      <c r="I54" s="167">
        <f t="shared" si="6"/>
        <v>0</v>
      </c>
      <c r="J54" s="167">
        <f t="shared" si="7"/>
        <v>5.7318181818181788</v>
      </c>
      <c r="K54" s="167">
        <f t="shared" si="8"/>
        <v>0</v>
      </c>
      <c r="L54" s="167">
        <f t="shared" si="9"/>
        <v>6.3405138339920857</v>
      </c>
    </row>
    <row r="55" spans="1:12">
      <c r="A55" s="135">
        <v>54</v>
      </c>
      <c r="B55" s="136" t="s">
        <v>127</v>
      </c>
      <c r="C55" s="137" t="s">
        <v>145</v>
      </c>
      <c r="D55" s="167"/>
      <c r="E55" s="167">
        <f>VLOOKUP($C55,'106春女OAB'!$C$2:$N$49,12,FALSE)</f>
        <v>4.9130434782608745</v>
      </c>
      <c r="F55" s="167"/>
      <c r="G55" s="167"/>
      <c r="H55" s="167">
        <f t="shared" si="5"/>
        <v>0</v>
      </c>
      <c r="I55" s="167">
        <f t="shared" si="6"/>
        <v>5.8956521739130494</v>
      </c>
      <c r="J55" s="167">
        <f t="shared" si="7"/>
        <v>0</v>
      </c>
      <c r="K55" s="167">
        <f t="shared" si="8"/>
        <v>0</v>
      </c>
      <c r="L55" s="167">
        <f t="shared" si="9"/>
        <v>5.8956521739130494</v>
      </c>
    </row>
    <row r="56" spans="1:12">
      <c r="A56" s="135">
        <v>55</v>
      </c>
      <c r="B56" s="137" t="s">
        <v>127</v>
      </c>
      <c r="C56" s="137" t="s">
        <v>339</v>
      </c>
      <c r="D56" s="167"/>
      <c r="E56" s="167"/>
      <c r="F56" s="167">
        <f>VLOOKUP($C56,'106夏女OAB'!$C$2:$N$49,12,FALSE)</f>
        <v>4.4090909090909065</v>
      </c>
      <c r="G56" s="167"/>
      <c r="H56" s="167">
        <f t="shared" si="5"/>
        <v>0</v>
      </c>
      <c r="I56" s="167">
        <f t="shared" si="6"/>
        <v>0</v>
      </c>
      <c r="J56" s="167">
        <f t="shared" si="7"/>
        <v>5.7318181818181788</v>
      </c>
      <c r="K56" s="167">
        <f t="shared" si="8"/>
        <v>0</v>
      </c>
      <c r="L56" s="167">
        <f t="shared" si="9"/>
        <v>5.7318181818181788</v>
      </c>
    </row>
    <row r="57" spans="1:12">
      <c r="A57" s="135">
        <v>56</v>
      </c>
      <c r="B57" s="171" t="s">
        <v>148</v>
      </c>
      <c r="C57" s="137" t="s">
        <v>157</v>
      </c>
      <c r="D57" s="167">
        <f>VLOOKUP(C57,'105冬女OAB'!$C$2:$M$48,11,FALSE)</f>
        <v>0</v>
      </c>
      <c r="E57" s="167">
        <f>VLOOKUP($C57,'106春女OAB'!$C$2:$N$49,12,FALSE)</f>
        <v>3.9130434782608745</v>
      </c>
      <c r="F57" s="167">
        <f>VLOOKUP($C57,'106夏女OAB'!$C$2:$N$49,12,FALSE)</f>
        <v>0</v>
      </c>
      <c r="G57" s="167"/>
      <c r="H57" s="167">
        <f t="shared" si="5"/>
        <v>0</v>
      </c>
      <c r="I57" s="167">
        <f t="shared" si="6"/>
        <v>4.6956521739130492</v>
      </c>
      <c r="J57" s="167">
        <f t="shared" si="7"/>
        <v>0</v>
      </c>
      <c r="K57" s="167">
        <f t="shared" si="8"/>
        <v>0</v>
      </c>
      <c r="L57" s="167">
        <f t="shared" si="9"/>
        <v>4.6956521739130492</v>
      </c>
    </row>
    <row r="58" spans="1:12">
      <c r="A58" s="135">
        <v>57</v>
      </c>
      <c r="B58" s="137" t="s">
        <v>127</v>
      </c>
      <c r="C58" s="137" t="s">
        <v>340</v>
      </c>
      <c r="D58" s="167"/>
      <c r="E58" s="167"/>
      <c r="F58" s="167">
        <f>VLOOKUP($C58,'106夏女OAB'!$C$2:$N$49,12,FALSE)</f>
        <v>3.2272727272727337</v>
      </c>
      <c r="G58" s="167"/>
      <c r="H58" s="167">
        <f t="shared" si="5"/>
        <v>0</v>
      </c>
      <c r="I58" s="167">
        <f t="shared" si="6"/>
        <v>0</v>
      </c>
      <c r="J58" s="167">
        <f t="shared" si="7"/>
        <v>4.1954545454545542</v>
      </c>
      <c r="K58" s="167">
        <f t="shared" si="8"/>
        <v>0</v>
      </c>
      <c r="L58" s="167">
        <f t="shared" si="9"/>
        <v>4.1954545454545542</v>
      </c>
    </row>
    <row r="59" spans="1:12">
      <c r="A59" s="135">
        <v>58</v>
      </c>
      <c r="B59" s="137" t="s">
        <v>148</v>
      </c>
      <c r="C59" s="137" t="s">
        <v>158</v>
      </c>
      <c r="D59" s="167">
        <f>VLOOKUP(C59,'105冬女OAB'!$C$2:$M$48,11,FALSE)</f>
        <v>0</v>
      </c>
      <c r="E59" s="167">
        <f>VLOOKUP($C59,'106春女OAB'!$C$2:$N$49,12,FALSE)</f>
        <v>0</v>
      </c>
      <c r="F59" s="167">
        <f>VLOOKUP($C59,'106夏女OAB'!$C$2:$N$49,12,FALSE)</f>
        <v>1.2272727272727337</v>
      </c>
      <c r="G59" s="167"/>
      <c r="H59" s="167">
        <f t="shared" si="5"/>
        <v>0</v>
      </c>
      <c r="I59" s="167">
        <f t="shared" si="6"/>
        <v>0</v>
      </c>
      <c r="J59" s="167">
        <f t="shared" si="7"/>
        <v>1.5954545454545539</v>
      </c>
      <c r="K59" s="167">
        <f t="shared" si="8"/>
        <v>0</v>
      </c>
      <c r="L59" s="167">
        <f t="shared" si="9"/>
        <v>1.5954545454545539</v>
      </c>
    </row>
    <row r="60" spans="1:12">
      <c r="A60" s="135"/>
      <c r="B60" s="137" t="s">
        <v>114</v>
      </c>
      <c r="C60" s="137" t="s">
        <v>308</v>
      </c>
      <c r="D60" s="167">
        <f>VLOOKUP(C60,'105冬女OAB'!$C$2:$M$48,11,FALSE)</f>
        <v>0</v>
      </c>
      <c r="E60" s="167"/>
      <c r="F60" s="167"/>
      <c r="G60" s="167"/>
      <c r="H60" s="167">
        <f t="shared" si="5"/>
        <v>0</v>
      </c>
      <c r="I60" s="167">
        <f t="shared" si="6"/>
        <v>0</v>
      </c>
      <c r="J60" s="167">
        <f t="shared" si="7"/>
        <v>0</v>
      </c>
      <c r="K60" s="167">
        <f t="shared" si="8"/>
        <v>0</v>
      </c>
      <c r="L60" s="167">
        <f t="shared" si="9"/>
        <v>0</v>
      </c>
    </row>
    <row r="61" spans="1:12">
      <c r="A61" s="135"/>
      <c r="B61" s="137" t="s">
        <v>148</v>
      </c>
      <c r="C61" s="137" t="s">
        <v>263</v>
      </c>
      <c r="D61" s="167"/>
      <c r="E61" s="167"/>
      <c r="F61" s="167">
        <f>VLOOKUP($C61,'106夏女OAB'!$C$2:$N$49,12,FALSE)</f>
        <v>0</v>
      </c>
      <c r="G61" s="167"/>
      <c r="H61" s="167">
        <f t="shared" si="5"/>
        <v>0</v>
      </c>
      <c r="I61" s="167">
        <f t="shared" si="6"/>
        <v>0</v>
      </c>
      <c r="J61" s="167">
        <f t="shared" si="7"/>
        <v>0</v>
      </c>
      <c r="K61" s="167">
        <f t="shared" si="8"/>
        <v>0</v>
      </c>
      <c r="L61" s="167">
        <f t="shared" si="9"/>
        <v>0</v>
      </c>
    </row>
    <row r="62" spans="1:12">
      <c r="A62" s="135"/>
      <c r="B62" s="137" t="s">
        <v>148</v>
      </c>
      <c r="C62" s="137" t="s">
        <v>261</v>
      </c>
      <c r="D62" s="167">
        <f>VLOOKUP(C62,'105冬女OAB'!$C$2:$M$48,11,FALSE)</f>
        <v>0</v>
      </c>
      <c r="E62" s="167"/>
      <c r="F62" s="167">
        <f>VLOOKUP($C62,'106夏女OAB'!$C$2:$N$49,12,FALSE)</f>
        <v>0</v>
      </c>
      <c r="G62" s="167"/>
      <c r="H62" s="167">
        <f t="shared" si="5"/>
        <v>0</v>
      </c>
      <c r="I62" s="167">
        <f t="shared" si="6"/>
        <v>0</v>
      </c>
      <c r="J62" s="167">
        <f t="shared" si="7"/>
        <v>0</v>
      </c>
      <c r="K62" s="167">
        <f t="shared" si="8"/>
        <v>0</v>
      </c>
      <c r="L62" s="167">
        <f t="shared" si="9"/>
        <v>0</v>
      </c>
    </row>
    <row r="63" spans="1:12">
      <c r="A63" s="135"/>
      <c r="B63" s="137" t="s">
        <v>148</v>
      </c>
      <c r="C63" s="137" t="s">
        <v>311</v>
      </c>
      <c r="D63" s="167">
        <f>VLOOKUP(C63,'105冬女OAB'!$C$2:$M$48,11,FALSE)</f>
        <v>0</v>
      </c>
      <c r="E63" s="167"/>
      <c r="F63" s="167"/>
      <c r="G63" s="167"/>
      <c r="H63" s="167">
        <f t="shared" si="5"/>
        <v>0</v>
      </c>
      <c r="I63" s="167">
        <f t="shared" si="6"/>
        <v>0</v>
      </c>
      <c r="J63" s="167">
        <f t="shared" si="7"/>
        <v>0</v>
      </c>
      <c r="K63" s="167">
        <f t="shared" si="8"/>
        <v>0</v>
      </c>
      <c r="L63" s="167">
        <f t="shared" si="9"/>
        <v>0</v>
      </c>
    </row>
    <row r="64" spans="1:12">
      <c r="A64" s="135"/>
      <c r="B64" s="137" t="s">
        <v>127</v>
      </c>
      <c r="C64" s="137" t="s">
        <v>310</v>
      </c>
      <c r="D64" s="167">
        <f>VLOOKUP(C64,'105冬女OAB'!$C$2:$M$48,11,FALSE)</f>
        <v>0</v>
      </c>
      <c r="E64" s="167"/>
      <c r="F64" s="167"/>
      <c r="G64" s="167"/>
      <c r="H64" s="167">
        <f t="shared" si="5"/>
        <v>0</v>
      </c>
      <c r="I64" s="167">
        <f t="shared" si="6"/>
        <v>0</v>
      </c>
      <c r="J64" s="167">
        <f t="shared" si="7"/>
        <v>0</v>
      </c>
      <c r="K64" s="167">
        <f t="shared" si="8"/>
        <v>0</v>
      </c>
      <c r="L64" s="167">
        <f t="shared" si="9"/>
        <v>0</v>
      </c>
    </row>
    <row r="65" spans="1:12">
      <c r="A65" s="135"/>
      <c r="B65" s="137" t="s">
        <v>127</v>
      </c>
      <c r="C65" s="137" t="s">
        <v>146</v>
      </c>
      <c r="D65" s="167"/>
      <c r="E65" s="167">
        <f>VLOOKUP($C65,'106春女OAB'!$C$2:$N$49,12,FALSE)</f>
        <v>0</v>
      </c>
      <c r="F65" s="167"/>
      <c r="G65" s="167"/>
      <c r="H65" s="167">
        <f t="shared" si="5"/>
        <v>0</v>
      </c>
      <c r="I65" s="167">
        <f t="shared" si="6"/>
        <v>0</v>
      </c>
      <c r="J65" s="167">
        <f t="shared" si="7"/>
        <v>0</v>
      </c>
      <c r="K65" s="167">
        <f t="shared" si="8"/>
        <v>0</v>
      </c>
      <c r="L65" s="167">
        <f t="shared" si="9"/>
        <v>0</v>
      </c>
    </row>
    <row r="66" spans="1:12">
      <c r="A66" s="135"/>
      <c r="B66" s="137" t="s">
        <v>127</v>
      </c>
      <c r="C66" s="137" t="s">
        <v>309</v>
      </c>
      <c r="D66" s="167">
        <f>VLOOKUP(C66,'105冬女OAB'!$C$2:$M$48,11,FALSE)</f>
        <v>0</v>
      </c>
      <c r="E66" s="167"/>
      <c r="F66" s="167"/>
      <c r="G66" s="167"/>
      <c r="H66" s="167">
        <f t="shared" si="5"/>
        <v>0</v>
      </c>
      <c r="I66" s="167">
        <f t="shared" si="6"/>
        <v>0</v>
      </c>
      <c r="J66" s="167">
        <f t="shared" si="7"/>
        <v>0</v>
      </c>
      <c r="K66" s="167">
        <f t="shared" si="8"/>
        <v>0</v>
      </c>
      <c r="L66" s="167">
        <f t="shared" ref="L66:L69" si="10">SUM(H66:K66)</f>
        <v>0</v>
      </c>
    </row>
    <row r="67" spans="1:12">
      <c r="A67" s="135"/>
      <c r="B67" s="137" t="s">
        <v>148</v>
      </c>
      <c r="C67" s="137" t="s">
        <v>164</v>
      </c>
      <c r="D67" s="167"/>
      <c r="E67" s="167">
        <f>VLOOKUP($C67,'106春女OAB'!$C$2:$N$49,12,FALSE)</f>
        <v>0</v>
      </c>
      <c r="F67" s="167"/>
      <c r="G67" s="167"/>
      <c r="H67" s="167">
        <f t="shared" si="5"/>
        <v>0</v>
      </c>
      <c r="I67" s="167">
        <f t="shared" si="6"/>
        <v>0</v>
      </c>
      <c r="J67" s="167">
        <f t="shared" si="7"/>
        <v>0</v>
      </c>
      <c r="K67" s="167">
        <f t="shared" si="8"/>
        <v>0</v>
      </c>
      <c r="L67" s="167">
        <f t="shared" si="10"/>
        <v>0</v>
      </c>
    </row>
    <row r="68" spans="1:12">
      <c r="A68" s="135"/>
      <c r="B68" s="137" t="s">
        <v>148</v>
      </c>
      <c r="C68" s="137" t="s">
        <v>165</v>
      </c>
      <c r="D68" s="167"/>
      <c r="E68" s="167">
        <f>VLOOKUP($C68,'106春女OAB'!$C$2:$N$49,12,FALSE)</f>
        <v>0</v>
      </c>
      <c r="F68" s="167"/>
      <c r="G68" s="167"/>
      <c r="H68" s="167">
        <f t="shared" si="5"/>
        <v>0</v>
      </c>
      <c r="I68" s="167">
        <f t="shared" si="6"/>
        <v>0</v>
      </c>
      <c r="J68" s="167">
        <f t="shared" si="7"/>
        <v>0</v>
      </c>
      <c r="K68" s="167">
        <f t="shared" si="8"/>
        <v>0</v>
      </c>
      <c r="L68" s="167">
        <f t="shared" si="10"/>
        <v>0</v>
      </c>
    </row>
    <row r="69" spans="1:12">
      <c r="A69" s="135"/>
      <c r="B69" s="137" t="s">
        <v>148</v>
      </c>
      <c r="C69" s="137" t="s">
        <v>161</v>
      </c>
      <c r="D69" s="167"/>
      <c r="E69" s="167">
        <f>VLOOKUP($C69,'106春女OAB'!$C$2:$N$49,12,FALSE)</f>
        <v>0</v>
      </c>
      <c r="F69" s="167">
        <f>VLOOKUP($C69,'106夏女OAB'!$C$2:$N$49,12,FALSE)</f>
        <v>0</v>
      </c>
      <c r="G69" s="167"/>
      <c r="H69" s="167">
        <f t="shared" si="5"/>
        <v>0</v>
      </c>
      <c r="I69" s="167">
        <f t="shared" si="6"/>
        <v>0</v>
      </c>
      <c r="J69" s="167">
        <f t="shared" si="7"/>
        <v>0</v>
      </c>
      <c r="K69" s="167">
        <f t="shared" si="8"/>
        <v>0</v>
      </c>
      <c r="L69" s="167">
        <f t="shared" si="10"/>
        <v>0</v>
      </c>
    </row>
  </sheetData>
  <sortState ref="A2:L69">
    <sortCondition descending="1" ref="L1"/>
  </sortState>
  <phoneticPr fontId="2" type="noConversion"/>
  <conditionalFormatting sqref="A4:A11 A37:A44">
    <cfRule type="expression" dxfId="224" priority="26">
      <formula>AND(XDS4=0,XDT4&lt;&gt;"")</formula>
    </cfRule>
  </conditionalFormatting>
  <conditionalFormatting sqref="D4:K50">
    <cfRule type="cellIs" dxfId="223" priority="24" operator="lessThan">
      <formula>#REF!</formula>
    </cfRule>
    <cfRule type="cellIs" dxfId="222" priority="25" operator="equal">
      <formula>#REF!</formula>
    </cfRule>
  </conditionalFormatting>
  <conditionalFormatting sqref="L4:L11">
    <cfRule type="cellIs" dxfId="221" priority="22" operator="lessThan">
      <formula>#REF!*COUNTIF(D4:I4,"&gt;0")</formula>
    </cfRule>
    <cfRule type="cellIs" dxfId="220" priority="23" operator="equal">
      <formula>#REF!*COUNTIF(D4:I4,"&gt;0")</formula>
    </cfRule>
  </conditionalFormatting>
  <conditionalFormatting sqref="A4:A59">
    <cfRule type="expression" dxfId="219" priority="17">
      <formula>AND(XDZ4=0,XEA4&lt;&gt;"")</formula>
    </cfRule>
  </conditionalFormatting>
  <conditionalFormatting sqref="L4:L50">
    <cfRule type="cellIs" dxfId="218" priority="13" operator="lessThan">
      <formula>#REF!*COUNTIF(D4:I4,"&gt;0")</formula>
    </cfRule>
    <cfRule type="cellIs" dxfId="217" priority="14" operator="equal">
      <formula>#REF!*COUNTIF(D4:I4,"&gt;0")</formula>
    </cfRule>
  </conditionalFormatting>
  <conditionalFormatting sqref="A1:A2 A62 A64 A66 A68 A4 A6 A8 A10 A12 A14 A16 A18 A20 A22 A24 A26 A28 A30 A32:A60">
    <cfRule type="expression" dxfId="216" priority="11">
      <formula>AND(XEA1=0,XEB1&lt;&gt;"")</formula>
    </cfRule>
  </conditionalFormatting>
  <conditionalFormatting sqref="D1:K69">
    <cfRule type="cellIs" dxfId="215" priority="9" operator="lessThan">
      <formula>#REF!</formula>
    </cfRule>
    <cfRule type="cellIs" dxfId="214" priority="10" operator="equal">
      <formula>#REF!</formula>
    </cfRule>
  </conditionalFormatting>
  <conditionalFormatting sqref="L1:L69">
    <cfRule type="cellIs" dxfId="213" priority="7" operator="lessThan">
      <formula>#REF!*COUNTIF(D1:I1,"&gt;0")</formula>
    </cfRule>
    <cfRule type="cellIs" dxfId="212" priority="8" operator="equal">
      <formula>#REF!*COUNTIF(D1:I1,"&gt;0")</formula>
    </cfRule>
  </conditionalFormatting>
  <conditionalFormatting sqref="C1:C1048576">
    <cfRule type="duplicateValues" dxfId="211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4" fitToHeight="0" orientation="portrait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3"/>
  <sheetViews>
    <sheetView workbookViewId="0">
      <pane ySplit="1" topLeftCell="A2" activePane="bottomLeft" state="frozen"/>
      <selection activeCell="C18" sqref="C18"/>
      <selection pane="bottomLeft" activeCell="B2" sqref="B2:C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25</v>
      </c>
      <c r="C2" s="12" t="s">
        <v>26</v>
      </c>
      <c r="D2" s="13">
        <v>0</v>
      </c>
      <c r="E2" s="13">
        <v>0</v>
      </c>
      <c r="F2" s="13">
        <v>83</v>
      </c>
      <c r="G2" s="13">
        <v>77</v>
      </c>
      <c r="H2" s="13">
        <v>160</v>
      </c>
      <c r="K2" s="131">
        <v>19.5</v>
      </c>
      <c r="L2" s="131">
        <v>22</v>
      </c>
      <c r="M2" s="131">
        <v>41.5</v>
      </c>
    </row>
    <row r="3" spans="1:13">
      <c r="A3" s="28">
        <v>2</v>
      </c>
      <c r="B3" s="29" t="s">
        <v>25</v>
      </c>
      <c r="C3" s="12" t="s">
        <v>37</v>
      </c>
      <c r="D3" s="13">
        <v>0</v>
      </c>
      <c r="E3" s="13">
        <v>0</v>
      </c>
      <c r="F3" s="13">
        <v>102</v>
      </c>
      <c r="G3" s="13">
        <v>101</v>
      </c>
      <c r="H3" s="13">
        <v>203</v>
      </c>
      <c r="K3" s="131">
        <v>0.5</v>
      </c>
      <c r="L3" s="131">
        <v>0</v>
      </c>
      <c r="M3" s="131">
        <v>0.5</v>
      </c>
    </row>
  </sheetData>
  <phoneticPr fontId="2" type="noConversion"/>
  <conditionalFormatting sqref="B2:B3">
    <cfRule type="expression" dxfId="210" priority="6">
      <formula>AND(XEF2=0,XEG2&lt;&gt;"")</formula>
    </cfRule>
  </conditionalFormatting>
  <conditionalFormatting sqref="A2:A3">
    <cfRule type="expression" dxfId="209" priority="5">
      <formula>AND(XEF2=0,XEG2&lt;&gt;"")</formula>
    </cfRule>
  </conditionalFormatting>
  <conditionalFormatting sqref="D2:G3">
    <cfRule type="cellIs" dxfId="208" priority="3" operator="lessThan">
      <formula>#REF!</formula>
    </cfRule>
    <cfRule type="cellIs" dxfId="207" priority="4" operator="equal">
      <formula>#REF!</formula>
    </cfRule>
  </conditionalFormatting>
  <conditionalFormatting sqref="H2:H3">
    <cfRule type="cellIs" dxfId="206" priority="1" operator="lessThan">
      <formula>#REF!*COUNTIF(D2:G2,"&gt;0")</formula>
    </cfRule>
    <cfRule type="cellIs" dxfId="205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"/>
  <sheetViews>
    <sheetView workbookViewId="0">
      <selection activeCell="J13" sqref="J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47" t="str">
        <f>LEFT(資格賽成績!A1,22)</f>
        <v>中華民國106年渣打全國業餘高爾夫春季排名賽</v>
      </c>
      <c r="B1" s="247"/>
      <c r="C1" s="247"/>
      <c r="D1" s="247"/>
      <c r="E1" s="247"/>
      <c r="F1" s="247"/>
      <c r="G1" s="247"/>
      <c r="H1" s="247"/>
      <c r="I1" s="247"/>
    </row>
    <row r="2" spans="1:14">
      <c r="A2" s="210" t="str">
        <f>資格賽成績!A2</f>
        <v>地點：揚昇高爾夫鄉村俱樂部</v>
      </c>
      <c r="B2" s="210"/>
      <c r="C2" s="210"/>
      <c r="D2" s="210"/>
      <c r="E2" s="210"/>
      <c r="F2" s="210"/>
      <c r="G2" s="210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25</v>
      </c>
      <c r="C4" s="137" t="s">
        <v>26</v>
      </c>
      <c r="D4" s="138">
        <v>0</v>
      </c>
      <c r="E4" s="138">
        <v>0</v>
      </c>
      <c r="F4" s="138">
        <v>87</v>
      </c>
      <c r="G4" s="138">
        <v>82</v>
      </c>
      <c r="H4" s="138">
        <v>169</v>
      </c>
      <c r="I4" s="139">
        <v>0</v>
      </c>
      <c r="J4" s="146"/>
      <c r="K4" s="146"/>
      <c r="L4" s="146">
        <v>17.75</v>
      </c>
      <c r="M4" s="146">
        <v>23</v>
      </c>
      <c r="N4" s="146">
        <v>40.75</v>
      </c>
    </row>
    <row r="5" spans="1:14">
      <c r="A5" s="135">
        <v>2</v>
      </c>
      <c r="B5" s="136" t="s">
        <v>25</v>
      </c>
      <c r="C5" s="137" t="s">
        <v>187</v>
      </c>
      <c r="D5" s="138">
        <v>0</v>
      </c>
      <c r="E5" s="138">
        <v>0</v>
      </c>
      <c r="F5" s="138">
        <v>91</v>
      </c>
      <c r="G5" s="138">
        <v>94</v>
      </c>
      <c r="H5" s="138">
        <v>185</v>
      </c>
      <c r="I5" s="139">
        <v>0</v>
      </c>
      <c r="J5" s="146"/>
      <c r="K5" s="146"/>
      <c r="L5" s="146">
        <v>13.75</v>
      </c>
      <c r="M5" s="146">
        <v>11</v>
      </c>
      <c r="N5" s="146">
        <v>24.75</v>
      </c>
    </row>
    <row r="6" spans="1:14">
      <c r="A6" s="135">
        <v>3</v>
      </c>
      <c r="B6" s="136" t="s">
        <v>25</v>
      </c>
      <c r="C6" s="137" t="s">
        <v>37</v>
      </c>
      <c r="D6" s="138">
        <v>0</v>
      </c>
      <c r="E6" s="138">
        <v>0</v>
      </c>
      <c r="F6" s="138">
        <v>96</v>
      </c>
      <c r="G6" s="138">
        <v>95</v>
      </c>
      <c r="H6" s="138">
        <v>191</v>
      </c>
      <c r="I6" s="139">
        <v>0</v>
      </c>
      <c r="J6" s="146"/>
      <c r="K6" s="146"/>
      <c r="L6" s="146">
        <v>8.75</v>
      </c>
      <c r="M6" s="146">
        <v>10</v>
      </c>
      <c r="N6" s="146">
        <v>18.75</v>
      </c>
    </row>
    <row r="7" spans="1:14">
      <c r="A7" s="135">
        <v>4</v>
      </c>
      <c r="B7" s="136" t="s">
        <v>25</v>
      </c>
      <c r="C7" s="137" t="s">
        <v>188</v>
      </c>
      <c r="D7" s="138">
        <v>0</v>
      </c>
      <c r="E7" s="138">
        <v>0</v>
      </c>
      <c r="F7" s="138">
        <v>105</v>
      </c>
      <c r="G7" s="138">
        <v>109</v>
      </c>
      <c r="H7" s="138">
        <v>214</v>
      </c>
      <c r="I7" s="139">
        <v>0</v>
      </c>
      <c r="J7" s="146"/>
      <c r="K7" s="146"/>
      <c r="L7" s="146">
        <v>0</v>
      </c>
      <c r="M7" s="146">
        <v>0</v>
      </c>
      <c r="N7" s="146">
        <v>0</v>
      </c>
    </row>
  </sheetData>
  <mergeCells count="2">
    <mergeCell ref="A1:I1"/>
    <mergeCell ref="A2:G2"/>
  </mergeCells>
  <phoneticPr fontId="2" type="noConversion"/>
  <conditionalFormatting sqref="B4:B7">
    <cfRule type="expression" dxfId="204" priority="6">
      <formula>AND(XEG4=0,XEH4&lt;&gt;"")</formula>
    </cfRule>
  </conditionalFormatting>
  <conditionalFormatting sqref="A4:A7">
    <cfRule type="expression" dxfId="203" priority="5">
      <formula>AND(XEG4=0,XEH4&lt;&gt;"")</formula>
    </cfRule>
  </conditionalFormatting>
  <conditionalFormatting sqref="D4:G7">
    <cfRule type="cellIs" dxfId="202" priority="3" operator="lessThan">
      <formula>#REF!</formula>
    </cfRule>
    <cfRule type="cellIs" dxfId="201" priority="4" operator="equal">
      <formula>#REF!</formula>
    </cfRule>
  </conditionalFormatting>
  <conditionalFormatting sqref="H4:H7">
    <cfRule type="cellIs" dxfId="200" priority="1" operator="lessThan">
      <formula>#REF!*COUNTIF(D4:G4,"&gt;0")</formula>
    </cfRule>
    <cfRule type="cellIs" dxfId="199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C2" sqref="C2:C12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6.125" style="172" customWidth="1"/>
    <col min="7" max="7" width="5.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>
        <v>1</v>
      </c>
      <c r="B2" s="174" t="s">
        <v>25</v>
      </c>
      <c r="C2" s="174" t="s">
        <v>348</v>
      </c>
      <c r="D2" s="174">
        <v>0</v>
      </c>
      <c r="E2" s="174">
        <v>0</v>
      </c>
      <c r="F2" s="174">
        <v>88</v>
      </c>
      <c r="G2" s="174">
        <v>85</v>
      </c>
      <c r="H2" s="174">
        <v>173</v>
      </c>
      <c r="I2" s="174"/>
      <c r="J2" s="173"/>
      <c r="K2" s="173"/>
      <c r="L2" s="173">
        <v>28.090909090909093</v>
      </c>
      <c r="M2" s="173">
        <v>25.36363636363636</v>
      </c>
      <c r="N2" s="173">
        <v>53.454545454545453</v>
      </c>
    </row>
    <row r="3" spans="1:14">
      <c r="A3" s="174">
        <v>2</v>
      </c>
      <c r="B3" s="174" t="s">
        <v>25</v>
      </c>
      <c r="C3" s="174" t="s">
        <v>26</v>
      </c>
      <c r="D3" s="174">
        <v>0</v>
      </c>
      <c r="E3" s="174">
        <v>0</v>
      </c>
      <c r="F3" s="174">
        <v>87</v>
      </c>
      <c r="G3" s="174">
        <v>87</v>
      </c>
      <c r="H3" s="174">
        <v>174</v>
      </c>
      <c r="I3" s="174"/>
      <c r="J3" s="173"/>
      <c r="K3" s="173"/>
      <c r="L3" s="173">
        <v>29.090909090909093</v>
      </c>
      <c r="M3" s="173">
        <v>23.36363636363636</v>
      </c>
      <c r="N3" s="173">
        <v>52.454545454545453</v>
      </c>
    </row>
    <row r="4" spans="1:14">
      <c r="A4" s="174">
        <v>3</v>
      </c>
      <c r="B4" s="174" t="s">
        <v>25</v>
      </c>
      <c r="C4" s="174" t="s">
        <v>349</v>
      </c>
      <c r="D4" s="174">
        <v>0</v>
      </c>
      <c r="E4" s="174">
        <v>0</v>
      </c>
      <c r="F4" s="174">
        <v>91</v>
      </c>
      <c r="G4" s="174">
        <v>93</v>
      </c>
      <c r="H4" s="174">
        <v>184</v>
      </c>
      <c r="I4" s="174"/>
      <c r="J4" s="173"/>
      <c r="K4" s="173"/>
      <c r="L4" s="173">
        <v>25.090909090909093</v>
      </c>
      <c r="M4" s="173">
        <v>17.36363636363636</v>
      </c>
      <c r="N4" s="173">
        <v>42.454545454545453</v>
      </c>
    </row>
    <row r="5" spans="1:14">
      <c r="A5" s="174">
        <v>4</v>
      </c>
      <c r="B5" s="174" t="s">
        <v>25</v>
      </c>
      <c r="C5" s="174" t="s">
        <v>37</v>
      </c>
      <c r="D5" s="174">
        <v>0</v>
      </c>
      <c r="E5" s="174">
        <v>0</v>
      </c>
      <c r="F5" s="174">
        <v>94</v>
      </c>
      <c r="G5" s="174">
        <v>93</v>
      </c>
      <c r="H5" s="174">
        <v>187</v>
      </c>
      <c r="I5" s="174"/>
      <c r="J5" s="173"/>
      <c r="K5" s="173"/>
      <c r="L5" s="173">
        <v>22.090909090909093</v>
      </c>
      <c r="M5" s="173">
        <v>17.36363636363636</v>
      </c>
      <c r="N5" s="173">
        <v>39.454545454545453</v>
      </c>
    </row>
    <row r="6" spans="1:14">
      <c r="A6" s="174">
        <v>5</v>
      </c>
      <c r="B6" s="174" t="s">
        <v>25</v>
      </c>
      <c r="C6" s="174" t="s">
        <v>350</v>
      </c>
      <c r="D6" s="174">
        <v>0</v>
      </c>
      <c r="E6" s="174">
        <v>0</v>
      </c>
      <c r="F6" s="174">
        <v>99</v>
      </c>
      <c r="G6" s="174">
        <v>108</v>
      </c>
      <c r="H6" s="174">
        <v>207</v>
      </c>
      <c r="I6" s="174"/>
      <c r="J6" s="173"/>
      <c r="K6" s="173"/>
      <c r="L6" s="173">
        <v>17.090909090909093</v>
      </c>
      <c r="M6" s="173">
        <v>2.3636363636363598</v>
      </c>
      <c r="N6" s="173">
        <v>19.454545454545453</v>
      </c>
    </row>
    <row r="7" spans="1:14">
      <c r="A7" s="174">
        <v>6</v>
      </c>
      <c r="B7" s="174" t="s">
        <v>25</v>
      </c>
      <c r="C7" s="174" t="s">
        <v>187</v>
      </c>
      <c r="D7" s="174">
        <v>0</v>
      </c>
      <c r="E7" s="174">
        <v>0</v>
      </c>
      <c r="F7" s="174">
        <v>113</v>
      </c>
      <c r="G7" s="174">
        <v>101</v>
      </c>
      <c r="H7" s="174">
        <v>214</v>
      </c>
      <c r="I7" s="174"/>
      <c r="J7" s="173"/>
      <c r="K7" s="173"/>
      <c r="L7" s="173">
        <v>3.0909090909090935</v>
      </c>
      <c r="M7" s="173">
        <v>9.3636363636363598</v>
      </c>
      <c r="N7" s="173">
        <v>12.454545454545453</v>
      </c>
    </row>
    <row r="8" spans="1:14">
      <c r="A8" s="174">
        <v>7</v>
      </c>
      <c r="B8" s="174" t="s">
        <v>25</v>
      </c>
      <c r="C8" s="174" t="s">
        <v>351</v>
      </c>
      <c r="D8" s="174">
        <v>0</v>
      </c>
      <c r="E8" s="174">
        <v>0</v>
      </c>
      <c r="F8" s="174">
        <v>112</v>
      </c>
      <c r="G8" s="174">
        <v>102</v>
      </c>
      <c r="H8" s="174">
        <v>214</v>
      </c>
      <c r="I8" s="174"/>
      <c r="J8" s="173"/>
      <c r="K8" s="173"/>
      <c r="L8" s="173">
        <v>4.0909090909090935</v>
      </c>
      <c r="M8" s="173">
        <v>8.3636363636363598</v>
      </c>
      <c r="N8" s="173">
        <v>12.454545454545453</v>
      </c>
    </row>
    <row r="9" spans="1:14">
      <c r="A9" s="174">
        <v>8</v>
      </c>
      <c r="B9" s="174" t="s">
        <v>25</v>
      </c>
      <c r="C9" s="174" t="s">
        <v>188</v>
      </c>
      <c r="D9" s="174">
        <v>0</v>
      </c>
      <c r="E9" s="174">
        <v>0</v>
      </c>
      <c r="F9" s="174">
        <v>115</v>
      </c>
      <c r="G9" s="174">
        <v>100</v>
      </c>
      <c r="H9" s="174">
        <v>215</v>
      </c>
      <c r="I9" s="174"/>
      <c r="J9" s="173"/>
      <c r="K9" s="173"/>
      <c r="L9" s="173">
        <v>1.0909090909090935</v>
      </c>
      <c r="M9" s="173">
        <v>10.36363636363636</v>
      </c>
      <c r="N9" s="173">
        <v>11.454545454545453</v>
      </c>
    </row>
    <row r="10" spans="1:14">
      <c r="A10" s="174">
        <v>9</v>
      </c>
      <c r="B10" s="174" t="s">
        <v>25</v>
      </c>
      <c r="C10" s="174" t="s">
        <v>352</v>
      </c>
      <c r="D10" s="174">
        <v>0</v>
      </c>
      <c r="E10" s="174">
        <v>0</v>
      </c>
      <c r="F10" s="174">
        <v>115</v>
      </c>
      <c r="G10" s="174">
        <v>110</v>
      </c>
      <c r="H10" s="174">
        <v>225</v>
      </c>
      <c r="I10" s="174"/>
      <c r="J10" s="173"/>
      <c r="K10" s="173"/>
      <c r="L10" s="173">
        <v>1.0909090909090935</v>
      </c>
      <c r="M10" s="173">
        <v>0.36363636363635976</v>
      </c>
      <c r="N10" s="173">
        <v>1.4545454545454533</v>
      </c>
    </row>
    <row r="11" spans="1:14">
      <c r="A11" s="174">
        <v>10</v>
      </c>
      <c r="B11" s="174" t="s">
        <v>25</v>
      </c>
      <c r="C11" s="174" t="s">
        <v>353</v>
      </c>
      <c r="D11" s="174">
        <v>0</v>
      </c>
      <c r="E11" s="174">
        <v>0</v>
      </c>
      <c r="F11" s="174">
        <v>121</v>
      </c>
      <c r="G11" s="174">
        <v>113</v>
      </c>
      <c r="H11" s="174">
        <v>234</v>
      </c>
      <c r="I11" s="174"/>
      <c r="J11" s="173"/>
      <c r="K11" s="173"/>
      <c r="L11" s="173">
        <v>0</v>
      </c>
      <c r="M11" s="173">
        <v>0</v>
      </c>
      <c r="N11" s="173">
        <v>0</v>
      </c>
    </row>
    <row r="12" spans="1:14">
      <c r="A12" s="174">
        <v>11</v>
      </c>
      <c r="B12" s="174" t="s">
        <v>25</v>
      </c>
      <c r="C12" s="174" t="s">
        <v>354</v>
      </c>
      <c r="D12" s="174">
        <v>0</v>
      </c>
      <c r="E12" s="174">
        <v>0</v>
      </c>
      <c r="F12" s="174">
        <v>132</v>
      </c>
      <c r="G12" s="174">
        <v>112</v>
      </c>
      <c r="H12" s="174">
        <v>244</v>
      </c>
      <c r="I12" s="174"/>
      <c r="J12" s="173"/>
      <c r="K12" s="173"/>
      <c r="L12" s="173">
        <v>0</v>
      </c>
      <c r="M12" s="173">
        <v>0</v>
      </c>
      <c r="N12" s="173">
        <v>0</v>
      </c>
    </row>
    <row r="13" spans="1:14">
      <c r="A13" s="174"/>
      <c r="B13" s="174"/>
      <c r="C13" s="174"/>
      <c r="D13" s="174"/>
      <c r="E13" s="174"/>
      <c r="F13" s="174"/>
      <c r="G13" s="174"/>
      <c r="H13" s="174"/>
      <c r="I13" s="174"/>
      <c r="J13" s="173"/>
      <c r="K13" s="173"/>
      <c r="L13" s="173"/>
      <c r="M13" s="173"/>
      <c r="N13" s="173"/>
    </row>
    <row r="14" spans="1:14">
      <c r="A14" s="174"/>
      <c r="B14" s="174"/>
      <c r="C14" s="174"/>
      <c r="D14" s="174"/>
      <c r="E14" s="174"/>
      <c r="F14" s="174"/>
      <c r="G14" s="174"/>
      <c r="H14" s="174"/>
      <c r="I14" s="174"/>
      <c r="J14" s="173"/>
      <c r="K14" s="173"/>
      <c r="L14" s="173"/>
      <c r="M14" s="173"/>
      <c r="N14" s="173"/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3"/>
      <c r="K15" s="173"/>
      <c r="L15" s="173"/>
      <c r="M15" s="173"/>
      <c r="N15" s="173"/>
    </row>
    <row r="16" spans="1:14">
      <c r="A16" s="174"/>
      <c r="B16" s="174"/>
      <c r="C16" s="174"/>
      <c r="D16" s="174"/>
      <c r="E16" s="174"/>
      <c r="F16" s="174"/>
      <c r="G16" s="174"/>
      <c r="H16" s="174"/>
      <c r="I16" s="174"/>
      <c r="J16" s="173"/>
      <c r="K16" s="173"/>
      <c r="L16" s="173"/>
      <c r="M16" s="173"/>
      <c r="N16" s="173"/>
    </row>
    <row r="17" spans="1:14">
      <c r="A17" s="174"/>
      <c r="B17" s="174"/>
      <c r="C17" s="174"/>
      <c r="D17" s="174"/>
      <c r="E17" s="174"/>
      <c r="F17" s="174"/>
      <c r="G17" s="174"/>
      <c r="H17" s="174"/>
      <c r="I17" s="174"/>
      <c r="J17" s="173"/>
      <c r="K17" s="173"/>
      <c r="L17" s="173"/>
      <c r="M17" s="173"/>
      <c r="N17" s="173"/>
    </row>
    <row r="18" spans="1:14">
      <c r="A18" s="174"/>
      <c r="B18" s="174"/>
      <c r="C18" s="174"/>
      <c r="D18" s="174"/>
      <c r="E18" s="174"/>
      <c r="F18" s="174"/>
      <c r="G18" s="174"/>
      <c r="H18" s="174"/>
      <c r="I18" s="174"/>
      <c r="J18" s="173"/>
      <c r="K18" s="173"/>
      <c r="L18" s="173"/>
      <c r="M18" s="173"/>
      <c r="N18" s="173"/>
    </row>
    <row r="19" spans="1:14">
      <c r="A19" s="174"/>
      <c r="B19" s="174"/>
      <c r="C19" s="174"/>
      <c r="D19" s="174"/>
      <c r="E19" s="174"/>
      <c r="F19" s="174"/>
      <c r="G19" s="174"/>
      <c r="H19" s="174"/>
      <c r="I19" s="174"/>
      <c r="J19" s="173"/>
      <c r="K19" s="173"/>
      <c r="L19" s="173"/>
      <c r="M19" s="173"/>
      <c r="N19" s="173"/>
    </row>
    <row r="20" spans="1:14">
      <c r="A20" s="174"/>
      <c r="B20" s="174"/>
      <c r="C20" s="174"/>
      <c r="D20" s="174"/>
      <c r="E20" s="174"/>
      <c r="F20" s="174"/>
      <c r="G20" s="174"/>
      <c r="H20" s="174"/>
      <c r="I20" s="174"/>
      <c r="J20" s="173"/>
      <c r="K20" s="173"/>
      <c r="L20" s="173"/>
      <c r="M20" s="173"/>
      <c r="N20" s="173"/>
    </row>
    <row r="21" spans="1:14">
      <c r="A21" s="174"/>
      <c r="B21" s="174"/>
      <c r="C21" s="174"/>
      <c r="D21" s="174"/>
      <c r="E21" s="174"/>
      <c r="F21" s="174"/>
      <c r="G21" s="174"/>
      <c r="H21" s="174"/>
      <c r="I21" s="174"/>
      <c r="J21" s="173"/>
      <c r="K21" s="173"/>
      <c r="L21" s="173"/>
      <c r="M21" s="173"/>
      <c r="N21" s="173"/>
    </row>
    <row r="22" spans="1:14">
      <c r="A22" s="174"/>
      <c r="B22" s="174"/>
      <c r="C22" s="174"/>
      <c r="D22" s="174"/>
      <c r="E22" s="174"/>
      <c r="F22" s="174"/>
      <c r="G22" s="174"/>
      <c r="H22" s="174"/>
      <c r="I22" s="174"/>
      <c r="J22" s="173"/>
      <c r="K22" s="173"/>
      <c r="L22" s="173"/>
      <c r="M22" s="173"/>
      <c r="N22" s="173"/>
    </row>
    <row r="23" spans="1:14">
      <c r="A23" s="174"/>
      <c r="B23" s="174"/>
      <c r="C23" s="174"/>
      <c r="D23" s="174"/>
      <c r="E23" s="174"/>
      <c r="F23" s="174"/>
      <c r="G23" s="174"/>
      <c r="H23" s="174"/>
      <c r="I23" s="174"/>
      <c r="J23" s="173"/>
      <c r="K23" s="173"/>
      <c r="L23" s="173"/>
      <c r="M23" s="173"/>
      <c r="N23" s="173"/>
    </row>
    <row r="24" spans="1:14">
      <c r="A24" s="174"/>
      <c r="B24" s="174"/>
      <c r="C24" s="174"/>
      <c r="D24" s="174"/>
      <c r="E24" s="174"/>
      <c r="F24" s="174"/>
      <c r="G24" s="174"/>
      <c r="H24" s="174"/>
      <c r="I24" s="174"/>
      <c r="J24" s="173"/>
      <c r="K24" s="173"/>
      <c r="L24" s="173"/>
      <c r="M24" s="173"/>
      <c r="N24" s="173"/>
    </row>
    <row r="25" spans="1:14">
      <c r="A25" s="174"/>
      <c r="B25" s="174"/>
      <c r="C25" s="174"/>
      <c r="D25" s="174"/>
      <c r="E25" s="174"/>
      <c r="F25" s="174"/>
      <c r="G25" s="174"/>
      <c r="H25" s="174"/>
      <c r="I25" s="174"/>
      <c r="J25" s="173"/>
      <c r="K25" s="173"/>
      <c r="L25" s="173"/>
      <c r="M25" s="173"/>
      <c r="N25" s="173"/>
    </row>
    <row r="26" spans="1:14">
      <c r="A26" s="174"/>
      <c r="B26" s="174"/>
      <c r="C26" s="174"/>
      <c r="D26" s="174"/>
      <c r="E26" s="174"/>
      <c r="F26" s="174"/>
      <c r="G26" s="174"/>
      <c r="H26" s="174"/>
      <c r="I26" s="174"/>
      <c r="J26" s="173"/>
      <c r="K26" s="173"/>
      <c r="L26" s="173"/>
      <c r="M26" s="173"/>
      <c r="N26" s="173"/>
    </row>
    <row r="27" spans="1:14">
      <c r="A27" s="174"/>
      <c r="B27" s="174"/>
      <c r="C27" s="174"/>
      <c r="D27" s="174"/>
      <c r="E27" s="174"/>
      <c r="F27" s="174"/>
      <c r="G27" s="174"/>
      <c r="H27" s="174"/>
      <c r="I27" s="174"/>
      <c r="J27" s="173"/>
      <c r="K27" s="173"/>
      <c r="L27" s="173"/>
      <c r="M27" s="173"/>
      <c r="N27" s="173"/>
    </row>
    <row r="28" spans="1:14">
      <c r="A28" s="174"/>
      <c r="B28" s="174"/>
      <c r="C28" s="174"/>
      <c r="D28" s="174"/>
      <c r="E28" s="174"/>
      <c r="F28" s="174"/>
      <c r="G28" s="174"/>
      <c r="H28" s="174"/>
      <c r="I28" s="174"/>
      <c r="J28" s="173"/>
      <c r="K28" s="173"/>
      <c r="L28" s="173"/>
      <c r="M28" s="173"/>
      <c r="N28" s="173"/>
    </row>
    <row r="29" spans="1:14">
      <c r="A29" s="174"/>
      <c r="B29" s="174"/>
      <c r="C29" s="174"/>
      <c r="D29" s="174"/>
      <c r="E29" s="174"/>
      <c r="F29" s="174"/>
      <c r="G29" s="174"/>
      <c r="H29" s="174"/>
      <c r="I29" s="174"/>
      <c r="J29" s="173"/>
      <c r="K29" s="173"/>
      <c r="L29" s="173"/>
      <c r="M29" s="173"/>
      <c r="N29" s="173"/>
    </row>
    <row r="30" spans="1:14">
      <c r="A30" s="174"/>
      <c r="B30" s="174"/>
      <c r="C30" s="174"/>
      <c r="D30" s="174"/>
      <c r="E30" s="174"/>
      <c r="F30" s="174"/>
      <c r="G30" s="174"/>
      <c r="H30" s="174"/>
      <c r="I30" s="174"/>
      <c r="J30" s="173"/>
      <c r="K30" s="173"/>
      <c r="L30" s="173"/>
      <c r="M30" s="173"/>
      <c r="N30" s="173"/>
    </row>
    <row r="31" spans="1:14">
      <c r="A31" s="174"/>
      <c r="B31" s="174"/>
      <c r="C31" s="174"/>
      <c r="D31" s="174"/>
      <c r="E31" s="174"/>
      <c r="F31" s="174"/>
      <c r="G31" s="174"/>
      <c r="H31" s="174"/>
      <c r="I31" s="174"/>
      <c r="J31" s="173"/>
      <c r="K31" s="173"/>
      <c r="L31" s="173"/>
      <c r="M31" s="173"/>
      <c r="N31" s="173"/>
    </row>
    <row r="32" spans="1:14">
      <c r="A32" s="174"/>
      <c r="B32" s="174"/>
      <c r="C32" s="174"/>
      <c r="D32" s="174"/>
      <c r="E32" s="174"/>
      <c r="F32" s="174"/>
      <c r="G32" s="174"/>
      <c r="H32" s="174"/>
      <c r="I32" s="174"/>
      <c r="J32" s="173"/>
      <c r="K32" s="173"/>
      <c r="L32" s="173"/>
      <c r="M32" s="173"/>
      <c r="N32" s="173"/>
    </row>
    <row r="33" spans="1:14">
      <c r="A33" s="174"/>
      <c r="B33" s="174"/>
      <c r="C33" s="174"/>
      <c r="D33" s="174"/>
      <c r="E33" s="174"/>
      <c r="F33" s="174"/>
      <c r="G33" s="174"/>
      <c r="H33" s="174"/>
      <c r="I33" s="174"/>
      <c r="J33" s="173"/>
      <c r="K33" s="173"/>
      <c r="L33" s="173"/>
      <c r="M33" s="173"/>
      <c r="N33" s="173"/>
    </row>
    <row r="34" spans="1:14">
      <c r="A34" s="174"/>
      <c r="B34" s="174"/>
      <c r="C34" s="174"/>
      <c r="D34" s="174"/>
      <c r="E34" s="174"/>
      <c r="F34" s="174"/>
      <c r="G34" s="174"/>
      <c r="H34" s="174"/>
      <c r="I34" s="174"/>
      <c r="J34" s="173"/>
      <c r="K34" s="173"/>
      <c r="L34" s="173"/>
      <c r="M34" s="173"/>
      <c r="N34" s="173"/>
    </row>
    <row r="35" spans="1:14">
      <c r="A35" s="174"/>
      <c r="B35" s="174"/>
      <c r="C35" s="174"/>
      <c r="D35" s="174"/>
      <c r="E35" s="174"/>
      <c r="F35" s="174"/>
      <c r="G35" s="174"/>
      <c r="H35" s="174"/>
      <c r="I35" s="174"/>
      <c r="J35" s="173"/>
      <c r="K35" s="173"/>
      <c r="L35" s="173"/>
      <c r="M35" s="173"/>
      <c r="N35" s="173"/>
    </row>
    <row r="36" spans="1:14">
      <c r="A36" s="174"/>
      <c r="B36" s="174"/>
      <c r="C36" s="174"/>
      <c r="D36" s="174"/>
      <c r="E36" s="174"/>
      <c r="F36" s="174"/>
      <c r="G36" s="174"/>
      <c r="H36" s="174"/>
      <c r="I36" s="174"/>
      <c r="J36" s="173"/>
      <c r="K36" s="173"/>
      <c r="L36" s="173"/>
      <c r="M36" s="173"/>
      <c r="N36" s="173"/>
    </row>
    <row r="37" spans="1:14">
      <c r="A37" s="174"/>
      <c r="B37" s="174"/>
      <c r="C37" s="174"/>
      <c r="D37" s="174"/>
      <c r="E37" s="174"/>
      <c r="F37" s="174"/>
      <c r="G37" s="174"/>
      <c r="H37" s="174"/>
      <c r="I37" s="174"/>
      <c r="J37" s="173"/>
      <c r="K37" s="173"/>
      <c r="L37" s="173"/>
      <c r="M37" s="173"/>
      <c r="N37" s="173"/>
    </row>
    <row r="38" spans="1:14">
      <c r="A38" s="174"/>
      <c r="B38" s="174"/>
      <c r="C38" s="174"/>
      <c r="D38" s="174"/>
      <c r="E38" s="174"/>
      <c r="F38" s="174"/>
      <c r="G38" s="174"/>
      <c r="H38" s="174"/>
      <c r="I38" s="174"/>
      <c r="J38" s="173"/>
      <c r="K38" s="173"/>
      <c r="L38" s="173"/>
      <c r="M38" s="173"/>
      <c r="N38" s="173"/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198" priority="6">
      <formula>AND(XEG2=0,XEH2&lt;&gt;"")</formula>
    </cfRule>
  </conditionalFormatting>
  <conditionalFormatting sqref="A2:N102">
    <cfRule type="expression" dxfId="197" priority="5">
      <formula>AND(XEG2=0,XEH2&lt;&gt;"")</formula>
    </cfRule>
  </conditionalFormatting>
  <conditionalFormatting sqref="D2:G102">
    <cfRule type="cellIs" dxfId="196" priority="3" operator="lessThan">
      <formula>#REF!</formula>
    </cfRule>
    <cfRule type="cellIs" dxfId="195" priority="4" operator="equal">
      <formula>#REF!</formula>
    </cfRule>
  </conditionalFormatting>
  <conditionalFormatting sqref="H2:H102">
    <cfRule type="cellIs" dxfId="194" priority="1" operator="lessThan">
      <formula>#REF!*COUNTIF(D2:G2,"&gt;0")</formula>
    </cfRule>
    <cfRule type="cellIs" dxfId="193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12"/>
  <sheetViews>
    <sheetView workbookViewId="0">
      <pane ySplit="1" topLeftCell="A2" activePane="bottomLeft" state="frozen"/>
      <selection activeCell="B3" sqref="B3"/>
      <selection pane="bottomLeft" activeCell="B3" sqref="B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10" width="10.625" customWidth="1"/>
  </cols>
  <sheetData>
    <row r="1" spans="1:10">
      <c r="A1" s="162" t="s">
        <v>7</v>
      </c>
      <c r="B1" s="163" t="s">
        <v>8</v>
      </c>
      <c r="C1" s="163" t="s">
        <v>0</v>
      </c>
      <c r="D1" s="164" t="s">
        <v>313</v>
      </c>
      <c r="E1" s="164" t="s">
        <v>312</v>
      </c>
      <c r="F1" s="164" t="s">
        <v>358</v>
      </c>
      <c r="G1" s="164" t="s">
        <v>355</v>
      </c>
      <c r="H1" s="164" t="s">
        <v>356</v>
      </c>
      <c r="I1" s="164" t="s">
        <v>357</v>
      </c>
      <c r="J1" s="165" t="s">
        <v>314</v>
      </c>
    </row>
    <row r="2" spans="1:10">
      <c r="A2" s="135">
        <v>1</v>
      </c>
      <c r="B2" s="136" t="s">
        <v>25</v>
      </c>
      <c r="C2" s="137" t="s">
        <v>26</v>
      </c>
      <c r="D2" s="167">
        <f>VLOOKUP(C2,'105冬女CD'!$C$2:$M$15,11,FALSE)</f>
        <v>41.5</v>
      </c>
      <c r="E2" s="167">
        <f>VLOOKUP($C2,'106春CD'!$C$2:$N$7,12,FALSE)</f>
        <v>40.75</v>
      </c>
      <c r="F2" s="167">
        <f>VLOOKUP($C2,'106夏女CD'!$C$2:$N$15,12,FALSE)</f>
        <v>52.454545454545453</v>
      </c>
      <c r="G2" s="167">
        <f t="shared" ref="G2:G12" si="0">D2*1.2</f>
        <v>49.8</v>
      </c>
      <c r="H2" s="167">
        <f t="shared" ref="H2:H12" si="1">E2*1.3</f>
        <v>52.975000000000001</v>
      </c>
      <c r="I2" s="167">
        <f t="shared" ref="I2:I12" si="2">F2*1.5</f>
        <v>78.681818181818187</v>
      </c>
      <c r="J2" s="167">
        <f t="shared" ref="J2:J12" si="3">SUM(G2:I2)</f>
        <v>181.45681818181819</v>
      </c>
    </row>
    <row r="3" spans="1:10">
      <c r="A3" s="135">
        <v>2</v>
      </c>
      <c r="B3" s="136" t="s">
        <v>25</v>
      </c>
      <c r="C3" s="137" t="s">
        <v>37</v>
      </c>
      <c r="D3" s="167">
        <f>VLOOKUP(C3,'105冬女CD'!$C$2:$M$15,11,FALSE)</f>
        <v>0.5</v>
      </c>
      <c r="E3" s="167">
        <f>VLOOKUP($C3,'106春CD'!$C$2:$N$7,12,FALSE)</f>
        <v>18.75</v>
      </c>
      <c r="F3" s="167">
        <f>VLOOKUP($C3,'106夏女CD'!$C$2:$N$15,12,FALSE)</f>
        <v>39.454545454545453</v>
      </c>
      <c r="G3" s="167">
        <f t="shared" si="0"/>
        <v>0.6</v>
      </c>
      <c r="H3" s="167">
        <f t="shared" si="1"/>
        <v>24.375</v>
      </c>
      <c r="I3" s="167">
        <f t="shared" si="2"/>
        <v>59.18181818181818</v>
      </c>
      <c r="J3" s="167">
        <f t="shared" si="3"/>
        <v>84.156818181818181</v>
      </c>
    </row>
    <row r="4" spans="1:10">
      <c r="A4" s="135">
        <v>3</v>
      </c>
      <c r="B4" s="136" t="s">
        <v>25</v>
      </c>
      <c r="C4" s="137" t="s">
        <v>348</v>
      </c>
      <c r="D4" s="167"/>
      <c r="E4" s="167"/>
      <c r="F4" s="167">
        <f>VLOOKUP($C4,'106夏女CD'!$C$2:$N$15,12,FALSE)</f>
        <v>53.454545454545453</v>
      </c>
      <c r="G4" s="167">
        <f t="shared" si="0"/>
        <v>0</v>
      </c>
      <c r="H4" s="167">
        <f t="shared" si="1"/>
        <v>0</v>
      </c>
      <c r="I4" s="167">
        <f t="shared" si="2"/>
        <v>80.181818181818187</v>
      </c>
      <c r="J4" s="167">
        <f t="shared" si="3"/>
        <v>80.181818181818187</v>
      </c>
    </row>
    <row r="5" spans="1:10">
      <c r="A5" s="135">
        <v>4</v>
      </c>
      <c r="B5" s="136" t="s">
        <v>25</v>
      </c>
      <c r="C5" s="137" t="s">
        <v>349</v>
      </c>
      <c r="D5" s="167"/>
      <c r="E5" s="167"/>
      <c r="F5" s="167">
        <f>VLOOKUP($C5,'106夏女CD'!$C$2:$N$15,12,FALSE)</f>
        <v>42.454545454545453</v>
      </c>
      <c r="G5" s="167">
        <f t="shared" si="0"/>
        <v>0</v>
      </c>
      <c r="H5" s="167">
        <f t="shared" si="1"/>
        <v>0</v>
      </c>
      <c r="I5" s="167">
        <f t="shared" si="2"/>
        <v>63.68181818181818</v>
      </c>
      <c r="J5" s="167">
        <f t="shared" si="3"/>
        <v>63.68181818181818</v>
      </c>
    </row>
    <row r="6" spans="1:10">
      <c r="A6" s="135">
        <v>5</v>
      </c>
      <c r="B6" s="136" t="s">
        <v>25</v>
      </c>
      <c r="C6" s="137" t="s">
        <v>187</v>
      </c>
      <c r="D6" s="167"/>
      <c r="E6" s="167">
        <f>VLOOKUP($C6,'106春CD'!$C$2:$N$7,12,FALSE)</f>
        <v>24.75</v>
      </c>
      <c r="F6" s="167">
        <f>VLOOKUP($C6,'106夏女CD'!$C$2:$N$15,12,FALSE)</f>
        <v>12.454545454545453</v>
      </c>
      <c r="G6" s="167">
        <f t="shared" si="0"/>
        <v>0</v>
      </c>
      <c r="H6" s="167">
        <f t="shared" si="1"/>
        <v>32.175000000000004</v>
      </c>
      <c r="I6" s="167">
        <f t="shared" si="2"/>
        <v>18.68181818181818</v>
      </c>
      <c r="J6" s="167">
        <f t="shared" si="3"/>
        <v>50.856818181818184</v>
      </c>
    </row>
    <row r="7" spans="1:10">
      <c r="A7" s="135">
        <v>6</v>
      </c>
      <c r="B7" s="136" t="s">
        <v>25</v>
      </c>
      <c r="C7" s="137" t="s">
        <v>350</v>
      </c>
      <c r="D7" s="167"/>
      <c r="E7" s="167"/>
      <c r="F7" s="167">
        <f>VLOOKUP($C7,'106夏女CD'!$C$2:$N$15,12,FALSE)</f>
        <v>19.454545454545453</v>
      </c>
      <c r="G7" s="167">
        <f t="shared" si="0"/>
        <v>0</v>
      </c>
      <c r="H7" s="167">
        <f t="shared" si="1"/>
        <v>0</v>
      </c>
      <c r="I7" s="167">
        <f t="shared" si="2"/>
        <v>29.18181818181818</v>
      </c>
      <c r="J7" s="167">
        <f t="shared" si="3"/>
        <v>29.18181818181818</v>
      </c>
    </row>
    <row r="8" spans="1:10">
      <c r="A8" s="135">
        <v>7</v>
      </c>
      <c r="B8" s="136" t="s">
        <v>25</v>
      </c>
      <c r="C8" s="137" t="s">
        <v>351</v>
      </c>
      <c r="D8" s="167"/>
      <c r="E8" s="167"/>
      <c r="F8" s="167">
        <f>VLOOKUP($C8,'106夏女CD'!$C$2:$N$15,12,FALSE)</f>
        <v>12.454545454545453</v>
      </c>
      <c r="G8" s="167">
        <f t="shared" si="0"/>
        <v>0</v>
      </c>
      <c r="H8" s="167">
        <f t="shared" si="1"/>
        <v>0</v>
      </c>
      <c r="I8" s="167">
        <f t="shared" si="2"/>
        <v>18.68181818181818</v>
      </c>
      <c r="J8" s="167">
        <f t="shared" si="3"/>
        <v>18.68181818181818</v>
      </c>
    </row>
    <row r="9" spans="1:10">
      <c r="A9" s="135">
        <v>8</v>
      </c>
      <c r="B9" s="136" t="s">
        <v>25</v>
      </c>
      <c r="C9" s="137" t="s">
        <v>188</v>
      </c>
      <c r="D9" s="167"/>
      <c r="E9" s="167">
        <f>VLOOKUP($C9,'106春CD'!$C$2:$N$7,12,FALSE)</f>
        <v>0</v>
      </c>
      <c r="F9" s="167">
        <f>VLOOKUP($C9,'106夏女CD'!$C$2:$N$15,12,FALSE)</f>
        <v>11.454545454545453</v>
      </c>
      <c r="G9" s="167">
        <f t="shared" si="0"/>
        <v>0</v>
      </c>
      <c r="H9" s="167">
        <f t="shared" si="1"/>
        <v>0</v>
      </c>
      <c r="I9" s="167">
        <f t="shared" si="2"/>
        <v>17.18181818181818</v>
      </c>
      <c r="J9" s="167">
        <f t="shared" si="3"/>
        <v>17.18181818181818</v>
      </c>
    </row>
    <row r="10" spans="1:10">
      <c r="A10" s="135">
        <v>9</v>
      </c>
      <c r="B10" s="136" t="s">
        <v>25</v>
      </c>
      <c r="C10" s="137" t="s">
        <v>352</v>
      </c>
      <c r="D10" s="167"/>
      <c r="E10" s="167"/>
      <c r="F10" s="167">
        <f>VLOOKUP($C10,'106夏女CD'!$C$2:$N$15,12,FALSE)</f>
        <v>1.4545454545454533</v>
      </c>
      <c r="G10" s="167">
        <f t="shared" si="0"/>
        <v>0</v>
      </c>
      <c r="H10" s="167">
        <f t="shared" si="1"/>
        <v>0</v>
      </c>
      <c r="I10" s="167">
        <f t="shared" si="2"/>
        <v>2.1818181818181799</v>
      </c>
      <c r="J10" s="167">
        <f t="shared" si="3"/>
        <v>2.1818181818181799</v>
      </c>
    </row>
    <row r="11" spans="1:10">
      <c r="A11" s="135"/>
      <c r="B11" s="136" t="s">
        <v>25</v>
      </c>
      <c r="C11" s="137" t="s">
        <v>353</v>
      </c>
      <c r="D11" s="167"/>
      <c r="E11" s="167"/>
      <c r="F11" s="167">
        <f>VLOOKUP($C11,'106夏女CD'!$C$2:$N$15,12,FALSE)</f>
        <v>0</v>
      </c>
      <c r="G11" s="167">
        <f t="shared" si="0"/>
        <v>0</v>
      </c>
      <c r="H11" s="167">
        <f t="shared" si="1"/>
        <v>0</v>
      </c>
      <c r="I11" s="167">
        <f t="shared" si="2"/>
        <v>0</v>
      </c>
      <c r="J11" s="167">
        <f t="shared" si="3"/>
        <v>0</v>
      </c>
    </row>
    <row r="12" spans="1:10">
      <c r="A12" s="135"/>
      <c r="B12" s="136" t="s">
        <v>25</v>
      </c>
      <c r="C12" s="137" t="s">
        <v>354</v>
      </c>
      <c r="D12" s="167"/>
      <c r="E12" s="167"/>
      <c r="F12" s="167">
        <f>VLOOKUP($C12,'106夏女CD'!$C$2:$N$15,12,FALSE)</f>
        <v>0</v>
      </c>
      <c r="G12" s="167">
        <f t="shared" si="0"/>
        <v>0</v>
      </c>
      <c r="H12" s="167">
        <f t="shared" si="1"/>
        <v>0</v>
      </c>
      <c r="I12" s="167">
        <f t="shared" si="2"/>
        <v>0</v>
      </c>
      <c r="J12" s="167">
        <f t="shared" si="3"/>
        <v>0</v>
      </c>
    </row>
  </sheetData>
  <sortState ref="A2:J16">
    <sortCondition descending="1" ref="J1"/>
  </sortState>
  <phoneticPr fontId="2" type="noConversion"/>
  <conditionalFormatting sqref="B4:B12">
    <cfRule type="expression" dxfId="192" priority="22">
      <formula>AND(XDQ4=0,XDR4&lt;&gt;"")</formula>
    </cfRule>
  </conditionalFormatting>
  <conditionalFormatting sqref="A4:A5">
    <cfRule type="expression" dxfId="191" priority="21">
      <formula>AND(XDQ4=0,XDR4&lt;&gt;"")</formula>
    </cfRule>
  </conditionalFormatting>
  <conditionalFormatting sqref="D4:I5">
    <cfRule type="cellIs" dxfId="190" priority="19" operator="lessThan">
      <formula>#REF!</formula>
    </cfRule>
    <cfRule type="cellIs" dxfId="189" priority="20" operator="equal">
      <formula>#REF!</formula>
    </cfRule>
  </conditionalFormatting>
  <conditionalFormatting sqref="J4:J5">
    <cfRule type="cellIs" dxfId="188" priority="17" operator="lessThan">
      <formula>#REF!*COUNTIF(D4:H4,"&gt;0")</formula>
    </cfRule>
    <cfRule type="cellIs" dxfId="187" priority="18" operator="equal">
      <formula>#REF!*COUNTIF(D4:H4,"&gt;0")</formula>
    </cfRule>
  </conditionalFormatting>
  <conditionalFormatting sqref="C1:C1048576">
    <cfRule type="duplicateValues" dxfId="186" priority="16"/>
  </conditionalFormatting>
  <conditionalFormatting sqref="B4:B12">
    <cfRule type="expression" dxfId="185" priority="15">
      <formula>AND(XDX4=0,XDY4&lt;&gt;"")</formula>
    </cfRule>
  </conditionalFormatting>
  <conditionalFormatting sqref="B1:B2 A4:A5">
    <cfRule type="expression" dxfId="184" priority="14">
      <formula>AND(XDX1=0,XDY1&lt;&gt;"")</formula>
    </cfRule>
  </conditionalFormatting>
  <conditionalFormatting sqref="A1:A2 A4 A6 A8 A10 A12">
    <cfRule type="expression" dxfId="183" priority="9">
      <formula>AND(XDY1=0,XDZ1&lt;&gt;"")</formula>
    </cfRule>
  </conditionalFormatting>
  <conditionalFormatting sqref="D1:I12">
    <cfRule type="cellIs" dxfId="182" priority="7" operator="lessThan">
      <formula>#REF!</formula>
    </cfRule>
    <cfRule type="cellIs" dxfId="181" priority="8" operator="equal">
      <formula>#REF!</formula>
    </cfRule>
  </conditionalFormatting>
  <conditionalFormatting sqref="J1:J12">
    <cfRule type="cellIs" dxfId="180" priority="5" operator="lessThan">
      <formula>#REF!*COUNTIF(D1:H1,"&gt;0")</formula>
    </cfRule>
    <cfRule type="cellIs" dxfId="179" priority="6" operator="equal">
      <formula>#REF!*COUNTIF(D1:H1,"&gt;0")</formula>
    </cfRule>
  </conditionalFormatting>
  <conditionalFormatting sqref="B2:B3">
    <cfRule type="expression" dxfId="178" priority="4">
      <formula>AND(XEH2=0,XEI2&lt;&gt;"")</formula>
    </cfRule>
  </conditionalFormatting>
  <conditionalFormatting sqref="B4:B12">
    <cfRule type="expression" dxfId="177" priority="3">
      <formula>AND(XEI4=0,XEJ4&lt;&gt;"")</formula>
    </cfRule>
  </conditionalFormatting>
  <conditionalFormatting sqref="C6:C12">
    <cfRule type="expression" dxfId="176" priority="2">
      <formula>AND(XEK6=0,XEL6&lt;&gt;"")</formula>
    </cfRule>
  </conditionalFormatting>
  <conditionalFormatting sqref="B3">
    <cfRule type="expression" dxfId="175" priority="1">
      <formula>AND(XDY3=0,XDZ3&lt;&gt;"")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8" fitToHeight="0" orientation="portrait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130"/>
  <sheetViews>
    <sheetView tabSelected="1" workbookViewId="0">
      <pane ySplit="2" topLeftCell="A3" activePane="bottomLeft" state="frozen"/>
      <selection sqref="A1:J1"/>
      <selection pane="bottomLeft" sqref="A1:J1"/>
    </sheetView>
  </sheetViews>
  <sheetFormatPr defaultColWidth="8.875" defaultRowHeight="15"/>
  <cols>
    <col min="1" max="1" width="5.375" style="193" customWidth="1"/>
    <col min="2" max="2" width="7.5" style="172" bestFit="1" customWidth="1"/>
    <col min="3" max="3" width="11" style="172" customWidth="1"/>
    <col min="4" max="4" width="7.375" style="172" bestFit="1" customWidth="1"/>
    <col min="5" max="6" width="7.375" style="189" bestFit="1" customWidth="1"/>
    <col min="7" max="7" width="8.75" style="172" customWidth="1"/>
    <col min="8" max="8" width="10.625" style="172" customWidth="1"/>
    <col min="9" max="9" width="10.625" style="191" customWidth="1"/>
    <col min="10" max="11" width="10.625" style="172" customWidth="1"/>
    <col min="12" max="12" width="9.5" style="172" customWidth="1"/>
    <col min="13" max="16384" width="8.875" style="172"/>
  </cols>
  <sheetData>
    <row r="1" spans="1:21" ht="16.5">
      <c r="A1" s="248" t="s">
        <v>434</v>
      </c>
      <c r="B1" s="248"/>
      <c r="C1" s="248"/>
      <c r="D1" s="248"/>
      <c r="E1" s="248"/>
      <c r="F1" s="248"/>
      <c r="G1" s="248"/>
      <c r="H1" s="248"/>
      <c r="I1" s="248"/>
      <c r="J1" s="248"/>
      <c r="K1" s="269"/>
      <c r="L1" s="269"/>
    </row>
    <row r="2" spans="1:21" s="184" customFormat="1" ht="16.5">
      <c r="A2" s="162" t="s">
        <v>7</v>
      </c>
      <c r="B2" s="177" t="s">
        <v>8</v>
      </c>
      <c r="C2" s="177" t="s">
        <v>0</v>
      </c>
      <c r="D2" s="164" t="s">
        <v>435</v>
      </c>
      <c r="E2" s="164" t="s">
        <v>436</v>
      </c>
      <c r="F2" s="164" t="s">
        <v>437</v>
      </c>
      <c r="G2" s="202" t="s">
        <v>438</v>
      </c>
      <c r="H2" s="164" t="s">
        <v>439</v>
      </c>
      <c r="I2" s="164" t="s">
        <v>440</v>
      </c>
      <c r="J2" s="164" t="s">
        <v>441</v>
      </c>
      <c r="K2" s="205" t="s">
        <v>442</v>
      </c>
      <c r="L2" s="165" t="s">
        <v>443</v>
      </c>
    </row>
    <row r="3" spans="1:21" ht="16.5">
      <c r="A3" s="135">
        <v>1</v>
      </c>
      <c r="B3" s="178" t="s">
        <v>41</v>
      </c>
      <c r="C3" s="137" t="s">
        <v>42</v>
      </c>
      <c r="D3" s="166">
        <v>50.372911261027497</v>
      </c>
      <c r="E3" s="166">
        <v>64.701831501831506</v>
      </c>
      <c r="F3" s="166">
        <v>51.393162393162399</v>
      </c>
      <c r="G3" s="166">
        <v>57.290109890109889</v>
      </c>
      <c r="H3" s="166">
        <v>50.372911261027497</v>
      </c>
      <c r="I3" s="166">
        <v>77.642197802197799</v>
      </c>
      <c r="J3" s="166">
        <v>66.811111111111117</v>
      </c>
      <c r="K3" s="166">
        <v>85.935164835164841</v>
      </c>
      <c r="L3" s="166">
        <v>280.76138500950128</v>
      </c>
      <c r="M3" s="187"/>
      <c r="N3" s="187"/>
      <c r="O3" s="187"/>
      <c r="P3" s="187"/>
      <c r="Q3" s="187"/>
      <c r="R3" s="187"/>
      <c r="S3" s="187"/>
      <c r="T3" s="187"/>
      <c r="U3" s="187"/>
    </row>
    <row r="4" spans="1:21" ht="16.5">
      <c r="A4" s="135">
        <v>2</v>
      </c>
      <c r="B4" s="178" t="s">
        <v>41</v>
      </c>
      <c r="C4" s="137" t="s">
        <v>70</v>
      </c>
      <c r="D4" s="166">
        <v>50.372911261027497</v>
      </c>
      <c r="E4" s="166">
        <v>47.701831501831506</v>
      </c>
      <c r="F4" s="166">
        <v>46.393162393162399</v>
      </c>
      <c r="G4" s="166">
        <v>39.290109890109889</v>
      </c>
      <c r="H4" s="166">
        <v>50.372911261027497</v>
      </c>
      <c r="I4" s="166">
        <v>57.242197802197808</v>
      </c>
      <c r="J4" s="166">
        <v>60.311111111111117</v>
      </c>
      <c r="K4" s="166">
        <v>58.935164835164834</v>
      </c>
      <c r="L4" s="166">
        <v>226.86138500950128</v>
      </c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6.5">
      <c r="A5" s="135">
        <v>3</v>
      </c>
      <c r="B5" s="178" t="s">
        <v>65</v>
      </c>
      <c r="C5" s="137" t="s">
        <v>82</v>
      </c>
      <c r="D5" s="166">
        <v>49.372911261027497</v>
      </c>
      <c r="E5" s="166">
        <v>40.701831501831506</v>
      </c>
      <c r="F5" s="166">
        <v>46.393162393162399</v>
      </c>
      <c r="G5" s="166">
        <v>43.290109890109889</v>
      </c>
      <c r="H5" s="166">
        <v>49.372911261027497</v>
      </c>
      <c r="I5" s="166">
        <v>48.842197802197809</v>
      </c>
      <c r="J5" s="166">
        <v>60.311111111111117</v>
      </c>
      <c r="K5" s="166">
        <v>64.935164835164841</v>
      </c>
      <c r="L5" s="166">
        <v>223.46138500950124</v>
      </c>
      <c r="M5" s="187"/>
      <c r="N5" s="187"/>
      <c r="O5" s="187"/>
      <c r="P5" s="187"/>
      <c r="Q5" s="187"/>
      <c r="R5" s="187"/>
      <c r="S5" s="187"/>
      <c r="T5" s="187"/>
      <c r="U5" s="187"/>
    </row>
    <row r="6" spans="1:21" ht="16.5">
      <c r="A6" s="135">
        <v>4</v>
      </c>
      <c r="B6" s="178" t="s">
        <v>41</v>
      </c>
      <c r="C6" s="137" t="s">
        <v>46</v>
      </c>
      <c r="D6" s="166">
        <v>45.372911261027497</v>
      </c>
      <c r="E6" s="166">
        <v>47.701831501831506</v>
      </c>
      <c r="F6" s="166">
        <v>46.393162393162399</v>
      </c>
      <c r="G6" s="166">
        <v>36.290109890109889</v>
      </c>
      <c r="H6" s="166">
        <v>45.372911261027497</v>
      </c>
      <c r="I6" s="166">
        <v>57.242197802197808</v>
      </c>
      <c r="J6" s="166">
        <v>60.311111111111117</v>
      </c>
      <c r="K6" s="166">
        <v>54.435164835164834</v>
      </c>
      <c r="L6" s="166">
        <v>217.36138500950128</v>
      </c>
      <c r="M6" s="187"/>
      <c r="N6" s="187"/>
      <c r="O6" s="187"/>
      <c r="P6" s="187"/>
      <c r="Q6" s="187"/>
      <c r="R6" s="187"/>
      <c r="S6" s="187"/>
      <c r="T6" s="187"/>
      <c r="U6" s="187"/>
    </row>
    <row r="7" spans="1:21" ht="16.5">
      <c r="A7" s="135">
        <v>5</v>
      </c>
      <c r="B7" s="178" t="s">
        <v>41</v>
      </c>
      <c r="C7" s="137" t="s">
        <v>59</v>
      </c>
      <c r="D7" s="166">
        <v>54.372911261027497</v>
      </c>
      <c r="E7" s="166">
        <v>45.701831501831506</v>
      </c>
      <c r="F7" s="166">
        <v>37.393162393162399</v>
      </c>
      <c r="G7" s="166">
        <v>32.290109890109889</v>
      </c>
      <c r="H7" s="166">
        <v>54.372911261027497</v>
      </c>
      <c r="I7" s="166">
        <v>54.842197802197809</v>
      </c>
      <c r="J7" s="166">
        <v>48.611111111111121</v>
      </c>
      <c r="K7" s="166">
        <v>48.435164835164834</v>
      </c>
      <c r="L7" s="166">
        <v>206.26138500950125</v>
      </c>
      <c r="M7" s="187"/>
      <c r="N7" s="187"/>
      <c r="O7" s="187"/>
      <c r="P7" s="187"/>
      <c r="Q7" s="187"/>
      <c r="R7" s="187"/>
      <c r="S7" s="187"/>
      <c r="T7" s="187"/>
      <c r="U7" s="187"/>
    </row>
    <row r="8" spans="1:21" ht="16.5">
      <c r="A8" s="135">
        <v>6</v>
      </c>
      <c r="B8" s="178" t="s">
        <v>41</v>
      </c>
      <c r="C8" s="137" t="s">
        <v>444</v>
      </c>
      <c r="D8" s="166">
        <v>54.372911261027497</v>
      </c>
      <c r="E8" s="166">
        <v>46.701831501831506</v>
      </c>
      <c r="F8" s="166">
        <v>49.393162393162399</v>
      </c>
      <c r="G8" s="268">
        <v>17.6876</v>
      </c>
      <c r="H8" s="166">
        <v>54.372911261027497</v>
      </c>
      <c r="I8" s="166">
        <v>56.042197802197805</v>
      </c>
      <c r="J8" s="166">
        <v>64.211111111111123</v>
      </c>
      <c r="K8" s="268">
        <v>26.531399999999998</v>
      </c>
      <c r="L8" s="166">
        <v>201.15762017433642</v>
      </c>
      <c r="M8" s="187"/>
      <c r="N8" s="187"/>
      <c r="O8" s="187"/>
      <c r="P8" s="187"/>
      <c r="Q8" s="187"/>
      <c r="R8" s="187"/>
      <c r="S8" s="187"/>
      <c r="T8" s="187"/>
      <c r="U8" s="187"/>
    </row>
    <row r="9" spans="1:21" ht="16.5">
      <c r="A9" s="135">
        <v>7</v>
      </c>
      <c r="B9" s="178" t="s">
        <v>65</v>
      </c>
      <c r="C9" s="137" t="s">
        <v>89</v>
      </c>
      <c r="D9" s="166">
        <v>35.372911261027497</v>
      </c>
      <c r="E9" s="166">
        <v>58.701831501831506</v>
      </c>
      <c r="F9" s="166">
        <v>29.393162393162399</v>
      </c>
      <c r="G9" s="166">
        <v>36.290109890109889</v>
      </c>
      <c r="H9" s="166">
        <v>35.372911261027497</v>
      </c>
      <c r="I9" s="166">
        <v>70.442197802197811</v>
      </c>
      <c r="J9" s="166">
        <v>38.211111111111123</v>
      </c>
      <c r="K9" s="166">
        <v>54.435164835164834</v>
      </c>
      <c r="L9" s="166">
        <v>198.46138500950127</v>
      </c>
      <c r="M9" s="187"/>
      <c r="N9" s="187"/>
      <c r="O9" s="187"/>
      <c r="P9" s="187"/>
      <c r="Q9" s="187"/>
      <c r="R9" s="187"/>
      <c r="S9" s="187"/>
      <c r="T9" s="187"/>
      <c r="U9" s="187"/>
    </row>
    <row r="10" spans="1:21" ht="16.5">
      <c r="A10" s="135">
        <v>8</v>
      </c>
      <c r="B10" s="178" t="s">
        <v>41</v>
      </c>
      <c r="C10" s="137" t="s">
        <v>44</v>
      </c>
      <c r="D10" s="166">
        <v>55.372911261027497</v>
      </c>
      <c r="E10" s="166">
        <v>54.701831501831506</v>
      </c>
      <c r="F10" s="166">
        <v>45.393162393162399</v>
      </c>
      <c r="G10" s="166">
        <v>8.9258241758241752</v>
      </c>
      <c r="H10" s="166">
        <v>55.372911261027497</v>
      </c>
      <c r="I10" s="166">
        <v>65.642197802197799</v>
      </c>
      <c r="J10" s="166">
        <v>59.01111111111112</v>
      </c>
      <c r="K10" s="166">
        <v>13.388736263736263</v>
      </c>
      <c r="L10" s="166">
        <v>193.41495643807266</v>
      </c>
      <c r="M10" s="187"/>
      <c r="N10" s="187"/>
      <c r="O10" s="187"/>
      <c r="P10" s="187"/>
      <c r="Q10" s="187"/>
      <c r="R10" s="187"/>
      <c r="S10" s="187"/>
      <c r="T10" s="187"/>
      <c r="U10" s="187"/>
    </row>
    <row r="11" spans="1:21" ht="16.5">
      <c r="A11" s="135">
        <v>9</v>
      </c>
      <c r="B11" s="178" t="s">
        <v>65</v>
      </c>
      <c r="C11" s="137" t="s">
        <v>66</v>
      </c>
      <c r="D11" s="166">
        <v>37.885106382978719</v>
      </c>
      <c r="E11" s="166">
        <v>35.701831501831506</v>
      </c>
      <c r="F11" s="166">
        <v>42.393162393162399</v>
      </c>
      <c r="G11" s="166">
        <v>34.290109890109889</v>
      </c>
      <c r="H11" s="166">
        <v>37.885106382978719</v>
      </c>
      <c r="I11" s="166">
        <v>42.842197802197809</v>
      </c>
      <c r="J11" s="166">
        <v>55.111111111111121</v>
      </c>
      <c r="K11" s="166">
        <v>51.435164835164834</v>
      </c>
      <c r="L11" s="166">
        <v>187.27358013145249</v>
      </c>
      <c r="M11" s="187"/>
      <c r="N11" s="187"/>
      <c r="O11" s="187"/>
      <c r="P11" s="187"/>
      <c r="Q11" s="187"/>
      <c r="R11" s="187"/>
      <c r="S11" s="187"/>
      <c r="T11" s="187"/>
      <c r="U11" s="187"/>
    </row>
    <row r="12" spans="1:21" ht="16.5">
      <c r="A12" s="135">
        <v>10</v>
      </c>
      <c r="B12" s="178" t="s">
        <v>41</v>
      </c>
      <c r="C12" s="137" t="s">
        <v>48</v>
      </c>
      <c r="D12" s="166">
        <v>51.372911261027497</v>
      </c>
      <c r="E12" s="166">
        <v>46.701831501831506</v>
      </c>
      <c r="F12" s="166">
        <v>58.393162393162399</v>
      </c>
      <c r="G12" s="166"/>
      <c r="H12" s="166">
        <v>51.372911261027497</v>
      </c>
      <c r="I12" s="166">
        <v>56.042197802197805</v>
      </c>
      <c r="J12" s="166">
        <v>75.911111111111126</v>
      </c>
      <c r="K12" s="166">
        <v>0</v>
      </c>
      <c r="L12" s="166">
        <v>183.32622017433641</v>
      </c>
      <c r="M12" s="187"/>
      <c r="N12" s="187"/>
      <c r="O12" s="187"/>
      <c r="P12" s="187"/>
      <c r="Q12" s="187"/>
      <c r="R12" s="187"/>
      <c r="S12" s="187"/>
      <c r="T12" s="187"/>
      <c r="U12" s="187"/>
    </row>
    <row r="13" spans="1:21" ht="16.5">
      <c r="A13" s="135">
        <v>11</v>
      </c>
      <c r="B13" s="178" t="s">
        <v>65</v>
      </c>
      <c r="C13" s="137" t="s">
        <v>72</v>
      </c>
      <c r="D13" s="166">
        <v>11.287804878048775</v>
      </c>
      <c r="E13" s="166">
        <v>41.701831501831506</v>
      </c>
      <c r="F13" s="166">
        <v>48.393162393162399</v>
      </c>
      <c r="G13" s="166">
        <v>31.290109890109889</v>
      </c>
      <c r="H13" s="166">
        <v>11.287804878048775</v>
      </c>
      <c r="I13" s="166">
        <v>50.042197802197805</v>
      </c>
      <c r="J13" s="166">
        <v>62.911111111111119</v>
      </c>
      <c r="K13" s="166">
        <v>46.935164835164834</v>
      </c>
      <c r="L13" s="166">
        <v>171.17627862652253</v>
      </c>
      <c r="M13" s="187"/>
      <c r="N13" s="187"/>
      <c r="O13" s="187"/>
      <c r="P13" s="187"/>
      <c r="Q13" s="187"/>
      <c r="R13" s="187"/>
      <c r="S13" s="187"/>
      <c r="T13" s="187"/>
      <c r="U13" s="187"/>
    </row>
    <row r="14" spans="1:21" ht="16.5">
      <c r="A14" s="135">
        <v>12</v>
      </c>
      <c r="B14" s="178" t="s">
        <v>88</v>
      </c>
      <c r="C14" s="137" t="s">
        <v>90</v>
      </c>
      <c r="D14" s="166">
        <v>47.372911261027497</v>
      </c>
      <c r="E14" s="166">
        <v>45.701831501831506</v>
      </c>
      <c r="F14" s="166">
        <v>43.393162393162399</v>
      </c>
      <c r="G14" s="166">
        <v>7.9258241758241752</v>
      </c>
      <c r="H14" s="166">
        <v>47.372911261027497</v>
      </c>
      <c r="I14" s="166">
        <v>54.842197802197809</v>
      </c>
      <c r="J14" s="166">
        <v>56.411111111111119</v>
      </c>
      <c r="K14" s="166">
        <v>11.888736263736263</v>
      </c>
      <c r="L14" s="166">
        <v>170.51495643807269</v>
      </c>
      <c r="M14" s="187"/>
      <c r="N14" s="187"/>
      <c r="O14" s="187"/>
      <c r="P14" s="187"/>
      <c r="Q14" s="187"/>
      <c r="R14" s="187"/>
      <c r="S14" s="187"/>
      <c r="T14" s="187"/>
      <c r="U14" s="187"/>
    </row>
    <row r="15" spans="1:21" ht="16.5">
      <c r="A15" s="135">
        <v>13</v>
      </c>
      <c r="B15" s="178" t="s">
        <v>41</v>
      </c>
      <c r="C15" s="137" t="s">
        <v>49</v>
      </c>
      <c r="D15" s="166">
        <v>45.372911261027497</v>
      </c>
      <c r="E15" s="166">
        <v>13.342857142857142</v>
      </c>
      <c r="F15" s="166">
        <v>47.393162393162399</v>
      </c>
      <c r="G15" s="166">
        <v>31.290109890109889</v>
      </c>
      <c r="H15" s="166">
        <v>45.372911261027497</v>
      </c>
      <c r="I15" s="166">
        <v>16.011428571428571</v>
      </c>
      <c r="J15" s="166">
        <v>61.611111111111121</v>
      </c>
      <c r="K15" s="166">
        <v>46.935164835164834</v>
      </c>
      <c r="L15" s="166">
        <v>169.93061577873203</v>
      </c>
      <c r="M15" s="187"/>
      <c r="N15" s="187"/>
      <c r="O15" s="187"/>
      <c r="P15" s="187"/>
      <c r="Q15" s="187"/>
      <c r="R15" s="187"/>
      <c r="S15" s="187"/>
      <c r="T15" s="187"/>
      <c r="U15" s="187"/>
    </row>
    <row r="16" spans="1:21" ht="16.5">
      <c r="A16" s="135">
        <v>14</v>
      </c>
      <c r="B16" s="178" t="s">
        <v>41</v>
      </c>
      <c r="C16" s="137" t="s">
        <v>52</v>
      </c>
      <c r="D16" s="166">
        <v>48.372911261027497</v>
      </c>
      <c r="E16" s="166">
        <v>44.701831501831506</v>
      </c>
      <c r="F16" s="166">
        <v>14.444444444444443</v>
      </c>
      <c r="G16" s="166">
        <v>32.290109890109889</v>
      </c>
      <c r="H16" s="166">
        <v>48.372911261027497</v>
      </c>
      <c r="I16" s="166">
        <v>53.642197802197806</v>
      </c>
      <c r="J16" s="166">
        <v>18.777777777777775</v>
      </c>
      <c r="K16" s="166">
        <v>48.435164835164834</v>
      </c>
      <c r="L16" s="166">
        <v>169.22805167616792</v>
      </c>
      <c r="M16" s="187"/>
      <c r="N16" s="187"/>
      <c r="O16" s="187"/>
      <c r="P16" s="187"/>
      <c r="Q16" s="187"/>
      <c r="R16" s="187"/>
      <c r="S16" s="187"/>
      <c r="T16" s="187"/>
      <c r="U16" s="187"/>
    </row>
    <row r="17" spans="1:21" ht="16.5">
      <c r="A17" s="135">
        <v>15</v>
      </c>
      <c r="B17" s="178" t="s">
        <v>65</v>
      </c>
      <c r="C17" s="137" t="s">
        <v>75</v>
      </c>
      <c r="D17" s="166">
        <v>54.372911261027497</v>
      </c>
      <c r="E17" s="166">
        <v>47.701831501831506</v>
      </c>
      <c r="F17" s="166">
        <v>42.393162393162399</v>
      </c>
      <c r="G17" s="166">
        <v>0</v>
      </c>
      <c r="H17" s="166">
        <v>54.372911261027497</v>
      </c>
      <c r="I17" s="166">
        <v>57.242197802197808</v>
      </c>
      <c r="J17" s="166">
        <v>55.111111111111121</v>
      </c>
      <c r="K17" s="166">
        <v>0</v>
      </c>
      <c r="L17" s="166">
        <v>166.72622017433642</v>
      </c>
      <c r="M17" s="187"/>
      <c r="N17" s="187"/>
      <c r="O17" s="187"/>
      <c r="P17" s="187"/>
      <c r="Q17" s="187"/>
      <c r="R17" s="187"/>
      <c r="S17" s="187"/>
      <c r="T17" s="187"/>
      <c r="U17" s="187"/>
    </row>
    <row r="18" spans="1:21" ht="16.5">
      <c r="A18" s="135">
        <v>16</v>
      </c>
      <c r="B18" s="178" t="s">
        <v>41</v>
      </c>
      <c r="C18" s="137" t="s">
        <v>198</v>
      </c>
      <c r="D18" s="166">
        <v>36.372911261027497</v>
      </c>
      <c r="E18" s="166"/>
      <c r="F18" s="166">
        <v>49.393162393162399</v>
      </c>
      <c r="G18" s="166">
        <v>43.290109890109889</v>
      </c>
      <c r="H18" s="166">
        <v>36.372911261027497</v>
      </c>
      <c r="I18" s="166">
        <v>0</v>
      </c>
      <c r="J18" s="166">
        <v>64.211111111111123</v>
      </c>
      <c r="K18" s="166">
        <v>64.935164835164841</v>
      </c>
      <c r="L18" s="166">
        <v>165.51918720730345</v>
      </c>
      <c r="M18" s="187"/>
      <c r="N18" s="187"/>
      <c r="O18" s="187"/>
      <c r="P18" s="187"/>
      <c r="Q18" s="187"/>
      <c r="R18" s="187"/>
      <c r="S18" s="187"/>
      <c r="T18" s="187"/>
      <c r="U18" s="187"/>
    </row>
    <row r="19" spans="1:21" ht="16.5">
      <c r="A19" s="135">
        <v>17</v>
      </c>
      <c r="B19" s="178" t="s">
        <v>41</v>
      </c>
      <c r="C19" s="137" t="s">
        <v>50</v>
      </c>
      <c r="D19" s="166">
        <v>42.372911261027497</v>
      </c>
      <c r="E19" s="166">
        <v>37.701831501831506</v>
      </c>
      <c r="F19" s="166">
        <v>44.393162393162399</v>
      </c>
      <c r="G19" s="166">
        <v>8.9258241758241752</v>
      </c>
      <c r="H19" s="166">
        <v>42.372911261027497</v>
      </c>
      <c r="I19" s="166">
        <v>45.242197802197808</v>
      </c>
      <c r="J19" s="166">
        <v>57.711111111111123</v>
      </c>
      <c r="K19" s="166">
        <v>13.388736263736263</v>
      </c>
      <c r="L19" s="166">
        <v>158.71495643807268</v>
      </c>
      <c r="M19" s="187"/>
      <c r="N19" s="187"/>
      <c r="O19" s="187"/>
      <c r="P19" s="187"/>
      <c r="Q19" s="187"/>
      <c r="R19" s="187"/>
      <c r="S19" s="187"/>
      <c r="T19" s="187"/>
      <c r="U19" s="187"/>
    </row>
    <row r="20" spans="1:21" ht="16.5">
      <c r="A20" s="135">
        <v>18</v>
      </c>
      <c r="B20" s="178" t="s">
        <v>65</v>
      </c>
      <c r="C20" s="137" t="s">
        <v>445</v>
      </c>
      <c r="D20" s="166">
        <v>42.372911261027497</v>
      </c>
      <c r="E20" s="166">
        <v>44.701831501831506</v>
      </c>
      <c r="F20" s="166">
        <v>46.393162393162399</v>
      </c>
      <c r="G20" s="166"/>
      <c r="H20" s="166">
        <v>42.372911261027497</v>
      </c>
      <c r="I20" s="166">
        <v>53.642197802197806</v>
      </c>
      <c r="J20" s="166">
        <v>60.311111111111117</v>
      </c>
      <c r="K20" s="166">
        <v>0</v>
      </c>
      <c r="L20" s="166">
        <v>156.32622017433641</v>
      </c>
      <c r="M20" s="187"/>
      <c r="N20" s="187"/>
      <c r="O20" s="187"/>
      <c r="P20" s="187"/>
      <c r="Q20" s="187"/>
      <c r="R20" s="187"/>
      <c r="S20" s="187"/>
      <c r="T20" s="187"/>
      <c r="U20" s="187"/>
    </row>
    <row r="21" spans="1:21" ht="16.5">
      <c r="A21" s="135">
        <v>19</v>
      </c>
      <c r="B21" s="178" t="s">
        <v>41</v>
      </c>
      <c r="C21" s="137" t="s">
        <v>76</v>
      </c>
      <c r="D21" s="166">
        <v>47.372911261027497</v>
      </c>
      <c r="E21" s="166">
        <v>42.701831501831506</v>
      </c>
      <c r="F21" s="166">
        <v>39.393162393162399</v>
      </c>
      <c r="G21" s="166">
        <v>3.9642857142857082</v>
      </c>
      <c r="H21" s="166">
        <v>47.372911261027497</v>
      </c>
      <c r="I21" s="166">
        <v>51.242197802197808</v>
      </c>
      <c r="J21" s="166">
        <v>51.211111111111123</v>
      </c>
      <c r="K21" s="166">
        <v>5.9464285714285623</v>
      </c>
      <c r="L21" s="166">
        <v>155.77264874576497</v>
      </c>
      <c r="M21" s="187"/>
      <c r="N21" s="187"/>
      <c r="O21" s="187"/>
      <c r="P21" s="187"/>
      <c r="Q21" s="187"/>
      <c r="R21" s="187"/>
      <c r="S21" s="187"/>
      <c r="T21" s="187"/>
      <c r="U21" s="187"/>
    </row>
    <row r="22" spans="1:21" ht="16.5">
      <c r="A22" s="135">
        <v>20</v>
      </c>
      <c r="B22" s="178" t="s">
        <v>65</v>
      </c>
      <c r="C22" s="137" t="s">
        <v>71</v>
      </c>
      <c r="D22" s="166">
        <v>47.372911261027497</v>
      </c>
      <c r="E22" s="166">
        <v>36.445421245421244</v>
      </c>
      <c r="F22" s="166">
        <v>13.444444444444443</v>
      </c>
      <c r="G22" s="166">
        <v>29.290109890109889</v>
      </c>
      <c r="H22" s="166">
        <v>47.372911261027497</v>
      </c>
      <c r="I22" s="166">
        <v>43.734505494505491</v>
      </c>
      <c r="J22" s="166">
        <v>17.477777777777778</v>
      </c>
      <c r="K22" s="166">
        <v>43.935164835164834</v>
      </c>
      <c r="L22" s="166">
        <v>152.5203593684756</v>
      </c>
      <c r="M22" s="187"/>
      <c r="N22" s="187"/>
      <c r="O22" s="187"/>
      <c r="P22" s="187"/>
      <c r="Q22" s="187"/>
      <c r="R22" s="187"/>
      <c r="S22" s="187"/>
      <c r="T22" s="187"/>
      <c r="U22" s="187"/>
    </row>
    <row r="23" spans="1:21" ht="16.5">
      <c r="A23" s="135">
        <v>21</v>
      </c>
      <c r="B23" s="178" t="s">
        <v>65</v>
      </c>
      <c r="C23" s="137" t="s">
        <v>67</v>
      </c>
      <c r="D23" s="166">
        <v>40.372911261027497</v>
      </c>
      <c r="E23" s="166">
        <v>50.701831501831506</v>
      </c>
      <c r="F23" s="166">
        <v>38.393162393162399</v>
      </c>
      <c r="G23" s="166">
        <v>0</v>
      </c>
      <c r="H23" s="166">
        <v>40.372911261027497</v>
      </c>
      <c r="I23" s="166">
        <v>60.842197802197802</v>
      </c>
      <c r="J23" s="166">
        <v>49.911111111111119</v>
      </c>
      <c r="K23" s="166">
        <v>0</v>
      </c>
      <c r="L23" s="166">
        <v>151.12622017433642</v>
      </c>
      <c r="M23" s="187"/>
      <c r="N23" s="187"/>
      <c r="O23" s="187"/>
      <c r="P23" s="187"/>
      <c r="Q23" s="187"/>
      <c r="R23" s="187"/>
      <c r="S23" s="187"/>
      <c r="T23" s="187"/>
      <c r="U23" s="187"/>
    </row>
    <row r="24" spans="1:21" ht="16.5">
      <c r="A24" s="135">
        <v>22</v>
      </c>
      <c r="B24" s="178" t="s">
        <v>88</v>
      </c>
      <c r="C24" s="137" t="s">
        <v>95</v>
      </c>
      <c r="D24" s="166">
        <v>39.372911261027497</v>
      </c>
      <c r="E24" s="166">
        <v>36.701831501831506</v>
      </c>
      <c r="F24" s="166">
        <v>23.393162393162399</v>
      </c>
      <c r="G24" s="166">
        <v>7.9642857142857082</v>
      </c>
      <c r="H24" s="166">
        <v>39.372911261027497</v>
      </c>
      <c r="I24" s="166">
        <v>44.042197802197805</v>
      </c>
      <c r="J24" s="166">
        <v>30.411111111111119</v>
      </c>
      <c r="K24" s="166">
        <v>11.946428571428562</v>
      </c>
      <c r="L24" s="166">
        <v>125.77264874576497</v>
      </c>
      <c r="M24" s="187"/>
      <c r="N24" s="187"/>
      <c r="O24" s="187"/>
      <c r="P24" s="187"/>
      <c r="Q24" s="187"/>
      <c r="R24" s="187"/>
      <c r="S24" s="187"/>
      <c r="T24" s="187"/>
      <c r="U24" s="187"/>
    </row>
    <row r="25" spans="1:21" ht="16.5">
      <c r="A25" s="135">
        <v>23</v>
      </c>
      <c r="B25" s="178" t="s">
        <v>65</v>
      </c>
      <c r="C25" s="137" t="s">
        <v>79</v>
      </c>
      <c r="D25" s="166">
        <v>42.372911261027497</v>
      </c>
      <c r="E25" s="166">
        <v>11.342857142857142</v>
      </c>
      <c r="F25" s="166">
        <v>12.444444444444443</v>
      </c>
      <c r="G25" s="166">
        <v>34.290109890109889</v>
      </c>
      <c r="H25" s="166">
        <v>42.372911261027497</v>
      </c>
      <c r="I25" s="166">
        <v>13.61142857142857</v>
      </c>
      <c r="J25" s="166">
        <v>16.177777777777777</v>
      </c>
      <c r="K25" s="166">
        <v>51.435164835164834</v>
      </c>
      <c r="L25" s="166">
        <v>123.59728244539869</v>
      </c>
      <c r="M25" s="187"/>
      <c r="N25" s="187"/>
      <c r="O25" s="187"/>
      <c r="P25" s="187"/>
      <c r="Q25" s="187"/>
      <c r="R25" s="187"/>
      <c r="S25" s="187"/>
      <c r="T25" s="187"/>
      <c r="U25" s="187"/>
    </row>
    <row r="26" spans="1:21" ht="16.5">
      <c r="A26" s="135">
        <v>24</v>
      </c>
      <c r="B26" s="178" t="s">
        <v>65</v>
      </c>
      <c r="C26" s="137" t="s">
        <v>78</v>
      </c>
      <c r="D26" s="166">
        <v>10.287804878048775</v>
      </c>
      <c r="E26" s="166">
        <v>13.342857142857142</v>
      </c>
      <c r="F26" s="166">
        <v>39.393162393162399</v>
      </c>
      <c r="G26" s="166">
        <v>28.328571428571422</v>
      </c>
      <c r="H26" s="166">
        <v>10.287804878048775</v>
      </c>
      <c r="I26" s="166">
        <v>16.011428571428571</v>
      </c>
      <c r="J26" s="166">
        <v>51.211111111111123</v>
      </c>
      <c r="K26" s="166">
        <v>42.492857142857133</v>
      </c>
      <c r="L26" s="166">
        <v>120.0032017034456</v>
      </c>
      <c r="M26" s="187"/>
      <c r="N26" s="187"/>
      <c r="O26" s="187"/>
      <c r="P26" s="187"/>
      <c r="Q26" s="187"/>
      <c r="R26" s="187"/>
      <c r="S26" s="187"/>
      <c r="T26" s="187"/>
      <c r="U26" s="187"/>
    </row>
    <row r="27" spans="1:21" ht="16.5">
      <c r="A27" s="135">
        <v>25</v>
      </c>
      <c r="B27" s="178" t="s">
        <v>41</v>
      </c>
      <c r="C27" s="137" t="s">
        <v>57</v>
      </c>
      <c r="D27" s="166">
        <v>14.287804878048775</v>
      </c>
      <c r="E27" s="166">
        <v>38.701831501831506</v>
      </c>
      <c r="F27" s="166">
        <v>42.393162393162399</v>
      </c>
      <c r="G27" s="166"/>
      <c r="H27" s="166">
        <v>14.287804878048775</v>
      </c>
      <c r="I27" s="166">
        <v>46.442197802197803</v>
      </c>
      <c r="J27" s="166">
        <v>55.111111111111121</v>
      </c>
      <c r="K27" s="166">
        <v>0</v>
      </c>
      <c r="L27" s="166">
        <v>115.8411137913577</v>
      </c>
      <c r="M27" s="187"/>
      <c r="N27" s="187"/>
      <c r="O27" s="187"/>
      <c r="P27" s="187"/>
      <c r="Q27" s="187"/>
      <c r="R27" s="187"/>
      <c r="S27" s="187"/>
      <c r="T27" s="187"/>
      <c r="U27" s="187"/>
    </row>
    <row r="28" spans="1:21" ht="16.5">
      <c r="A28" s="135">
        <v>26</v>
      </c>
      <c r="B28" s="178" t="s">
        <v>41</v>
      </c>
      <c r="C28" s="137" t="s">
        <v>45</v>
      </c>
      <c r="D28" s="166"/>
      <c r="E28" s="166">
        <v>51.701831501831506</v>
      </c>
      <c r="F28" s="166">
        <v>11.444444444444443</v>
      </c>
      <c r="G28" s="166">
        <v>24.175824175824175</v>
      </c>
      <c r="H28" s="166">
        <v>0</v>
      </c>
      <c r="I28" s="166">
        <v>62.042197802197805</v>
      </c>
      <c r="J28" s="166">
        <v>14.877777777777776</v>
      </c>
      <c r="K28" s="166">
        <v>36.263736263736263</v>
      </c>
      <c r="L28" s="166">
        <v>113.18371184371185</v>
      </c>
      <c r="M28" s="187"/>
      <c r="N28" s="187"/>
      <c r="O28" s="187"/>
      <c r="P28" s="187"/>
      <c r="Q28" s="187"/>
      <c r="R28" s="187"/>
      <c r="S28" s="187"/>
      <c r="T28" s="187"/>
      <c r="U28" s="187"/>
    </row>
    <row r="29" spans="1:21" ht="16.5">
      <c r="A29" s="135">
        <v>27</v>
      </c>
      <c r="B29" s="178" t="s">
        <v>65</v>
      </c>
      <c r="C29" s="137" t="s">
        <v>69</v>
      </c>
      <c r="D29" s="166"/>
      <c r="E29" s="166">
        <v>33.701831501831506</v>
      </c>
      <c r="F29" s="166">
        <v>46.393162393162399</v>
      </c>
      <c r="G29" s="166"/>
      <c r="H29" s="166">
        <v>0</v>
      </c>
      <c r="I29" s="166">
        <v>40.442197802197803</v>
      </c>
      <c r="J29" s="166">
        <v>60.311111111111117</v>
      </c>
      <c r="K29" s="166">
        <v>0</v>
      </c>
      <c r="L29" s="166">
        <v>100.75330891330893</v>
      </c>
      <c r="M29" s="187"/>
      <c r="N29" s="187"/>
      <c r="O29" s="187"/>
      <c r="P29" s="187"/>
      <c r="Q29" s="187"/>
      <c r="R29" s="187"/>
      <c r="S29" s="187"/>
      <c r="T29" s="187"/>
      <c r="U29" s="187"/>
    </row>
    <row r="30" spans="1:21" ht="16.5">
      <c r="A30" s="135">
        <v>28</v>
      </c>
      <c r="B30" s="178" t="s">
        <v>88</v>
      </c>
      <c r="C30" s="137" t="s">
        <v>92</v>
      </c>
      <c r="D30" s="166">
        <v>33.372911261027497</v>
      </c>
      <c r="E30" s="166">
        <v>24.701831501831506</v>
      </c>
      <c r="F30" s="166">
        <v>28.393162393162399</v>
      </c>
      <c r="G30" s="166"/>
      <c r="H30" s="166">
        <v>33.372911261027497</v>
      </c>
      <c r="I30" s="166">
        <v>29.642197802197806</v>
      </c>
      <c r="J30" s="166">
        <v>36.911111111111119</v>
      </c>
      <c r="K30" s="166">
        <v>0</v>
      </c>
      <c r="L30" s="166">
        <v>99.926220174336422</v>
      </c>
      <c r="M30" s="187"/>
      <c r="N30" s="187"/>
      <c r="O30" s="187"/>
      <c r="P30" s="187"/>
      <c r="Q30" s="187"/>
      <c r="R30" s="187"/>
      <c r="S30" s="187"/>
      <c r="T30" s="187"/>
      <c r="U30" s="187"/>
    </row>
    <row r="31" spans="1:21" ht="16.5">
      <c r="A31" s="135">
        <v>29</v>
      </c>
      <c r="B31" s="178" t="s">
        <v>65</v>
      </c>
      <c r="C31" s="206" t="s">
        <v>85</v>
      </c>
      <c r="D31" s="166">
        <v>38.372911261027497</v>
      </c>
      <c r="E31" s="166">
        <v>11.342857142857142</v>
      </c>
      <c r="F31" s="166">
        <v>35.393162393162399</v>
      </c>
      <c r="G31" s="166"/>
      <c r="H31" s="166">
        <v>38.372911261027497</v>
      </c>
      <c r="I31" s="166">
        <v>13.61142857142857</v>
      </c>
      <c r="J31" s="166">
        <v>46.01111111111112</v>
      </c>
      <c r="K31" s="166">
        <v>0</v>
      </c>
      <c r="L31" s="166">
        <v>97.995450943567192</v>
      </c>
      <c r="M31" s="187"/>
      <c r="N31" s="187"/>
      <c r="O31" s="187"/>
      <c r="P31" s="187"/>
      <c r="Q31" s="187"/>
      <c r="R31" s="187"/>
      <c r="S31" s="187"/>
      <c r="T31" s="187"/>
      <c r="U31" s="187"/>
    </row>
    <row r="32" spans="1:21" ht="16.5">
      <c r="A32" s="135">
        <v>30</v>
      </c>
      <c r="B32" s="178" t="s">
        <v>41</v>
      </c>
      <c r="C32" s="137" t="s">
        <v>43</v>
      </c>
      <c r="D32" s="166">
        <v>37.372911261027497</v>
      </c>
      <c r="E32" s="166">
        <v>49.701831501831506</v>
      </c>
      <c r="F32" s="166"/>
      <c r="G32" s="166"/>
      <c r="H32" s="166">
        <v>37.372911261027497</v>
      </c>
      <c r="I32" s="166">
        <v>59.642197802197806</v>
      </c>
      <c r="J32" s="166">
        <v>0</v>
      </c>
      <c r="K32" s="166">
        <v>0</v>
      </c>
      <c r="L32" s="166">
        <v>97.01510906322531</v>
      </c>
      <c r="M32" s="187"/>
      <c r="N32" s="187"/>
      <c r="O32" s="187"/>
      <c r="P32" s="187"/>
      <c r="Q32" s="187"/>
      <c r="R32" s="187"/>
      <c r="S32" s="187"/>
      <c r="T32" s="187"/>
      <c r="U32" s="187"/>
    </row>
    <row r="33" spans="1:21" ht="16.5">
      <c r="A33" s="135">
        <v>31</v>
      </c>
      <c r="B33" s="178" t="s">
        <v>88</v>
      </c>
      <c r="C33" s="137" t="s">
        <v>97</v>
      </c>
      <c r="D33" s="166">
        <v>19.372911261027497</v>
      </c>
      <c r="E33" s="166">
        <v>29.701831501831506</v>
      </c>
      <c r="F33" s="166">
        <v>26.393162393162399</v>
      </c>
      <c r="G33" s="166">
        <v>1.961538461538467</v>
      </c>
      <c r="H33" s="166">
        <v>19.372911261027497</v>
      </c>
      <c r="I33" s="166">
        <v>35.642197802197806</v>
      </c>
      <c r="J33" s="166">
        <v>34.311111111111117</v>
      </c>
      <c r="K33" s="166">
        <v>2.9423076923077005</v>
      </c>
      <c r="L33" s="166">
        <v>92.268527866644121</v>
      </c>
      <c r="M33" s="187"/>
      <c r="N33" s="187"/>
      <c r="O33" s="187"/>
      <c r="P33" s="187"/>
      <c r="Q33" s="187"/>
      <c r="R33" s="187"/>
      <c r="S33" s="187"/>
      <c r="T33" s="187"/>
      <c r="U33" s="187"/>
    </row>
    <row r="34" spans="1:21" ht="16.5">
      <c r="A34" s="135">
        <v>32</v>
      </c>
      <c r="B34" s="178" t="s">
        <v>65</v>
      </c>
      <c r="C34" s="137" t="s">
        <v>68</v>
      </c>
      <c r="D34" s="166">
        <v>7.2878048780487745</v>
      </c>
      <c r="E34" s="166">
        <v>11.342857142857142</v>
      </c>
      <c r="F34" s="166">
        <v>37.393162393162399</v>
      </c>
      <c r="G34" s="166">
        <v>9.9258241758241752</v>
      </c>
      <c r="H34" s="166">
        <v>7.2878048780487745</v>
      </c>
      <c r="I34" s="166">
        <v>13.61142857142857</v>
      </c>
      <c r="J34" s="166">
        <v>48.611111111111121</v>
      </c>
      <c r="K34" s="166">
        <v>14.888736263736263</v>
      </c>
      <c r="L34" s="166">
        <v>84.399080824324727</v>
      </c>
      <c r="M34" s="187"/>
      <c r="N34" s="187"/>
      <c r="O34" s="187"/>
      <c r="P34" s="187"/>
      <c r="Q34" s="187"/>
      <c r="R34" s="187"/>
      <c r="S34" s="187"/>
      <c r="T34" s="187"/>
      <c r="U34" s="187"/>
    </row>
    <row r="35" spans="1:21" ht="16.5">
      <c r="A35" s="135">
        <v>33</v>
      </c>
      <c r="B35" s="178" t="s">
        <v>88</v>
      </c>
      <c r="C35" s="137" t="s">
        <v>104</v>
      </c>
      <c r="D35" s="166">
        <v>42.372911261027497</v>
      </c>
      <c r="E35" s="166">
        <v>1.3428571428571416</v>
      </c>
      <c r="F35" s="166">
        <v>28.393162393162399</v>
      </c>
      <c r="G35" s="166">
        <v>0.9642857142857082</v>
      </c>
      <c r="H35" s="166">
        <v>42.372911261027497</v>
      </c>
      <c r="I35" s="166">
        <v>1.6114285714285699</v>
      </c>
      <c r="J35" s="166">
        <v>36.911111111111119</v>
      </c>
      <c r="K35" s="166">
        <v>1.4464285714285623</v>
      </c>
      <c r="L35" s="166">
        <v>82.341879514995753</v>
      </c>
      <c r="M35" s="187"/>
      <c r="N35" s="187"/>
      <c r="O35" s="187"/>
      <c r="P35" s="187"/>
      <c r="Q35" s="187"/>
      <c r="R35" s="187"/>
      <c r="S35" s="187"/>
      <c r="T35" s="187"/>
      <c r="U35" s="187"/>
    </row>
    <row r="36" spans="1:21" ht="16.5">
      <c r="A36" s="135">
        <v>34</v>
      </c>
      <c r="B36" s="178" t="s">
        <v>88</v>
      </c>
      <c r="C36" s="137" t="s">
        <v>103</v>
      </c>
      <c r="D36" s="166">
        <v>18.372911261027497</v>
      </c>
      <c r="E36" s="166">
        <v>16.701831501831506</v>
      </c>
      <c r="F36" s="166">
        <v>30.393162393162399</v>
      </c>
      <c r="G36" s="166"/>
      <c r="H36" s="166">
        <v>18.372911261027497</v>
      </c>
      <c r="I36" s="166">
        <v>20.042197802197808</v>
      </c>
      <c r="J36" s="166">
        <v>39.51111111111112</v>
      </c>
      <c r="K36" s="166">
        <v>0</v>
      </c>
      <c r="L36" s="166">
        <v>77.926220174336422</v>
      </c>
      <c r="M36" s="187"/>
      <c r="N36" s="187"/>
      <c r="O36" s="187"/>
      <c r="P36" s="187"/>
      <c r="Q36" s="187"/>
      <c r="R36" s="187"/>
      <c r="S36" s="187"/>
      <c r="T36" s="187"/>
      <c r="U36" s="187"/>
    </row>
    <row r="37" spans="1:21" ht="16.899999999999999" customHeight="1">
      <c r="A37" s="135">
        <v>35</v>
      </c>
      <c r="B37" s="178" t="s">
        <v>41</v>
      </c>
      <c r="C37" s="137" t="s">
        <v>63</v>
      </c>
      <c r="D37" s="166"/>
      <c r="E37" s="166">
        <v>12.342857142857142</v>
      </c>
      <c r="F37" s="166">
        <v>9.4444444444444429</v>
      </c>
      <c r="G37" s="166">
        <v>32.290109890109889</v>
      </c>
      <c r="H37" s="166">
        <v>0</v>
      </c>
      <c r="I37" s="166">
        <v>14.81142857142857</v>
      </c>
      <c r="J37" s="166">
        <v>12.277777777777777</v>
      </c>
      <c r="K37" s="166">
        <v>48.435164835164834</v>
      </c>
      <c r="L37" s="166">
        <v>75.524371184371176</v>
      </c>
      <c r="M37" s="187"/>
      <c r="N37" s="187"/>
      <c r="O37" s="187"/>
      <c r="P37" s="187"/>
      <c r="Q37" s="187"/>
      <c r="R37" s="187"/>
      <c r="S37" s="187"/>
      <c r="T37" s="187"/>
      <c r="U37" s="187"/>
    </row>
    <row r="38" spans="1:21" ht="16.5">
      <c r="A38" s="135">
        <v>36</v>
      </c>
      <c r="B38" s="178" t="s">
        <v>41</v>
      </c>
      <c r="C38" s="137" t="s">
        <v>56</v>
      </c>
      <c r="D38" s="166"/>
      <c r="E38" s="166">
        <v>14.342857142857142</v>
      </c>
      <c r="F38" s="166">
        <v>44.393162393162399</v>
      </c>
      <c r="G38" s="166"/>
      <c r="H38" s="166">
        <v>0</v>
      </c>
      <c r="I38" s="166">
        <v>17.21142857142857</v>
      </c>
      <c r="J38" s="166">
        <v>57.711111111111123</v>
      </c>
      <c r="K38" s="166">
        <v>0</v>
      </c>
      <c r="L38" s="166">
        <v>74.922539682539693</v>
      </c>
      <c r="M38" s="187"/>
      <c r="N38" s="187"/>
      <c r="O38" s="187"/>
      <c r="P38" s="187"/>
      <c r="Q38" s="187"/>
      <c r="R38" s="187"/>
      <c r="S38" s="187"/>
      <c r="T38" s="187"/>
      <c r="U38" s="187"/>
    </row>
    <row r="39" spans="1:21" ht="16.5">
      <c r="A39" s="135">
        <v>37</v>
      </c>
      <c r="B39" s="178" t="s">
        <v>88</v>
      </c>
      <c r="C39" s="137" t="s">
        <v>93</v>
      </c>
      <c r="D39" s="166">
        <v>11.372911261027497</v>
      </c>
      <c r="E39" s="166">
        <v>20.701831501831506</v>
      </c>
      <c r="F39" s="166">
        <v>28.393162393162399</v>
      </c>
      <c r="G39" s="166"/>
      <c r="H39" s="166">
        <v>11.372911261027497</v>
      </c>
      <c r="I39" s="166">
        <v>24.842197802197806</v>
      </c>
      <c r="J39" s="166">
        <v>36.911111111111119</v>
      </c>
      <c r="K39" s="166">
        <v>0</v>
      </c>
      <c r="L39" s="166">
        <v>73.126220174336424</v>
      </c>
      <c r="M39" s="187"/>
      <c r="N39" s="187"/>
      <c r="O39" s="187"/>
      <c r="P39" s="187"/>
      <c r="Q39" s="187"/>
      <c r="R39" s="187"/>
      <c r="S39" s="187"/>
      <c r="T39" s="187"/>
      <c r="U39" s="187"/>
    </row>
    <row r="40" spans="1:21" ht="16.5">
      <c r="A40" s="135">
        <v>38</v>
      </c>
      <c r="B40" s="178" t="s">
        <v>65</v>
      </c>
      <c r="C40" s="137" t="s">
        <v>278</v>
      </c>
      <c r="D40" s="166">
        <v>36.372911261027497</v>
      </c>
      <c r="E40" s="166"/>
      <c r="F40" s="166">
        <v>13.444444444444443</v>
      </c>
      <c r="G40" s="166">
        <v>9.9258241758241752</v>
      </c>
      <c r="H40" s="166">
        <v>36.372911261027497</v>
      </c>
      <c r="I40" s="166">
        <v>0</v>
      </c>
      <c r="J40" s="166">
        <v>17.477777777777778</v>
      </c>
      <c r="K40" s="166">
        <v>14.888736263736263</v>
      </c>
      <c r="L40" s="166">
        <v>68.739425302541534</v>
      </c>
      <c r="M40" s="187"/>
      <c r="N40" s="187"/>
      <c r="O40" s="187"/>
      <c r="P40" s="187"/>
      <c r="Q40" s="187"/>
      <c r="R40" s="187"/>
      <c r="S40" s="187"/>
      <c r="T40" s="187"/>
      <c r="U40" s="187"/>
    </row>
    <row r="41" spans="1:21" ht="16.5">
      <c r="A41" s="135">
        <v>39</v>
      </c>
      <c r="B41" s="178" t="s">
        <v>65</v>
      </c>
      <c r="C41" s="137" t="s">
        <v>279</v>
      </c>
      <c r="D41" s="166">
        <v>22.372911261027497</v>
      </c>
      <c r="E41" s="166"/>
      <c r="F41" s="166">
        <v>34.393162393162399</v>
      </c>
      <c r="G41" s="166"/>
      <c r="H41" s="166">
        <v>22.372911261027497</v>
      </c>
      <c r="I41" s="166">
        <v>0</v>
      </c>
      <c r="J41" s="166">
        <v>44.711111111111123</v>
      </c>
      <c r="K41" s="166">
        <v>0</v>
      </c>
      <c r="L41" s="166">
        <v>67.08402237213862</v>
      </c>
      <c r="M41" s="187"/>
      <c r="N41" s="187"/>
      <c r="O41" s="187"/>
      <c r="P41" s="187"/>
      <c r="Q41" s="187"/>
      <c r="R41" s="187"/>
      <c r="S41" s="187"/>
      <c r="T41" s="187"/>
      <c r="U41" s="187"/>
    </row>
    <row r="42" spans="1:21" ht="16.5">
      <c r="A42" s="135">
        <v>40</v>
      </c>
      <c r="B42" s="179" t="s">
        <v>41</v>
      </c>
      <c r="C42" s="179" t="s">
        <v>168</v>
      </c>
      <c r="D42" s="166"/>
      <c r="E42" s="166"/>
      <c r="F42" s="166">
        <v>50.393162393162399</v>
      </c>
      <c r="G42" s="166">
        <v>0</v>
      </c>
      <c r="H42" s="166">
        <v>0</v>
      </c>
      <c r="I42" s="166">
        <v>0</v>
      </c>
      <c r="J42" s="166">
        <v>65.51111111111112</v>
      </c>
      <c r="K42" s="166">
        <v>0</v>
      </c>
      <c r="L42" s="166">
        <v>65.51111111111112</v>
      </c>
      <c r="M42" s="187"/>
      <c r="N42" s="187"/>
      <c r="O42" s="187"/>
      <c r="P42" s="187"/>
      <c r="Q42" s="187"/>
      <c r="R42" s="187"/>
      <c r="S42" s="187"/>
      <c r="T42" s="187"/>
      <c r="U42" s="187"/>
    </row>
    <row r="43" spans="1:21" ht="16.5">
      <c r="A43" s="135">
        <v>41</v>
      </c>
      <c r="B43" s="178" t="s">
        <v>65</v>
      </c>
      <c r="C43" s="137" t="s">
        <v>446</v>
      </c>
      <c r="D43" s="166">
        <v>27.372911261027497</v>
      </c>
      <c r="E43" s="166">
        <v>31.701831501831506</v>
      </c>
      <c r="F43" s="166"/>
      <c r="G43" s="166"/>
      <c r="H43" s="166">
        <v>27.372911261027497</v>
      </c>
      <c r="I43" s="166">
        <v>38.042197802197805</v>
      </c>
      <c r="J43" s="166">
        <v>0</v>
      </c>
      <c r="K43" s="166">
        <v>0</v>
      </c>
      <c r="L43" s="166">
        <v>65.415109063225302</v>
      </c>
      <c r="M43" s="187"/>
      <c r="N43" s="187"/>
      <c r="O43" s="187"/>
      <c r="P43" s="187"/>
      <c r="Q43" s="187"/>
      <c r="R43" s="187"/>
      <c r="S43" s="187"/>
      <c r="T43" s="187"/>
      <c r="U43" s="187"/>
    </row>
    <row r="44" spans="1:21" ht="16.5">
      <c r="A44" s="135">
        <v>42</v>
      </c>
      <c r="B44" s="178" t="s">
        <v>88</v>
      </c>
      <c r="C44" s="137" t="s">
        <v>96</v>
      </c>
      <c r="D44" s="166">
        <v>24.372911261027497</v>
      </c>
      <c r="E44" s="166">
        <v>33.701831501831506</v>
      </c>
      <c r="F44" s="166"/>
      <c r="G44" s="166"/>
      <c r="H44" s="166">
        <v>24.372911261027497</v>
      </c>
      <c r="I44" s="166">
        <v>40.442197802197803</v>
      </c>
      <c r="J44" s="166">
        <v>0</v>
      </c>
      <c r="K44" s="166">
        <v>0</v>
      </c>
      <c r="L44" s="166">
        <v>64.815109063225293</v>
      </c>
      <c r="M44" s="187"/>
      <c r="N44" s="187"/>
      <c r="O44" s="187"/>
      <c r="P44" s="187"/>
      <c r="Q44" s="187"/>
      <c r="R44" s="187"/>
      <c r="S44" s="187"/>
      <c r="T44" s="187"/>
      <c r="U44" s="187"/>
    </row>
    <row r="45" spans="1:21" ht="16.5">
      <c r="A45" s="135">
        <v>43</v>
      </c>
      <c r="B45" s="178" t="s">
        <v>41</v>
      </c>
      <c r="C45" s="137" t="s">
        <v>53</v>
      </c>
      <c r="D45" s="166"/>
      <c r="E45" s="166">
        <v>42.701831501831506</v>
      </c>
      <c r="F45" s="166">
        <v>2.0555555555555571</v>
      </c>
      <c r="G45" s="166">
        <v>5.961538461538467</v>
      </c>
      <c r="H45" s="166">
        <v>0</v>
      </c>
      <c r="I45" s="166">
        <v>51.242197802197808</v>
      </c>
      <c r="J45" s="166">
        <v>2.6722222222222243</v>
      </c>
      <c r="K45" s="166">
        <v>8.9423076923077005</v>
      </c>
      <c r="L45" s="166">
        <v>62.856727716727733</v>
      </c>
      <c r="M45" s="187"/>
      <c r="N45" s="187"/>
      <c r="O45" s="187"/>
      <c r="P45" s="187"/>
      <c r="Q45" s="187"/>
      <c r="R45" s="187"/>
      <c r="S45" s="187"/>
      <c r="T45" s="187"/>
      <c r="U45" s="187"/>
    </row>
    <row r="46" spans="1:21" ht="16.5">
      <c r="A46" s="135">
        <v>44</v>
      </c>
      <c r="B46" s="179" t="s">
        <v>41</v>
      </c>
      <c r="C46" s="203" t="s">
        <v>191</v>
      </c>
      <c r="D46" s="166"/>
      <c r="E46" s="166"/>
      <c r="F46" s="166"/>
      <c r="G46" s="166">
        <v>40.290109890109889</v>
      </c>
      <c r="H46" s="166">
        <v>0</v>
      </c>
      <c r="I46" s="166">
        <v>0</v>
      </c>
      <c r="J46" s="166">
        <v>0</v>
      </c>
      <c r="K46" s="166">
        <v>60.435164835164834</v>
      </c>
      <c r="L46" s="166">
        <v>60.435164835164834</v>
      </c>
      <c r="M46" s="187"/>
      <c r="N46" s="187"/>
      <c r="O46" s="187"/>
      <c r="P46" s="187"/>
      <c r="Q46" s="187"/>
      <c r="R46" s="187"/>
      <c r="S46" s="187"/>
      <c r="T46" s="187"/>
      <c r="U46" s="187"/>
    </row>
    <row r="47" spans="1:21" ht="16.5">
      <c r="A47" s="135">
        <v>45</v>
      </c>
      <c r="B47" s="178" t="s">
        <v>65</v>
      </c>
      <c r="C47" s="137" t="s">
        <v>214</v>
      </c>
      <c r="D47" s="166">
        <v>8.7999999999999972</v>
      </c>
      <c r="E47" s="166"/>
      <c r="F47" s="166"/>
      <c r="G47" s="166">
        <v>34.290109890109889</v>
      </c>
      <c r="H47" s="166">
        <v>8.7999999999999972</v>
      </c>
      <c r="I47" s="166">
        <v>0</v>
      </c>
      <c r="J47" s="166">
        <v>0</v>
      </c>
      <c r="K47" s="166">
        <v>51.435164835164834</v>
      </c>
      <c r="L47" s="166">
        <v>60.235164835164831</v>
      </c>
      <c r="M47" s="187"/>
      <c r="N47" s="187"/>
      <c r="O47" s="187"/>
      <c r="P47" s="187"/>
      <c r="Q47" s="187"/>
      <c r="R47" s="187"/>
      <c r="S47" s="187"/>
      <c r="T47" s="187"/>
      <c r="U47" s="187"/>
    </row>
    <row r="48" spans="1:21" ht="16.5">
      <c r="A48" s="135">
        <v>46</v>
      </c>
      <c r="B48" s="178" t="s">
        <v>65</v>
      </c>
      <c r="C48" s="137" t="s">
        <v>77</v>
      </c>
      <c r="D48" s="166">
        <v>28.372911261027497</v>
      </c>
      <c r="E48" s="166">
        <v>26.445421245421244</v>
      </c>
      <c r="F48" s="166"/>
      <c r="G48" s="166"/>
      <c r="H48" s="166">
        <v>28.372911261027497</v>
      </c>
      <c r="I48" s="166">
        <v>31.734505494505491</v>
      </c>
      <c r="J48" s="166">
        <v>0</v>
      </c>
      <c r="K48" s="166">
        <v>0</v>
      </c>
      <c r="L48" s="166">
        <v>60.107416755532988</v>
      </c>
      <c r="M48" s="187"/>
      <c r="N48" s="187"/>
      <c r="O48" s="187"/>
      <c r="P48" s="187"/>
      <c r="Q48" s="187"/>
      <c r="R48" s="187"/>
      <c r="S48" s="187"/>
      <c r="T48" s="187"/>
      <c r="U48" s="187"/>
    </row>
    <row r="49" spans="1:21" ht="16.5">
      <c r="A49" s="135">
        <v>47</v>
      </c>
      <c r="B49" s="179" t="s">
        <v>41</v>
      </c>
      <c r="C49" s="179" t="s">
        <v>323</v>
      </c>
      <c r="D49" s="166"/>
      <c r="E49" s="166"/>
      <c r="F49" s="166">
        <v>41.393162393162399</v>
      </c>
      <c r="G49" s="166"/>
      <c r="H49" s="166">
        <v>0</v>
      </c>
      <c r="I49" s="166">
        <v>0</v>
      </c>
      <c r="J49" s="166">
        <v>53.811111111111117</v>
      </c>
      <c r="K49" s="166">
        <v>0</v>
      </c>
      <c r="L49" s="166">
        <v>53.811111111111117</v>
      </c>
      <c r="M49" s="187"/>
      <c r="N49" s="187"/>
      <c r="O49" s="187"/>
      <c r="P49" s="187"/>
      <c r="Q49" s="187"/>
      <c r="R49" s="187"/>
      <c r="S49" s="187"/>
      <c r="T49" s="187"/>
      <c r="U49" s="187"/>
    </row>
    <row r="50" spans="1:21" ht="16.5">
      <c r="A50" s="135">
        <v>48</v>
      </c>
      <c r="B50" s="178" t="s">
        <v>65</v>
      </c>
      <c r="C50" s="137" t="s">
        <v>271</v>
      </c>
      <c r="D50" s="166">
        <v>53.372911261027497</v>
      </c>
      <c r="E50" s="166"/>
      <c r="F50" s="166"/>
      <c r="G50" s="166"/>
      <c r="H50" s="166">
        <v>53.372911261027497</v>
      </c>
      <c r="I50" s="166">
        <v>0</v>
      </c>
      <c r="J50" s="166">
        <v>0</v>
      </c>
      <c r="K50" s="166">
        <v>0</v>
      </c>
      <c r="L50" s="166">
        <v>53.372911261027497</v>
      </c>
      <c r="M50" s="187"/>
      <c r="N50" s="187"/>
      <c r="O50" s="187"/>
      <c r="P50" s="187"/>
      <c r="Q50" s="187"/>
      <c r="R50" s="187"/>
      <c r="S50" s="187"/>
      <c r="T50" s="187"/>
      <c r="U50" s="187"/>
    </row>
    <row r="51" spans="1:21" ht="16.5">
      <c r="A51" s="135">
        <v>49</v>
      </c>
      <c r="B51" s="179" t="s">
        <v>41</v>
      </c>
      <c r="C51" s="203" t="s">
        <v>423</v>
      </c>
      <c r="D51" s="166"/>
      <c r="E51" s="166"/>
      <c r="F51" s="166"/>
      <c r="G51" s="166">
        <v>35.290109890109889</v>
      </c>
      <c r="H51" s="166">
        <v>0</v>
      </c>
      <c r="I51" s="166">
        <v>0</v>
      </c>
      <c r="J51" s="166">
        <v>0</v>
      </c>
      <c r="K51" s="166">
        <v>52.935164835164834</v>
      </c>
      <c r="L51" s="166">
        <v>52.935164835164834</v>
      </c>
      <c r="M51" s="187"/>
      <c r="N51" s="187"/>
      <c r="O51" s="187"/>
      <c r="P51" s="187"/>
      <c r="Q51" s="187"/>
      <c r="R51" s="187"/>
      <c r="S51" s="187"/>
      <c r="T51" s="187"/>
      <c r="U51" s="187"/>
    </row>
    <row r="52" spans="1:21" ht="16.5">
      <c r="A52" s="135">
        <v>50</v>
      </c>
      <c r="B52" s="179" t="s">
        <v>41</v>
      </c>
      <c r="C52" s="203" t="s">
        <v>192</v>
      </c>
      <c r="D52" s="166"/>
      <c r="E52" s="166"/>
      <c r="F52" s="166"/>
      <c r="G52" s="166">
        <v>35.290109890109889</v>
      </c>
      <c r="H52" s="166">
        <v>0</v>
      </c>
      <c r="I52" s="166">
        <v>0</v>
      </c>
      <c r="J52" s="166">
        <v>0</v>
      </c>
      <c r="K52" s="166">
        <v>52.935164835164834</v>
      </c>
      <c r="L52" s="166">
        <v>52.935164835164834</v>
      </c>
      <c r="M52" s="187"/>
      <c r="N52" s="187"/>
      <c r="O52" s="187"/>
      <c r="P52" s="187"/>
      <c r="Q52" s="187"/>
      <c r="R52" s="187"/>
      <c r="S52" s="187"/>
      <c r="T52" s="187"/>
      <c r="U52" s="187"/>
    </row>
    <row r="53" spans="1:21" ht="16.5">
      <c r="A53" s="135">
        <v>51</v>
      </c>
      <c r="B53" s="178" t="s">
        <v>65</v>
      </c>
      <c r="C53" s="137" t="s">
        <v>272</v>
      </c>
      <c r="D53" s="166">
        <v>51.372911261027497</v>
      </c>
      <c r="E53" s="166"/>
      <c r="F53" s="166"/>
      <c r="G53" s="166"/>
      <c r="H53" s="166">
        <v>51.372911261027497</v>
      </c>
      <c r="I53" s="166">
        <v>0</v>
      </c>
      <c r="J53" s="166">
        <v>0</v>
      </c>
      <c r="K53" s="166">
        <v>0</v>
      </c>
      <c r="L53" s="166">
        <v>51.372911261027497</v>
      </c>
      <c r="M53" s="187"/>
      <c r="N53" s="187"/>
      <c r="O53" s="187"/>
      <c r="P53" s="187"/>
      <c r="Q53" s="187"/>
      <c r="R53" s="187"/>
      <c r="S53" s="187"/>
      <c r="T53" s="187"/>
      <c r="U53" s="187"/>
    </row>
    <row r="54" spans="1:21" ht="16.5">
      <c r="A54" s="135">
        <v>52</v>
      </c>
      <c r="B54" s="178" t="s">
        <v>41</v>
      </c>
      <c r="C54" s="137" t="s">
        <v>60</v>
      </c>
      <c r="D54" s="166">
        <v>15.287804878048775</v>
      </c>
      <c r="E54" s="166">
        <v>10.342857142857142</v>
      </c>
      <c r="F54" s="166">
        <v>17.444444444444443</v>
      </c>
      <c r="G54" s="166"/>
      <c r="H54" s="166">
        <v>15.287804878048775</v>
      </c>
      <c r="I54" s="166">
        <v>12.411428571428569</v>
      </c>
      <c r="J54" s="166">
        <v>22.677777777777777</v>
      </c>
      <c r="K54" s="166">
        <v>0</v>
      </c>
      <c r="L54" s="166">
        <v>50.377011227255124</v>
      </c>
      <c r="M54" s="187"/>
      <c r="N54" s="187"/>
      <c r="O54" s="187"/>
      <c r="P54" s="187"/>
      <c r="Q54" s="187"/>
      <c r="R54" s="187"/>
      <c r="S54" s="187"/>
      <c r="T54" s="187"/>
      <c r="U54" s="187"/>
    </row>
    <row r="55" spans="1:21" ht="16.5">
      <c r="A55" s="135">
        <v>53</v>
      </c>
      <c r="B55" s="178" t="s">
        <v>88</v>
      </c>
      <c r="C55" s="137" t="s">
        <v>99</v>
      </c>
      <c r="D55" s="166">
        <v>22.372911261027497</v>
      </c>
      <c r="E55" s="166">
        <v>15.701831501831506</v>
      </c>
      <c r="F55" s="166">
        <v>6.4444444444444429</v>
      </c>
      <c r="G55" s="166"/>
      <c r="H55" s="166">
        <v>22.372911261027497</v>
      </c>
      <c r="I55" s="166">
        <v>18.842197802197806</v>
      </c>
      <c r="J55" s="166">
        <v>8.3777777777777764</v>
      </c>
      <c r="K55" s="166">
        <v>0</v>
      </c>
      <c r="L55" s="166">
        <v>49.592886841003079</v>
      </c>
      <c r="M55" s="187"/>
      <c r="N55" s="187"/>
      <c r="O55" s="187"/>
      <c r="P55" s="187"/>
      <c r="Q55" s="187"/>
      <c r="R55" s="187"/>
      <c r="S55" s="187"/>
      <c r="T55" s="187"/>
      <c r="U55" s="187"/>
    </row>
    <row r="56" spans="1:21" ht="16.5">
      <c r="A56" s="135">
        <v>54</v>
      </c>
      <c r="B56" s="178" t="s">
        <v>65</v>
      </c>
      <c r="C56" s="137" t="s">
        <v>80</v>
      </c>
      <c r="D56" s="166"/>
      <c r="E56" s="166">
        <v>36.701831501831506</v>
      </c>
      <c r="F56" s="166">
        <v>0.44444444444444287</v>
      </c>
      <c r="G56" s="166"/>
      <c r="H56" s="166">
        <v>0</v>
      </c>
      <c r="I56" s="166">
        <v>44.042197802197805</v>
      </c>
      <c r="J56" s="166">
        <v>0.57777777777777573</v>
      </c>
      <c r="K56" s="166">
        <v>0</v>
      </c>
      <c r="L56" s="166">
        <v>44.619975579975581</v>
      </c>
      <c r="M56" s="187"/>
      <c r="N56" s="187"/>
      <c r="O56" s="187"/>
      <c r="P56" s="187"/>
      <c r="Q56" s="187"/>
      <c r="R56" s="187"/>
      <c r="S56" s="187"/>
      <c r="T56" s="187"/>
      <c r="U56" s="187"/>
    </row>
    <row r="57" spans="1:21" ht="16.5">
      <c r="A57" s="135">
        <v>55</v>
      </c>
      <c r="B57" s="178" t="s">
        <v>41</v>
      </c>
      <c r="C57" s="137" t="s">
        <v>170</v>
      </c>
      <c r="D57" s="166">
        <v>16.287804878048775</v>
      </c>
      <c r="E57" s="166"/>
      <c r="F57" s="166">
        <v>16.444444444444443</v>
      </c>
      <c r="G57" s="166">
        <v>2.9642857142857082</v>
      </c>
      <c r="H57" s="166">
        <v>16.287804878048775</v>
      </c>
      <c r="I57" s="166">
        <v>0</v>
      </c>
      <c r="J57" s="166">
        <v>21.377777777777776</v>
      </c>
      <c r="K57" s="166">
        <v>4.4464285714285623</v>
      </c>
      <c r="L57" s="166">
        <v>42.112011227255117</v>
      </c>
      <c r="M57" s="187"/>
      <c r="N57" s="187"/>
      <c r="O57" s="187"/>
      <c r="P57" s="187"/>
      <c r="Q57" s="187"/>
      <c r="R57" s="187"/>
      <c r="S57" s="187"/>
      <c r="T57" s="187"/>
      <c r="U57" s="187"/>
    </row>
    <row r="58" spans="1:21" ht="16.5">
      <c r="A58" s="135">
        <v>56</v>
      </c>
      <c r="B58" s="178" t="s">
        <v>41</v>
      </c>
      <c r="C58" s="137" t="s">
        <v>277</v>
      </c>
      <c r="D58" s="166">
        <v>41.372911261027497</v>
      </c>
      <c r="E58" s="166"/>
      <c r="F58" s="166"/>
      <c r="G58" s="166"/>
      <c r="H58" s="166">
        <v>41.372911261027497</v>
      </c>
      <c r="I58" s="166">
        <v>0</v>
      </c>
      <c r="J58" s="166">
        <v>0</v>
      </c>
      <c r="K58" s="166">
        <v>0</v>
      </c>
      <c r="L58" s="166">
        <v>41.372911261027497</v>
      </c>
      <c r="M58" s="187"/>
      <c r="N58" s="187"/>
      <c r="O58" s="187"/>
      <c r="P58" s="187"/>
      <c r="Q58" s="187"/>
      <c r="R58" s="187"/>
      <c r="S58" s="187"/>
      <c r="T58" s="187"/>
      <c r="U58" s="187"/>
    </row>
    <row r="59" spans="1:21" ht="16.5">
      <c r="A59" s="135">
        <v>57</v>
      </c>
      <c r="B59" s="178" t="s">
        <v>88</v>
      </c>
      <c r="C59" s="137" t="s">
        <v>243</v>
      </c>
      <c r="D59" s="166">
        <v>18.372911261027497</v>
      </c>
      <c r="E59" s="166"/>
      <c r="F59" s="166">
        <v>16.393162393162399</v>
      </c>
      <c r="G59" s="166"/>
      <c r="H59" s="166">
        <v>18.372911261027497</v>
      </c>
      <c r="I59" s="166">
        <v>0</v>
      </c>
      <c r="J59" s="166">
        <v>21.311111111111121</v>
      </c>
      <c r="K59" s="166">
        <v>0</v>
      </c>
      <c r="L59" s="166">
        <v>39.684022372138614</v>
      </c>
      <c r="M59" s="187"/>
      <c r="N59" s="187"/>
      <c r="O59" s="187"/>
      <c r="P59" s="187"/>
      <c r="Q59" s="187"/>
      <c r="R59" s="187"/>
      <c r="S59" s="187"/>
      <c r="T59" s="187"/>
      <c r="U59" s="187"/>
    </row>
    <row r="60" spans="1:21" ht="16.5">
      <c r="A60" s="135">
        <v>58</v>
      </c>
      <c r="B60" s="178" t="s">
        <v>88</v>
      </c>
      <c r="C60" s="137" t="s">
        <v>100</v>
      </c>
      <c r="D60" s="166">
        <v>1.7999999999999972</v>
      </c>
      <c r="E60" s="166">
        <v>12.701831501831506</v>
      </c>
      <c r="F60" s="166">
        <v>16.803418803418808</v>
      </c>
      <c r="G60" s="166"/>
      <c r="H60" s="166">
        <v>1.7999999999999972</v>
      </c>
      <c r="I60" s="166">
        <v>15.242197802197808</v>
      </c>
      <c r="J60" s="166">
        <v>21.844444444444452</v>
      </c>
      <c r="K60" s="166">
        <v>0</v>
      </c>
      <c r="L60" s="166">
        <v>38.886642246642253</v>
      </c>
      <c r="M60" s="187"/>
      <c r="N60" s="187"/>
      <c r="O60" s="187"/>
      <c r="P60" s="187"/>
      <c r="Q60" s="187"/>
      <c r="R60" s="187"/>
      <c r="S60" s="187"/>
      <c r="T60" s="187"/>
      <c r="U60" s="187"/>
    </row>
    <row r="61" spans="1:21" ht="16.5">
      <c r="A61" s="135">
        <v>59</v>
      </c>
      <c r="B61" s="178" t="s">
        <v>65</v>
      </c>
      <c r="C61" s="137" t="s">
        <v>222</v>
      </c>
      <c r="D61" s="166">
        <v>38.372911261027497</v>
      </c>
      <c r="E61" s="166"/>
      <c r="F61" s="166"/>
      <c r="G61" s="166"/>
      <c r="H61" s="166">
        <v>38.372911261027497</v>
      </c>
      <c r="I61" s="166">
        <v>0</v>
      </c>
      <c r="J61" s="166">
        <v>0</v>
      </c>
      <c r="K61" s="166">
        <v>0</v>
      </c>
      <c r="L61" s="166">
        <v>38.372911261027497</v>
      </c>
      <c r="M61" s="187"/>
      <c r="N61" s="187"/>
      <c r="O61" s="187"/>
      <c r="P61" s="187"/>
      <c r="Q61" s="187"/>
      <c r="R61" s="187"/>
      <c r="S61" s="187"/>
      <c r="T61" s="187"/>
      <c r="U61" s="187"/>
    </row>
    <row r="62" spans="1:21" ht="16.5">
      <c r="A62" s="135">
        <v>60</v>
      </c>
      <c r="B62" s="178" t="s">
        <v>88</v>
      </c>
      <c r="C62" s="137" t="s">
        <v>105</v>
      </c>
      <c r="D62" s="166">
        <v>0</v>
      </c>
      <c r="E62" s="166">
        <v>0</v>
      </c>
      <c r="F62" s="166">
        <v>26.393162393162399</v>
      </c>
      <c r="G62" s="166"/>
      <c r="H62" s="166">
        <v>0</v>
      </c>
      <c r="I62" s="166">
        <v>0</v>
      </c>
      <c r="J62" s="166">
        <v>34.311111111111117</v>
      </c>
      <c r="K62" s="166">
        <v>0</v>
      </c>
      <c r="L62" s="166">
        <v>34.311111111111117</v>
      </c>
      <c r="M62" s="187"/>
      <c r="N62" s="187"/>
      <c r="O62" s="187"/>
      <c r="P62" s="187"/>
      <c r="Q62" s="187"/>
      <c r="R62" s="187"/>
      <c r="S62" s="187"/>
      <c r="T62" s="187"/>
      <c r="U62" s="187"/>
    </row>
    <row r="63" spans="1:21" ht="16.5">
      <c r="A63" s="135">
        <v>61</v>
      </c>
      <c r="B63" s="178" t="s">
        <v>88</v>
      </c>
      <c r="C63" s="137" t="s">
        <v>94</v>
      </c>
      <c r="D63" s="166">
        <v>10.487804878048777</v>
      </c>
      <c r="E63" s="166">
        <v>18.958974358974359</v>
      </c>
      <c r="F63" s="166"/>
      <c r="G63" s="166"/>
      <c r="H63" s="166">
        <v>10.487804878048777</v>
      </c>
      <c r="I63" s="166">
        <v>22.75076923076923</v>
      </c>
      <c r="J63" s="166">
        <v>0</v>
      </c>
      <c r="K63" s="166">
        <v>0</v>
      </c>
      <c r="L63" s="166">
        <v>33.238574108818007</v>
      </c>
      <c r="M63" s="187"/>
      <c r="N63" s="187"/>
      <c r="O63" s="187"/>
      <c r="P63" s="187"/>
      <c r="Q63" s="187"/>
      <c r="R63" s="187"/>
      <c r="S63" s="187"/>
      <c r="T63" s="187"/>
      <c r="U63" s="187"/>
    </row>
    <row r="64" spans="1:21" ht="16.5">
      <c r="A64" s="135">
        <v>62</v>
      </c>
      <c r="B64" s="178" t="s">
        <v>88</v>
      </c>
      <c r="C64" s="137" t="s">
        <v>98</v>
      </c>
      <c r="D64" s="166">
        <v>11.543124026984941</v>
      </c>
      <c r="E64" s="166">
        <v>14.958974358974359</v>
      </c>
      <c r="F64" s="166">
        <v>1.4444444444444429</v>
      </c>
      <c r="G64" s="166"/>
      <c r="H64" s="166">
        <v>11.543124026984941</v>
      </c>
      <c r="I64" s="166">
        <v>17.950769230769229</v>
      </c>
      <c r="J64" s="166">
        <v>1.8777777777777758</v>
      </c>
      <c r="K64" s="166">
        <v>0</v>
      </c>
      <c r="L64" s="166">
        <v>31.371671035531946</v>
      </c>
      <c r="M64" s="187"/>
      <c r="N64" s="187"/>
      <c r="O64" s="187"/>
      <c r="P64" s="187"/>
      <c r="Q64" s="187"/>
      <c r="R64" s="187"/>
      <c r="S64" s="187"/>
      <c r="T64" s="187"/>
      <c r="U64" s="187"/>
    </row>
    <row r="65" spans="1:21" ht="16.5">
      <c r="A65" s="135">
        <v>63</v>
      </c>
      <c r="B65" s="178" t="s">
        <v>88</v>
      </c>
      <c r="C65" s="137" t="s">
        <v>91</v>
      </c>
      <c r="D65" s="166"/>
      <c r="E65" s="166">
        <v>25.701831501831506</v>
      </c>
      <c r="F65" s="166"/>
      <c r="G65" s="166"/>
      <c r="H65" s="166">
        <v>0</v>
      </c>
      <c r="I65" s="166">
        <v>30.842197802197806</v>
      </c>
      <c r="J65" s="166">
        <v>0</v>
      </c>
      <c r="K65" s="166">
        <v>0</v>
      </c>
      <c r="L65" s="166">
        <v>30.842197802197806</v>
      </c>
      <c r="M65" s="187"/>
      <c r="N65" s="187"/>
      <c r="O65" s="187"/>
      <c r="P65" s="187"/>
      <c r="Q65" s="187"/>
      <c r="R65" s="187"/>
      <c r="S65" s="187"/>
      <c r="T65" s="187"/>
      <c r="U65" s="187"/>
    </row>
    <row r="66" spans="1:21" ht="16.5">
      <c r="A66" s="135">
        <v>64</v>
      </c>
      <c r="B66" s="178" t="s">
        <v>65</v>
      </c>
      <c r="C66" s="137" t="s">
        <v>193</v>
      </c>
      <c r="D66" s="166">
        <v>29.372911261027497</v>
      </c>
      <c r="E66" s="166"/>
      <c r="F66" s="166"/>
      <c r="G66" s="166"/>
      <c r="H66" s="166">
        <v>29.372911261027497</v>
      </c>
      <c r="I66" s="166">
        <v>0</v>
      </c>
      <c r="J66" s="166">
        <v>0</v>
      </c>
      <c r="K66" s="166">
        <v>0</v>
      </c>
      <c r="L66" s="166">
        <v>29.372911261027497</v>
      </c>
      <c r="M66" s="187"/>
      <c r="N66" s="187"/>
      <c r="O66" s="187"/>
      <c r="P66" s="187"/>
      <c r="Q66" s="187"/>
      <c r="R66" s="187"/>
      <c r="S66" s="187"/>
      <c r="T66" s="187"/>
      <c r="U66" s="187"/>
    </row>
    <row r="67" spans="1:21" ht="16.5">
      <c r="A67" s="135">
        <v>65</v>
      </c>
      <c r="B67" s="178" t="s">
        <v>88</v>
      </c>
      <c r="C67" s="137" t="s">
        <v>237</v>
      </c>
      <c r="D67" s="166">
        <v>15.372911261027497</v>
      </c>
      <c r="E67" s="166"/>
      <c r="F67" s="166">
        <v>10.393162393162399</v>
      </c>
      <c r="G67" s="166"/>
      <c r="H67" s="166">
        <v>15.372911261027497</v>
      </c>
      <c r="I67" s="166">
        <v>0</v>
      </c>
      <c r="J67" s="166">
        <v>13.511111111111118</v>
      </c>
      <c r="K67" s="166">
        <v>0</v>
      </c>
      <c r="L67" s="166">
        <v>28.884022372138617</v>
      </c>
      <c r="M67" s="187"/>
      <c r="N67" s="187"/>
      <c r="O67" s="187"/>
      <c r="P67" s="187"/>
      <c r="Q67" s="187"/>
      <c r="R67" s="187"/>
      <c r="S67" s="187"/>
      <c r="T67" s="187"/>
      <c r="U67" s="187"/>
    </row>
    <row r="68" spans="1:21" ht="16.5">
      <c r="A68" s="135">
        <v>66</v>
      </c>
      <c r="B68" s="178" t="s">
        <v>88</v>
      </c>
      <c r="C68" s="137" t="s">
        <v>106</v>
      </c>
      <c r="D68" s="166">
        <v>28.372911261027497</v>
      </c>
      <c r="E68" s="166">
        <v>0</v>
      </c>
      <c r="F68" s="166"/>
      <c r="G68" s="166"/>
      <c r="H68" s="166">
        <v>28.372911261027497</v>
      </c>
      <c r="I68" s="166">
        <v>0</v>
      </c>
      <c r="J68" s="166">
        <v>0</v>
      </c>
      <c r="K68" s="166">
        <v>0</v>
      </c>
      <c r="L68" s="166">
        <v>28.372911261027497</v>
      </c>
      <c r="M68" s="187"/>
      <c r="N68" s="187"/>
      <c r="O68" s="187"/>
      <c r="P68" s="187"/>
      <c r="Q68" s="187"/>
      <c r="R68" s="187"/>
      <c r="S68" s="187"/>
      <c r="T68" s="187"/>
      <c r="U68" s="187"/>
    </row>
    <row r="69" spans="1:21" ht="16.5">
      <c r="A69" s="135">
        <v>67</v>
      </c>
      <c r="B69" s="178" t="s">
        <v>41</v>
      </c>
      <c r="C69" s="137" t="s">
        <v>55</v>
      </c>
      <c r="D69" s="166"/>
      <c r="E69" s="166">
        <v>8.5999999999999943</v>
      </c>
      <c r="F69" s="166"/>
      <c r="G69" s="166">
        <v>9.9258241758241752</v>
      </c>
      <c r="H69" s="166">
        <v>0</v>
      </c>
      <c r="I69" s="166">
        <v>10.319999999999993</v>
      </c>
      <c r="J69" s="166">
        <v>0</v>
      </c>
      <c r="K69" s="166">
        <v>14.888736263736263</v>
      </c>
      <c r="L69" s="166">
        <v>25.208736263736256</v>
      </c>
      <c r="M69" s="187"/>
      <c r="N69" s="187"/>
      <c r="O69" s="187"/>
      <c r="P69" s="187"/>
      <c r="Q69" s="187"/>
      <c r="R69" s="187"/>
      <c r="S69" s="187"/>
      <c r="T69" s="187"/>
      <c r="U69" s="187"/>
    </row>
    <row r="70" spans="1:21" ht="16.5">
      <c r="A70" s="135">
        <v>68</v>
      </c>
      <c r="B70" s="178" t="s">
        <v>41</v>
      </c>
      <c r="C70" s="137" t="s">
        <v>200</v>
      </c>
      <c r="D70" s="166">
        <v>11.487804878048777</v>
      </c>
      <c r="E70" s="166"/>
      <c r="F70" s="166">
        <v>10.444444444444443</v>
      </c>
      <c r="G70" s="166"/>
      <c r="H70" s="166">
        <v>11.487804878048777</v>
      </c>
      <c r="I70" s="166">
        <v>0</v>
      </c>
      <c r="J70" s="166">
        <v>13.577777777777776</v>
      </c>
      <c r="K70" s="166">
        <v>0</v>
      </c>
      <c r="L70" s="166">
        <v>25.065582655826553</v>
      </c>
      <c r="M70" s="187"/>
      <c r="N70" s="187"/>
      <c r="O70" s="187"/>
      <c r="P70" s="187"/>
      <c r="Q70" s="187"/>
      <c r="R70" s="187"/>
      <c r="S70" s="187"/>
      <c r="T70" s="187"/>
      <c r="U70" s="187"/>
    </row>
    <row r="71" spans="1:21" ht="16.5">
      <c r="A71" s="135">
        <v>69</v>
      </c>
      <c r="B71" s="178" t="s">
        <v>41</v>
      </c>
      <c r="C71" s="137" t="s">
        <v>54</v>
      </c>
      <c r="D71" s="166"/>
      <c r="E71" s="166">
        <v>12.342857142857142</v>
      </c>
      <c r="F71" s="166"/>
      <c r="G71" s="166">
        <v>5.9258241758241752</v>
      </c>
      <c r="H71" s="166">
        <v>0</v>
      </c>
      <c r="I71" s="166">
        <v>14.81142857142857</v>
      </c>
      <c r="J71" s="166">
        <v>0</v>
      </c>
      <c r="K71" s="166">
        <v>8.8887362637362628</v>
      </c>
      <c r="L71" s="166">
        <v>23.700164835164834</v>
      </c>
      <c r="M71" s="187"/>
      <c r="N71" s="187"/>
      <c r="O71" s="187"/>
      <c r="P71" s="187"/>
      <c r="Q71" s="187"/>
      <c r="R71" s="187"/>
      <c r="S71" s="187"/>
      <c r="T71" s="187"/>
      <c r="U71" s="187"/>
    </row>
    <row r="72" spans="1:21" ht="16.5">
      <c r="A72" s="135">
        <v>70</v>
      </c>
      <c r="B72" s="178" t="s">
        <v>65</v>
      </c>
      <c r="C72" s="137" t="s">
        <v>223</v>
      </c>
      <c r="D72" s="166">
        <v>7.2878048780487745</v>
      </c>
      <c r="E72" s="166"/>
      <c r="F72" s="166">
        <v>10.444444444444443</v>
      </c>
      <c r="G72" s="166"/>
      <c r="H72" s="166">
        <v>7.2878048780487745</v>
      </c>
      <c r="I72" s="166">
        <v>0</v>
      </c>
      <c r="J72" s="166">
        <v>13.577777777777776</v>
      </c>
      <c r="K72" s="166">
        <v>0</v>
      </c>
      <c r="L72" s="166">
        <v>20.86558265582655</v>
      </c>
      <c r="M72" s="187"/>
      <c r="N72" s="187"/>
      <c r="O72" s="187"/>
      <c r="P72" s="187"/>
      <c r="Q72" s="187"/>
      <c r="R72" s="187"/>
      <c r="S72" s="187"/>
      <c r="T72" s="187"/>
      <c r="U72" s="187"/>
    </row>
    <row r="73" spans="1:21" ht="16.5">
      <c r="A73" s="135">
        <v>71</v>
      </c>
      <c r="B73" s="178" t="s">
        <v>88</v>
      </c>
      <c r="C73" s="137" t="s">
        <v>101</v>
      </c>
      <c r="D73" s="166"/>
      <c r="E73" s="166">
        <v>14.701831501831506</v>
      </c>
      <c r="F73" s="166">
        <v>2.4444444444444429</v>
      </c>
      <c r="G73" s="166"/>
      <c r="H73" s="166">
        <v>0</v>
      </c>
      <c r="I73" s="166">
        <v>17.642197802197806</v>
      </c>
      <c r="J73" s="166">
        <v>3.1777777777777758</v>
      </c>
      <c r="K73" s="166">
        <v>0</v>
      </c>
      <c r="L73" s="166">
        <v>20.819975579975583</v>
      </c>
      <c r="M73" s="187"/>
      <c r="N73" s="187"/>
      <c r="O73" s="187"/>
      <c r="P73" s="187"/>
      <c r="Q73" s="187"/>
      <c r="R73" s="187"/>
      <c r="S73" s="187"/>
      <c r="T73" s="187"/>
      <c r="U73" s="187"/>
    </row>
    <row r="74" spans="1:21" ht="16.5">
      <c r="A74" s="135">
        <v>72</v>
      </c>
      <c r="B74" s="178" t="s">
        <v>88</v>
      </c>
      <c r="C74" s="137" t="s">
        <v>107</v>
      </c>
      <c r="D74" s="166">
        <v>20.543124026984941</v>
      </c>
      <c r="E74" s="166">
        <v>0</v>
      </c>
      <c r="F74" s="166"/>
      <c r="G74" s="166"/>
      <c r="H74" s="166">
        <v>20.543124026984941</v>
      </c>
      <c r="I74" s="166">
        <v>0</v>
      </c>
      <c r="J74" s="166">
        <v>0</v>
      </c>
      <c r="K74" s="166">
        <v>0</v>
      </c>
      <c r="L74" s="166">
        <v>20.543124026984941</v>
      </c>
      <c r="M74" s="187"/>
      <c r="N74" s="187"/>
      <c r="O74" s="187"/>
      <c r="P74" s="187"/>
      <c r="Q74" s="187"/>
      <c r="R74" s="187"/>
      <c r="S74" s="187"/>
      <c r="T74" s="187"/>
      <c r="U74" s="187"/>
    </row>
    <row r="75" spans="1:21" ht="16.5">
      <c r="A75" s="135">
        <v>73</v>
      </c>
      <c r="B75" s="178" t="s">
        <v>65</v>
      </c>
      <c r="C75" s="137" t="s">
        <v>84</v>
      </c>
      <c r="D75" s="166">
        <v>7.2878048780487745</v>
      </c>
      <c r="E75" s="166">
        <v>10.342857142857142</v>
      </c>
      <c r="F75" s="166"/>
      <c r="G75" s="166"/>
      <c r="H75" s="166">
        <v>7.2878048780487745</v>
      </c>
      <c r="I75" s="166">
        <v>12.411428571428569</v>
      </c>
      <c r="J75" s="166">
        <v>0</v>
      </c>
      <c r="K75" s="166">
        <v>0</v>
      </c>
      <c r="L75" s="166">
        <v>19.699233449477344</v>
      </c>
      <c r="M75" s="187"/>
      <c r="N75" s="187"/>
      <c r="O75" s="187"/>
      <c r="P75" s="187"/>
      <c r="Q75" s="187"/>
      <c r="R75" s="187"/>
      <c r="S75" s="187"/>
      <c r="T75" s="187"/>
      <c r="U75" s="187"/>
    </row>
    <row r="76" spans="1:21" ht="16.5">
      <c r="A76" s="135">
        <v>74</v>
      </c>
      <c r="B76" s="179" t="s">
        <v>41</v>
      </c>
      <c r="C76" s="179" t="s">
        <v>201</v>
      </c>
      <c r="D76" s="166"/>
      <c r="E76" s="166"/>
      <c r="F76" s="166">
        <v>14.444444444444443</v>
      </c>
      <c r="G76" s="166"/>
      <c r="H76" s="166">
        <v>0</v>
      </c>
      <c r="I76" s="166">
        <v>0</v>
      </c>
      <c r="J76" s="166">
        <v>18.777777777777775</v>
      </c>
      <c r="K76" s="166">
        <v>0</v>
      </c>
      <c r="L76" s="166">
        <v>18.777777777777775</v>
      </c>
      <c r="M76" s="187"/>
      <c r="N76" s="187"/>
      <c r="O76" s="187"/>
      <c r="P76" s="187"/>
      <c r="Q76" s="187"/>
      <c r="R76" s="187"/>
      <c r="S76" s="187"/>
      <c r="T76" s="187"/>
      <c r="U76" s="187"/>
    </row>
    <row r="77" spans="1:21" ht="16.5">
      <c r="A77" s="135">
        <v>75</v>
      </c>
      <c r="B77" s="179" t="s">
        <v>88</v>
      </c>
      <c r="C77" s="179" t="s">
        <v>232</v>
      </c>
      <c r="D77" s="166"/>
      <c r="E77" s="166"/>
      <c r="F77" s="166">
        <v>14.393162393162399</v>
      </c>
      <c r="G77" s="166"/>
      <c r="H77" s="166">
        <v>0</v>
      </c>
      <c r="I77" s="166">
        <v>0</v>
      </c>
      <c r="J77" s="166">
        <v>18.711111111111119</v>
      </c>
      <c r="K77" s="166">
        <v>0</v>
      </c>
      <c r="L77" s="166">
        <v>18.711111111111119</v>
      </c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ht="16.5">
      <c r="A78" s="135">
        <v>76</v>
      </c>
      <c r="B78" s="179" t="s">
        <v>65</v>
      </c>
      <c r="C78" s="179" t="s">
        <v>320</v>
      </c>
      <c r="D78" s="166"/>
      <c r="E78" s="166"/>
      <c r="F78" s="166">
        <v>12.444444444444443</v>
      </c>
      <c r="G78" s="166"/>
      <c r="H78" s="166">
        <v>0</v>
      </c>
      <c r="I78" s="166">
        <v>0</v>
      </c>
      <c r="J78" s="166">
        <v>16.177777777777777</v>
      </c>
      <c r="K78" s="166">
        <v>0</v>
      </c>
      <c r="L78" s="166">
        <v>16.177777777777777</v>
      </c>
      <c r="M78" s="187"/>
      <c r="N78" s="187"/>
      <c r="O78" s="187"/>
      <c r="P78" s="187"/>
      <c r="Q78" s="187"/>
      <c r="R78" s="187"/>
      <c r="S78" s="187"/>
      <c r="T78" s="187"/>
      <c r="U78" s="187"/>
    </row>
    <row r="79" spans="1:21" ht="16.5">
      <c r="A79" s="135">
        <v>77</v>
      </c>
      <c r="B79" s="179" t="s">
        <v>65</v>
      </c>
      <c r="C79" s="179" t="s">
        <v>322</v>
      </c>
      <c r="D79" s="166"/>
      <c r="E79" s="166"/>
      <c r="F79" s="166">
        <v>12.444444444444443</v>
      </c>
      <c r="G79" s="166"/>
      <c r="H79" s="166">
        <v>0</v>
      </c>
      <c r="I79" s="166">
        <v>0</v>
      </c>
      <c r="J79" s="166">
        <v>16.177777777777777</v>
      </c>
      <c r="K79" s="166">
        <v>0</v>
      </c>
      <c r="L79" s="166">
        <v>16.177777777777777</v>
      </c>
      <c r="M79" s="188"/>
      <c r="N79" s="188"/>
      <c r="O79" s="187"/>
      <c r="P79" s="187"/>
      <c r="Q79" s="187"/>
      <c r="R79" s="187"/>
      <c r="S79" s="187"/>
      <c r="T79" s="187"/>
      <c r="U79" s="187"/>
    </row>
    <row r="80" spans="1:21" ht="16.5">
      <c r="A80" s="135">
        <v>78</v>
      </c>
      <c r="B80" s="179" t="s">
        <v>65</v>
      </c>
      <c r="C80" s="179" t="s">
        <v>321</v>
      </c>
      <c r="D80" s="166"/>
      <c r="E80" s="166"/>
      <c r="F80" s="166">
        <v>12.444444444444443</v>
      </c>
      <c r="G80" s="166"/>
      <c r="H80" s="166">
        <v>0</v>
      </c>
      <c r="I80" s="166">
        <v>0</v>
      </c>
      <c r="J80" s="166">
        <v>16.177777777777777</v>
      </c>
      <c r="K80" s="166">
        <v>0</v>
      </c>
      <c r="L80" s="166">
        <v>16.177777777777777</v>
      </c>
      <c r="M80" s="188"/>
      <c r="N80" s="188"/>
      <c r="O80" s="187"/>
      <c r="P80" s="187"/>
      <c r="Q80" s="187"/>
      <c r="R80" s="187"/>
      <c r="S80" s="187"/>
      <c r="T80" s="187"/>
      <c r="U80" s="187"/>
    </row>
    <row r="81" spans="1:21" ht="16.5">
      <c r="A81" s="135">
        <v>79</v>
      </c>
      <c r="B81" s="178" t="s">
        <v>65</v>
      </c>
      <c r="C81" s="137" t="s">
        <v>86</v>
      </c>
      <c r="D81" s="166"/>
      <c r="E81" s="166">
        <v>7.3428571428571416</v>
      </c>
      <c r="F81" s="166">
        <v>4.4444444444444429</v>
      </c>
      <c r="G81" s="166"/>
      <c r="H81" s="166">
        <v>0</v>
      </c>
      <c r="I81" s="166">
        <v>8.8114285714285696</v>
      </c>
      <c r="J81" s="166">
        <v>5.7777777777777759</v>
      </c>
      <c r="K81" s="166">
        <v>0</v>
      </c>
      <c r="L81" s="166">
        <v>14.589206349206346</v>
      </c>
      <c r="M81" s="188"/>
      <c r="N81" s="188"/>
      <c r="O81" s="187"/>
      <c r="P81" s="187"/>
      <c r="Q81" s="187"/>
      <c r="R81" s="187"/>
      <c r="S81" s="187"/>
      <c r="T81" s="187"/>
      <c r="U81" s="187"/>
    </row>
    <row r="82" spans="1:21" ht="16.5">
      <c r="A82" s="135">
        <v>80</v>
      </c>
      <c r="B82" s="178" t="s">
        <v>65</v>
      </c>
      <c r="C82" s="137" t="s">
        <v>81</v>
      </c>
      <c r="D82" s="166"/>
      <c r="E82" s="166">
        <v>11.342857142857142</v>
      </c>
      <c r="F82" s="166"/>
      <c r="G82" s="166"/>
      <c r="H82" s="166">
        <v>0</v>
      </c>
      <c r="I82" s="166">
        <v>13.61142857142857</v>
      </c>
      <c r="J82" s="166">
        <v>0</v>
      </c>
      <c r="K82" s="166">
        <v>0</v>
      </c>
      <c r="L82" s="166">
        <v>13.61142857142857</v>
      </c>
      <c r="M82" s="188"/>
      <c r="N82" s="188"/>
      <c r="O82" s="187"/>
      <c r="P82" s="187"/>
      <c r="Q82" s="187"/>
      <c r="R82" s="187"/>
      <c r="S82" s="187"/>
      <c r="T82" s="187"/>
      <c r="U82" s="187"/>
    </row>
    <row r="83" spans="1:21" ht="16.5">
      <c r="A83" s="135">
        <v>81</v>
      </c>
      <c r="B83" s="178" t="s">
        <v>65</v>
      </c>
      <c r="C83" s="137" t="s">
        <v>216</v>
      </c>
      <c r="D83" s="166">
        <v>13.287804878048775</v>
      </c>
      <c r="E83" s="166"/>
      <c r="F83" s="166"/>
      <c r="G83" s="166"/>
      <c r="H83" s="166">
        <v>13.287804878048775</v>
      </c>
      <c r="I83" s="166">
        <v>0</v>
      </c>
      <c r="J83" s="166">
        <v>0</v>
      </c>
      <c r="K83" s="166">
        <v>0</v>
      </c>
      <c r="L83" s="166">
        <v>13.287804878048775</v>
      </c>
      <c r="M83" s="188"/>
      <c r="N83" s="188"/>
      <c r="O83" s="187"/>
      <c r="P83" s="187"/>
      <c r="Q83" s="187"/>
      <c r="R83" s="187"/>
      <c r="S83" s="187"/>
      <c r="T83" s="187"/>
      <c r="U83" s="187"/>
    </row>
    <row r="84" spans="1:21" ht="16.5">
      <c r="A84" s="135">
        <v>82</v>
      </c>
      <c r="B84" s="178" t="s">
        <v>41</v>
      </c>
      <c r="C84" s="137" t="s">
        <v>211</v>
      </c>
      <c r="D84" s="166">
        <v>13.287804878048775</v>
      </c>
      <c r="E84" s="166"/>
      <c r="F84" s="166"/>
      <c r="G84" s="166"/>
      <c r="H84" s="166">
        <v>13.287804878048775</v>
      </c>
      <c r="I84" s="166">
        <v>0</v>
      </c>
      <c r="J84" s="166">
        <v>0</v>
      </c>
      <c r="K84" s="166">
        <v>0</v>
      </c>
      <c r="L84" s="166">
        <v>13.287804878048775</v>
      </c>
      <c r="M84" s="188"/>
      <c r="N84" s="188"/>
      <c r="O84" s="187"/>
      <c r="P84" s="187"/>
      <c r="Q84" s="187"/>
      <c r="R84" s="187"/>
      <c r="S84" s="187"/>
      <c r="T84" s="187"/>
      <c r="U84" s="187"/>
    </row>
    <row r="85" spans="1:21" ht="16.5">
      <c r="A85" s="135">
        <v>83</v>
      </c>
      <c r="B85" s="178" t="s">
        <v>65</v>
      </c>
      <c r="C85" s="137" t="s">
        <v>87</v>
      </c>
      <c r="D85" s="166"/>
      <c r="E85" s="166">
        <v>4.3428571428571416</v>
      </c>
      <c r="F85" s="166">
        <v>5.4444444444444429</v>
      </c>
      <c r="G85" s="166"/>
      <c r="H85" s="166">
        <v>0</v>
      </c>
      <c r="I85" s="166">
        <v>5.21142857142857</v>
      </c>
      <c r="J85" s="166">
        <v>7.0777777777777757</v>
      </c>
      <c r="K85" s="166">
        <v>0</v>
      </c>
      <c r="L85" s="166">
        <v>12.289206349206346</v>
      </c>
      <c r="M85" s="188"/>
      <c r="N85" s="188"/>
      <c r="O85" s="187"/>
      <c r="P85" s="187"/>
      <c r="Q85" s="187"/>
      <c r="R85" s="187"/>
      <c r="S85" s="187"/>
      <c r="T85" s="187"/>
      <c r="U85" s="187"/>
    </row>
    <row r="86" spans="1:21" ht="16.5">
      <c r="A86" s="135">
        <v>84</v>
      </c>
      <c r="B86" s="179" t="s">
        <v>41</v>
      </c>
      <c r="C86" s="179" t="s">
        <v>196</v>
      </c>
      <c r="D86" s="166"/>
      <c r="E86" s="166"/>
      <c r="F86" s="166">
        <v>9.0555555555555571</v>
      </c>
      <c r="G86" s="166"/>
      <c r="H86" s="166">
        <v>0</v>
      </c>
      <c r="I86" s="166">
        <v>0</v>
      </c>
      <c r="J86" s="166">
        <v>11.772222222222224</v>
      </c>
      <c r="K86" s="166">
        <v>0</v>
      </c>
      <c r="L86" s="166">
        <v>11.772222222222224</v>
      </c>
      <c r="M86" s="188"/>
      <c r="N86" s="188"/>
      <c r="O86" s="187"/>
      <c r="P86" s="187"/>
      <c r="Q86" s="187"/>
      <c r="R86" s="187"/>
      <c r="S86" s="187"/>
      <c r="T86" s="187"/>
      <c r="U86" s="187"/>
    </row>
    <row r="87" spans="1:21" ht="16.5">
      <c r="A87" s="135">
        <v>85</v>
      </c>
      <c r="B87" s="178" t="s">
        <v>41</v>
      </c>
      <c r="C87" s="137" t="s">
        <v>51</v>
      </c>
      <c r="D87" s="166"/>
      <c r="E87" s="166">
        <v>9.5999999999999943</v>
      </c>
      <c r="F87" s="166"/>
      <c r="G87" s="166"/>
      <c r="H87" s="166">
        <v>0</v>
      </c>
      <c r="I87" s="166">
        <v>11.519999999999992</v>
      </c>
      <c r="J87" s="166">
        <v>0</v>
      </c>
      <c r="K87" s="166">
        <v>0</v>
      </c>
      <c r="L87" s="166">
        <v>11.519999999999992</v>
      </c>
      <c r="M87" s="188"/>
      <c r="N87" s="188"/>
      <c r="O87" s="187"/>
      <c r="P87" s="187"/>
      <c r="Q87" s="187"/>
      <c r="R87" s="187"/>
      <c r="S87" s="187"/>
      <c r="T87" s="187"/>
      <c r="U87" s="187"/>
    </row>
    <row r="88" spans="1:21" ht="16.5">
      <c r="A88" s="135">
        <v>86</v>
      </c>
      <c r="B88" s="179" t="s">
        <v>41</v>
      </c>
      <c r="C88" s="203" t="s">
        <v>447</v>
      </c>
      <c r="D88" s="166"/>
      <c r="E88" s="166"/>
      <c r="F88" s="166"/>
      <c r="G88" s="166">
        <v>6.961538461538467</v>
      </c>
      <c r="H88" s="166">
        <v>0</v>
      </c>
      <c r="I88" s="166">
        <v>0</v>
      </c>
      <c r="J88" s="166">
        <v>0</v>
      </c>
      <c r="K88" s="166">
        <v>10.442307692307701</v>
      </c>
      <c r="L88" s="166">
        <v>10.442307692307701</v>
      </c>
      <c r="M88" s="188"/>
      <c r="N88" s="188"/>
      <c r="O88" s="187"/>
      <c r="P88" s="187"/>
      <c r="Q88" s="187"/>
      <c r="R88" s="187"/>
      <c r="S88" s="187"/>
      <c r="T88" s="187"/>
      <c r="U88" s="187"/>
    </row>
    <row r="89" spans="1:21" ht="16.5">
      <c r="A89" s="135">
        <v>87</v>
      </c>
      <c r="B89" s="178" t="s">
        <v>65</v>
      </c>
      <c r="C89" s="137" t="s">
        <v>83</v>
      </c>
      <c r="D89" s="166"/>
      <c r="E89" s="166">
        <v>8.3428571428571416</v>
      </c>
      <c r="F89" s="166"/>
      <c r="G89" s="166"/>
      <c r="H89" s="166">
        <v>0</v>
      </c>
      <c r="I89" s="166">
        <v>10.011428571428569</v>
      </c>
      <c r="J89" s="166">
        <v>0</v>
      </c>
      <c r="K89" s="166">
        <v>0</v>
      </c>
      <c r="L89" s="166">
        <v>10.011428571428569</v>
      </c>
      <c r="M89" s="188"/>
      <c r="N89" s="188"/>
      <c r="O89" s="187"/>
      <c r="P89" s="187"/>
      <c r="Q89" s="187"/>
      <c r="R89" s="187"/>
      <c r="S89" s="187"/>
      <c r="T89" s="187"/>
      <c r="U89" s="187"/>
    </row>
    <row r="90" spans="1:21" ht="16.5">
      <c r="A90" s="135">
        <v>88</v>
      </c>
      <c r="B90" s="178" t="s">
        <v>41</v>
      </c>
      <c r="C90" s="137" t="s">
        <v>58</v>
      </c>
      <c r="D90" s="166"/>
      <c r="E90" s="166">
        <v>7.3428571428571416</v>
      </c>
      <c r="F90" s="166"/>
      <c r="G90" s="166"/>
      <c r="H90" s="166">
        <v>0</v>
      </c>
      <c r="I90" s="166">
        <v>8.8114285714285696</v>
      </c>
      <c r="J90" s="166">
        <v>0</v>
      </c>
      <c r="K90" s="166">
        <v>0</v>
      </c>
      <c r="L90" s="166">
        <v>8.8114285714285696</v>
      </c>
      <c r="M90" s="188"/>
      <c r="N90" s="188"/>
      <c r="O90" s="187"/>
      <c r="P90" s="187"/>
      <c r="Q90" s="187"/>
      <c r="R90" s="187"/>
      <c r="S90" s="187"/>
      <c r="T90" s="187"/>
      <c r="U90" s="187"/>
    </row>
    <row r="91" spans="1:21" ht="16.5">
      <c r="A91" s="135">
        <v>89</v>
      </c>
      <c r="B91" s="179" t="s">
        <v>88</v>
      </c>
      <c r="C91" s="179" t="s">
        <v>318</v>
      </c>
      <c r="D91" s="166"/>
      <c r="E91" s="166"/>
      <c r="F91" s="166">
        <v>6.4444444444444429</v>
      </c>
      <c r="G91" s="166"/>
      <c r="H91" s="166">
        <v>0</v>
      </c>
      <c r="I91" s="166">
        <v>0</v>
      </c>
      <c r="J91" s="166">
        <v>8.3777777777777764</v>
      </c>
      <c r="K91" s="166">
        <v>0</v>
      </c>
      <c r="L91" s="166">
        <v>8.3777777777777764</v>
      </c>
      <c r="M91" s="188"/>
      <c r="N91" s="188"/>
      <c r="O91" s="187"/>
      <c r="P91" s="187"/>
      <c r="Q91" s="187"/>
      <c r="R91" s="187"/>
      <c r="S91" s="187"/>
      <c r="T91" s="187"/>
      <c r="U91" s="187"/>
    </row>
    <row r="92" spans="1:21" ht="16.5">
      <c r="A92" s="135">
        <v>90</v>
      </c>
      <c r="B92" s="179" t="s">
        <v>65</v>
      </c>
      <c r="C92" s="179" t="s">
        <v>319</v>
      </c>
      <c r="D92" s="166"/>
      <c r="E92" s="166"/>
      <c r="F92" s="166">
        <v>6.4444444444444429</v>
      </c>
      <c r="G92" s="166"/>
      <c r="H92" s="166">
        <v>0</v>
      </c>
      <c r="I92" s="166">
        <v>0</v>
      </c>
      <c r="J92" s="166">
        <v>8.3777777777777764</v>
      </c>
      <c r="K92" s="166">
        <v>0</v>
      </c>
      <c r="L92" s="166">
        <v>8.3777777777777764</v>
      </c>
      <c r="M92" s="188"/>
      <c r="N92" s="188"/>
      <c r="O92" s="187"/>
      <c r="P92" s="187"/>
      <c r="Q92" s="187"/>
      <c r="R92" s="187"/>
      <c r="S92" s="187"/>
      <c r="T92" s="187"/>
      <c r="U92" s="187"/>
    </row>
    <row r="93" spans="1:21" ht="16.5">
      <c r="A93" s="135">
        <v>91</v>
      </c>
      <c r="B93" s="178" t="s">
        <v>65</v>
      </c>
      <c r="C93" s="137" t="s">
        <v>281</v>
      </c>
      <c r="D93" s="166">
        <v>8.2878048780487745</v>
      </c>
      <c r="E93" s="166"/>
      <c r="F93" s="166"/>
      <c r="G93" s="166"/>
      <c r="H93" s="166">
        <v>8.2878048780487745</v>
      </c>
      <c r="I93" s="166">
        <v>0</v>
      </c>
      <c r="J93" s="166">
        <v>0</v>
      </c>
      <c r="K93" s="166">
        <v>0</v>
      </c>
      <c r="L93" s="166">
        <v>8.2878048780487745</v>
      </c>
      <c r="M93" s="188"/>
      <c r="N93" s="188"/>
      <c r="O93" s="187"/>
      <c r="P93" s="187"/>
      <c r="Q93" s="187"/>
      <c r="R93" s="187"/>
      <c r="S93" s="187"/>
      <c r="T93" s="187"/>
      <c r="U93" s="187"/>
    </row>
    <row r="94" spans="1:21" ht="16.5">
      <c r="A94" s="135">
        <v>92</v>
      </c>
      <c r="B94" s="178" t="s">
        <v>41</v>
      </c>
      <c r="C94" s="137" t="s">
        <v>64</v>
      </c>
      <c r="D94" s="166"/>
      <c r="E94" s="166">
        <v>6.3428571428571416</v>
      </c>
      <c r="F94" s="166"/>
      <c r="G94" s="166"/>
      <c r="H94" s="166">
        <v>0</v>
      </c>
      <c r="I94" s="166">
        <v>7.6114285714285694</v>
      </c>
      <c r="J94" s="166">
        <v>0</v>
      </c>
      <c r="K94" s="166">
        <v>0</v>
      </c>
      <c r="L94" s="166">
        <v>7.6114285714285694</v>
      </c>
      <c r="M94" s="188"/>
      <c r="N94" s="188"/>
      <c r="O94" s="187"/>
      <c r="P94" s="187"/>
      <c r="Q94" s="187"/>
      <c r="R94" s="187"/>
      <c r="S94" s="187"/>
      <c r="T94" s="187"/>
      <c r="U94" s="187"/>
    </row>
    <row r="95" spans="1:21" ht="16.5">
      <c r="A95" s="135">
        <v>93</v>
      </c>
      <c r="B95" s="178" t="s">
        <v>88</v>
      </c>
      <c r="C95" s="137" t="s">
        <v>235</v>
      </c>
      <c r="D95" s="166">
        <v>6.6297872340425528</v>
      </c>
      <c r="E95" s="166"/>
      <c r="F95" s="166"/>
      <c r="G95" s="166"/>
      <c r="H95" s="166">
        <v>6.6297872340425528</v>
      </c>
      <c r="I95" s="166">
        <v>0</v>
      </c>
      <c r="J95" s="166">
        <v>0</v>
      </c>
      <c r="K95" s="166">
        <v>0</v>
      </c>
      <c r="L95" s="166">
        <v>6.6297872340425528</v>
      </c>
      <c r="M95" s="188"/>
      <c r="N95" s="188"/>
      <c r="O95" s="187"/>
      <c r="P95" s="187"/>
      <c r="Q95" s="187"/>
      <c r="R95" s="187"/>
      <c r="S95" s="187"/>
      <c r="T95" s="187"/>
      <c r="U95" s="187"/>
    </row>
    <row r="96" spans="1:21" ht="16.5">
      <c r="A96" s="135">
        <v>94</v>
      </c>
      <c r="B96" s="179" t="s">
        <v>65</v>
      </c>
      <c r="C96" s="179" t="s">
        <v>226</v>
      </c>
      <c r="D96" s="166"/>
      <c r="E96" s="166"/>
      <c r="F96" s="166">
        <v>4.4444444444444429</v>
      </c>
      <c r="G96" s="166"/>
      <c r="H96" s="166">
        <v>0</v>
      </c>
      <c r="I96" s="166">
        <v>0</v>
      </c>
      <c r="J96" s="166">
        <v>5.7777777777777759</v>
      </c>
      <c r="K96" s="166">
        <v>0</v>
      </c>
      <c r="L96" s="166">
        <v>5.7777777777777759</v>
      </c>
      <c r="M96" s="188"/>
      <c r="N96" s="188"/>
      <c r="O96" s="187"/>
      <c r="P96" s="187"/>
      <c r="Q96" s="187"/>
      <c r="R96" s="187"/>
      <c r="S96" s="187"/>
      <c r="T96" s="187"/>
      <c r="U96" s="187"/>
    </row>
    <row r="97" spans="1:21" ht="16.5">
      <c r="A97" s="135">
        <v>95</v>
      </c>
      <c r="B97" s="179" t="s">
        <v>88</v>
      </c>
      <c r="C97" s="179" t="s">
        <v>228</v>
      </c>
      <c r="D97" s="166"/>
      <c r="E97" s="166"/>
      <c r="F97" s="166">
        <v>4.3888888888888857</v>
      </c>
      <c r="G97" s="166"/>
      <c r="H97" s="166">
        <v>0</v>
      </c>
      <c r="I97" s="166">
        <v>0</v>
      </c>
      <c r="J97" s="166">
        <v>5.7055555555555513</v>
      </c>
      <c r="K97" s="166">
        <v>0</v>
      </c>
      <c r="L97" s="166">
        <v>5.7055555555555513</v>
      </c>
      <c r="M97" s="188"/>
      <c r="N97" s="188"/>
      <c r="O97" s="187"/>
      <c r="P97" s="187"/>
      <c r="Q97" s="187"/>
      <c r="R97" s="187"/>
      <c r="S97" s="187"/>
      <c r="T97" s="187"/>
      <c r="U97" s="187"/>
    </row>
    <row r="98" spans="1:21" ht="16.5">
      <c r="A98" s="135">
        <v>96</v>
      </c>
      <c r="B98" s="178" t="s">
        <v>88</v>
      </c>
      <c r="C98" s="137" t="s">
        <v>110</v>
      </c>
      <c r="D98" s="166"/>
      <c r="E98" s="166">
        <v>4.7428571428571473</v>
      </c>
      <c r="F98" s="166"/>
      <c r="G98" s="166"/>
      <c r="H98" s="166">
        <v>0</v>
      </c>
      <c r="I98" s="166">
        <v>5.6914285714285766</v>
      </c>
      <c r="J98" s="166">
        <v>0</v>
      </c>
      <c r="K98" s="166">
        <v>0</v>
      </c>
      <c r="L98" s="166">
        <v>5.6914285714285766</v>
      </c>
      <c r="M98" s="188"/>
      <c r="N98" s="188"/>
      <c r="O98" s="187"/>
      <c r="P98" s="187"/>
      <c r="Q98" s="187"/>
      <c r="R98" s="187"/>
      <c r="S98" s="187"/>
      <c r="T98" s="187"/>
      <c r="U98" s="187"/>
    </row>
    <row r="99" spans="1:21" ht="16.5">
      <c r="A99" s="135">
        <v>97</v>
      </c>
      <c r="B99" s="178" t="s">
        <v>41</v>
      </c>
      <c r="C99" s="137" t="s">
        <v>61</v>
      </c>
      <c r="D99" s="166"/>
      <c r="E99" s="166">
        <v>3.5999999999999943</v>
      </c>
      <c r="F99" s="166"/>
      <c r="G99" s="166"/>
      <c r="H99" s="166">
        <v>0</v>
      </c>
      <c r="I99" s="166">
        <v>4.3199999999999932</v>
      </c>
      <c r="J99" s="166">
        <v>0</v>
      </c>
      <c r="K99" s="166">
        <v>0</v>
      </c>
      <c r="L99" s="166">
        <v>4.3199999999999932</v>
      </c>
      <c r="M99" s="188"/>
      <c r="N99" s="188"/>
      <c r="O99" s="187"/>
      <c r="P99" s="187"/>
      <c r="Q99" s="187"/>
      <c r="R99" s="187"/>
      <c r="S99" s="187"/>
      <c r="T99" s="187"/>
      <c r="U99" s="187"/>
    </row>
    <row r="100" spans="1:21" ht="16.5">
      <c r="A100" s="135">
        <v>98</v>
      </c>
      <c r="B100" s="178" t="s">
        <v>88</v>
      </c>
      <c r="C100" s="137" t="s">
        <v>282</v>
      </c>
      <c r="D100" s="166">
        <v>3.7999999999999972</v>
      </c>
      <c r="E100" s="166"/>
      <c r="F100" s="166"/>
      <c r="G100" s="166"/>
      <c r="H100" s="166">
        <v>3.7999999999999972</v>
      </c>
      <c r="I100" s="166">
        <v>0</v>
      </c>
      <c r="J100" s="166">
        <v>0</v>
      </c>
      <c r="K100" s="166">
        <v>0</v>
      </c>
      <c r="L100" s="166">
        <v>3.7999999999999972</v>
      </c>
      <c r="M100" s="188"/>
      <c r="N100" s="188"/>
      <c r="O100" s="187"/>
      <c r="P100" s="187"/>
      <c r="Q100" s="187"/>
      <c r="R100" s="187"/>
      <c r="S100" s="187"/>
      <c r="T100" s="187"/>
      <c r="U100" s="187"/>
    </row>
    <row r="101" spans="1:21" ht="16.5">
      <c r="A101" s="135">
        <v>99</v>
      </c>
      <c r="B101" s="178" t="s">
        <v>88</v>
      </c>
      <c r="C101" s="137" t="s">
        <v>102</v>
      </c>
      <c r="D101" s="166"/>
      <c r="E101" s="166">
        <v>2.5999999999999943</v>
      </c>
      <c r="F101" s="166"/>
      <c r="G101" s="166"/>
      <c r="H101" s="166">
        <v>0</v>
      </c>
      <c r="I101" s="166">
        <v>3.119999999999993</v>
      </c>
      <c r="J101" s="166">
        <v>0</v>
      </c>
      <c r="K101" s="166">
        <v>0</v>
      </c>
      <c r="L101" s="166">
        <v>3.119999999999993</v>
      </c>
      <c r="M101" s="188"/>
      <c r="N101" s="188"/>
      <c r="O101" s="187"/>
      <c r="P101" s="187"/>
      <c r="Q101" s="187"/>
      <c r="R101" s="187"/>
      <c r="S101" s="187"/>
      <c r="T101" s="187"/>
      <c r="U101" s="187"/>
    </row>
    <row r="102" spans="1:21" ht="16.5">
      <c r="A102" s="135">
        <v>100</v>
      </c>
      <c r="B102" s="179" t="s">
        <v>41</v>
      </c>
      <c r="C102" s="179" t="s">
        <v>208</v>
      </c>
      <c r="D102" s="166"/>
      <c r="E102" s="166"/>
      <c r="F102" s="166">
        <v>2.3888888888888857</v>
      </c>
      <c r="G102" s="166"/>
      <c r="H102" s="166">
        <v>0</v>
      </c>
      <c r="I102" s="166">
        <v>0</v>
      </c>
      <c r="J102" s="166">
        <v>3.1055555555555516</v>
      </c>
      <c r="K102" s="166">
        <v>0</v>
      </c>
      <c r="L102" s="166">
        <v>3.1055555555555516</v>
      </c>
      <c r="M102" s="188"/>
      <c r="N102" s="188"/>
      <c r="O102" s="187"/>
      <c r="P102" s="187"/>
      <c r="Q102" s="187"/>
      <c r="R102" s="187"/>
      <c r="S102" s="187"/>
      <c r="T102" s="187"/>
      <c r="U102" s="187"/>
    </row>
    <row r="103" spans="1:21" ht="16.5">
      <c r="A103" s="135">
        <v>101</v>
      </c>
      <c r="B103" s="179" t="s">
        <v>88</v>
      </c>
      <c r="C103" s="179" t="s">
        <v>317</v>
      </c>
      <c r="D103" s="166"/>
      <c r="E103" s="166"/>
      <c r="F103" s="166">
        <v>2.3888888888888857</v>
      </c>
      <c r="G103" s="166"/>
      <c r="H103" s="166">
        <v>0</v>
      </c>
      <c r="I103" s="166">
        <v>0</v>
      </c>
      <c r="J103" s="166">
        <v>3.1055555555555516</v>
      </c>
      <c r="K103" s="166">
        <v>0</v>
      </c>
      <c r="L103" s="166">
        <v>3.1055555555555516</v>
      </c>
      <c r="M103" s="188"/>
      <c r="N103" s="188"/>
      <c r="O103" s="187"/>
      <c r="P103" s="187"/>
      <c r="Q103" s="187"/>
      <c r="R103" s="187"/>
      <c r="S103" s="187"/>
      <c r="T103" s="187"/>
      <c r="U103" s="187"/>
    </row>
    <row r="104" spans="1:21" ht="16.5">
      <c r="A104" s="135">
        <v>102</v>
      </c>
      <c r="B104" s="178" t="s">
        <v>88</v>
      </c>
      <c r="C104" s="137" t="s">
        <v>286</v>
      </c>
      <c r="D104" s="166">
        <v>0.79999999999999716</v>
      </c>
      <c r="E104" s="166"/>
      <c r="F104" s="166">
        <v>1.3888888888888857</v>
      </c>
      <c r="G104" s="166"/>
      <c r="H104" s="166">
        <v>0.79999999999999716</v>
      </c>
      <c r="I104" s="166">
        <v>0</v>
      </c>
      <c r="J104" s="166">
        <v>1.8055555555555516</v>
      </c>
      <c r="K104" s="166">
        <v>0</v>
      </c>
      <c r="L104" s="166">
        <v>2.605555555555549</v>
      </c>
      <c r="M104" s="188"/>
      <c r="N104" s="188"/>
      <c r="O104" s="187"/>
      <c r="P104" s="187"/>
      <c r="Q104" s="187"/>
      <c r="R104" s="187"/>
      <c r="S104" s="187"/>
      <c r="T104" s="187"/>
      <c r="U104" s="187"/>
    </row>
    <row r="105" spans="1:21" ht="16.5">
      <c r="A105" s="135">
        <v>103</v>
      </c>
      <c r="B105" s="178" t="s">
        <v>41</v>
      </c>
      <c r="C105" s="137" t="s">
        <v>283</v>
      </c>
      <c r="D105" s="166">
        <v>2.4878048780487774</v>
      </c>
      <c r="E105" s="166"/>
      <c r="F105" s="166"/>
      <c r="G105" s="166"/>
      <c r="H105" s="166">
        <v>2.4878048780487774</v>
      </c>
      <c r="I105" s="166">
        <v>0</v>
      </c>
      <c r="J105" s="166">
        <v>0</v>
      </c>
      <c r="K105" s="166">
        <v>0</v>
      </c>
      <c r="L105" s="166">
        <v>2.4878048780487774</v>
      </c>
      <c r="M105" s="188"/>
      <c r="N105" s="188"/>
      <c r="O105" s="187"/>
      <c r="P105" s="187"/>
      <c r="Q105" s="187"/>
      <c r="R105" s="187"/>
      <c r="S105" s="187"/>
      <c r="T105" s="187"/>
      <c r="U105" s="187"/>
    </row>
    <row r="106" spans="1:21" ht="16.5">
      <c r="A106" s="135">
        <v>104</v>
      </c>
      <c r="B106" s="178" t="s">
        <v>41</v>
      </c>
      <c r="C106" s="137" t="s">
        <v>62</v>
      </c>
      <c r="D106" s="166"/>
      <c r="E106" s="166">
        <v>1.5999999999999943</v>
      </c>
      <c r="F106" s="166"/>
      <c r="G106" s="166"/>
      <c r="H106" s="166">
        <v>0</v>
      </c>
      <c r="I106" s="166">
        <v>1.919999999999993</v>
      </c>
      <c r="J106" s="166">
        <v>0</v>
      </c>
      <c r="K106" s="166">
        <v>0</v>
      </c>
      <c r="L106" s="166">
        <v>1.919999999999993</v>
      </c>
      <c r="M106" s="188"/>
      <c r="N106" s="188"/>
      <c r="O106" s="187"/>
      <c r="P106" s="187"/>
      <c r="Q106" s="187"/>
      <c r="R106" s="187"/>
      <c r="S106" s="187"/>
      <c r="T106" s="187"/>
      <c r="U106" s="187"/>
    </row>
    <row r="107" spans="1:21" ht="16.5">
      <c r="A107" s="135">
        <v>105</v>
      </c>
      <c r="B107" s="178" t="s">
        <v>65</v>
      </c>
      <c r="C107" s="137" t="s">
        <v>284</v>
      </c>
      <c r="D107" s="166">
        <v>1.4878048780487774</v>
      </c>
      <c r="E107" s="166"/>
      <c r="F107" s="166"/>
      <c r="G107" s="166"/>
      <c r="H107" s="166">
        <v>1.4878048780487774</v>
      </c>
      <c r="I107" s="166">
        <v>0</v>
      </c>
      <c r="J107" s="166">
        <v>0</v>
      </c>
      <c r="K107" s="166">
        <v>0</v>
      </c>
      <c r="L107" s="166">
        <v>1.4878048780487774</v>
      </c>
      <c r="M107" s="188"/>
      <c r="N107" s="188"/>
      <c r="O107" s="187"/>
      <c r="P107" s="187"/>
      <c r="Q107" s="187"/>
      <c r="R107" s="187"/>
      <c r="S107" s="187"/>
      <c r="T107" s="187"/>
      <c r="U107" s="187"/>
    </row>
    <row r="108" spans="1:21" ht="16.5">
      <c r="A108" s="135">
        <v>106</v>
      </c>
      <c r="B108" s="178" t="s">
        <v>65</v>
      </c>
      <c r="C108" s="137" t="s">
        <v>215</v>
      </c>
      <c r="D108" s="166">
        <v>1.4878048780487774</v>
      </c>
      <c r="E108" s="166"/>
      <c r="F108" s="166"/>
      <c r="G108" s="166"/>
      <c r="H108" s="166">
        <v>1.4878048780487774</v>
      </c>
      <c r="I108" s="166">
        <v>0</v>
      </c>
      <c r="J108" s="166">
        <v>0</v>
      </c>
      <c r="K108" s="166">
        <v>0</v>
      </c>
      <c r="L108" s="166">
        <v>1.4878048780487774</v>
      </c>
    </row>
    <row r="109" spans="1:21" ht="16.5">
      <c r="A109" s="135">
        <v>107</v>
      </c>
      <c r="B109" s="178" t="s">
        <v>65</v>
      </c>
      <c r="C109" s="137" t="s">
        <v>285</v>
      </c>
      <c r="D109" s="166">
        <v>0.79999999999999716</v>
      </c>
      <c r="E109" s="166"/>
      <c r="F109" s="166"/>
      <c r="G109" s="166"/>
      <c r="H109" s="166">
        <v>0.79999999999999716</v>
      </c>
      <c r="I109" s="166">
        <v>0</v>
      </c>
      <c r="J109" s="166">
        <v>0</v>
      </c>
      <c r="K109" s="166">
        <v>0</v>
      </c>
      <c r="L109" s="166">
        <v>0.79999999999999716</v>
      </c>
    </row>
    <row r="110" spans="1:21" ht="16.5">
      <c r="A110" s="135">
        <v>108</v>
      </c>
      <c r="B110" s="178" t="s">
        <v>88</v>
      </c>
      <c r="C110" s="137" t="s">
        <v>233</v>
      </c>
      <c r="D110" s="166">
        <v>0.48780487804877737</v>
      </c>
      <c r="E110" s="166"/>
      <c r="F110" s="166"/>
      <c r="G110" s="166"/>
      <c r="H110" s="166">
        <v>0.48780487804877737</v>
      </c>
      <c r="I110" s="166">
        <v>0</v>
      </c>
      <c r="J110" s="166">
        <v>0</v>
      </c>
      <c r="K110" s="166">
        <v>0</v>
      </c>
      <c r="L110" s="166">
        <v>0.48780487804877737</v>
      </c>
    </row>
    <row r="111" spans="1:21" ht="16.5">
      <c r="A111" s="135"/>
      <c r="B111" s="178" t="s">
        <v>88</v>
      </c>
      <c r="C111" s="137" t="s">
        <v>111</v>
      </c>
      <c r="D111" s="166"/>
      <c r="E111" s="166">
        <v>0</v>
      </c>
      <c r="F111" s="166"/>
      <c r="G111" s="166"/>
      <c r="H111" s="166">
        <v>0</v>
      </c>
      <c r="I111" s="166">
        <v>0</v>
      </c>
      <c r="J111" s="166">
        <v>0</v>
      </c>
      <c r="K111" s="166">
        <v>0</v>
      </c>
      <c r="L111" s="166">
        <v>0</v>
      </c>
    </row>
    <row r="112" spans="1:21" ht="16.5">
      <c r="A112" s="146"/>
      <c r="B112" s="179" t="s">
        <v>88</v>
      </c>
      <c r="C112" s="179" t="s">
        <v>246</v>
      </c>
      <c r="D112" s="166"/>
      <c r="E112" s="166"/>
      <c r="F112" s="166">
        <v>0</v>
      </c>
      <c r="G112" s="166"/>
      <c r="H112" s="166">
        <v>0</v>
      </c>
      <c r="I112" s="166">
        <v>0</v>
      </c>
      <c r="J112" s="166">
        <v>0</v>
      </c>
      <c r="K112" s="166">
        <v>0</v>
      </c>
      <c r="L112" s="166">
        <v>0</v>
      </c>
    </row>
    <row r="113" spans="1:12" ht="16.5">
      <c r="A113" s="135"/>
      <c r="B113" s="178" t="s">
        <v>88</v>
      </c>
      <c r="C113" s="137" t="s">
        <v>113</v>
      </c>
      <c r="D113" s="166"/>
      <c r="E113" s="166">
        <v>0</v>
      </c>
      <c r="F113" s="166"/>
      <c r="G113" s="166"/>
      <c r="H113" s="166">
        <v>0</v>
      </c>
      <c r="I113" s="166">
        <v>0</v>
      </c>
      <c r="J113" s="166">
        <v>0</v>
      </c>
      <c r="K113" s="166">
        <v>0</v>
      </c>
      <c r="L113" s="166">
        <v>0</v>
      </c>
    </row>
    <row r="114" spans="1:12" ht="16.5">
      <c r="A114" s="135"/>
      <c r="B114" s="178" t="s">
        <v>88</v>
      </c>
      <c r="C114" s="137" t="s">
        <v>240</v>
      </c>
      <c r="D114" s="166">
        <v>0</v>
      </c>
      <c r="E114" s="166"/>
      <c r="F114" s="166"/>
      <c r="G114" s="166"/>
      <c r="H114" s="166">
        <v>0</v>
      </c>
      <c r="I114" s="166">
        <v>0</v>
      </c>
      <c r="J114" s="166">
        <v>0</v>
      </c>
      <c r="K114" s="166">
        <v>0</v>
      </c>
      <c r="L114" s="166">
        <v>0</v>
      </c>
    </row>
    <row r="115" spans="1:12" ht="16.5">
      <c r="A115" s="135"/>
      <c r="B115" s="178" t="s">
        <v>88</v>
      </c>
      <c r="C115" s="137" t="s">
        <v>239</v>
      </c>
      <c r="D115" s="166">
        <v>0</v>
      </c>
      <c r="E115" s="166"/>
      <c r="F115" s="166"/>
      <c r="G115" s="166"/>
      <c r="H115" s="166">
        <v>0</v>
      </c>
      <c r="I115" s="166">
        <v>0</v>
      </c>
      <c r="J115" s="166">
        <v>0</v>
      </c>
      <c r="K115" s="166">
        <v>0</v>
      </c>
      <c r="L115" s="166">
        <v>0</v>
      </c>
    </row>
    <row r="116" spans="1:12" ht="16.5">
      <c r="A116" s="135"/>
      <c r="B116" s="178" t="s">
        <v>88</v>
      </c>
      <c r="C116" s="137" t="s">
        <v>112</v>
      </c>
      <c r="D116" s="166"/>
      <c r="E116" s="166">
        <v>0</v>
      </c>
      <c r="F116" s="166"/>
      <c r="G116" s="166"/>
      <c r="H116" s="166">
        <v>0</v>
      </c>
      <c r="I116" s="166">
        <v>0</v>
      </c>
      <c r="J116" s="166">
        <v>0</v>
      </c>
      <c r="K116" s="166">
        <v>0</v>
      </c>
      <c r="L116" s="166">
        <v>0</v>
      </c>
    </row>
    <row r="117" spans="1:12" ht="16.5">
      <c r="A117" s="135"/>
      <c r="B117" s="178" t="s">
        <v>88</v>
      </c>
      <c r="C117" s="137" t="s">
        <v>291</v>
      </c>
      <c r="D117" s="166">
        <v>0</v>
      </c>
      <c r="E117" s="166"/>
      <c r="F117" s="166"/>
      <c r="G117" s="166"/>
      <c r="H117" s="166">
        <v>0</v>
      </c>
      <c r="I117" s="166">
        <v>0</v>
      </c>
      <c r="J117" s="166">
        <v>0</v>
      </c>
      <c r="K117" s="166">
        <v>0</v>
      </c>
      <c r="L117" s="166">
        <v>0</v>
      </c>
    </row>
    <row r="118" spans="1:12" ht="16.5">
      <c r="A118" s="135"/>
      <c r="B118" s="178" t="s">
        <v>65</v>
      </c>
      <c r="C118" s="137" t="s">
        <v>287</v>
      </c>
      <c r="D118" s="166">
        <v>0</v>
      </c>
      <c r="E118" s="166"/>
      <c r="F118" s="166"/>
      <c r="G118" s="166"/>
      <c r="H118" s="166">
        <v>0</v>
      </c>
      <c r="I118" s="166">
        <v>0</v>
      </c>
      <c r="J118" s="166">
        <v>0</v>
      </c>
      <c r="K118" s="166">
        <v>0</v>
      </c>
      <c r="L118" s="166">
        <v>0</v>
      </c>
    </row>
    <row r="119" spans="1:12" ht="16.5">
      <c r="A119" s="135"/>
      <c r="B119" s="178" t="s">
        <v>88</v>
      </c>
      <c r="C119" s="137" t="s">
        <v>289</v>
      </c>
      <c r="D119" s="166">
        <v>0</v>
      </c>
      <c r="E119" s="166"/>
      <c r="F119" s="166"/>
      <c r="G119" s="166"/>
      <c r="H119" s="166">
        <v>0</v>
      </c>
      <c r="I119" s="166">
        <v>0</v>
      </c>
      <c r="J119" s="166">
        <v>0</v>
      </c>
      <c r="K119" s="166">
        <v>0</v>
      </c>
      <c r="L119" s="166">
        <v>0</v>
      </c>
    </row>
    <row r="120" spans="1:12" ht="16.5">
      <c r="A120" s="135"/>
      <c r="B120" s="178" t="s">
        <v>88</v>
      </c>
      <c r="C120" s="137" t="s">
        <v>290</v>
      </c>
      <c r="D120" s="166">
        <v>0</v>
      </c>
      <c r="E120" s="166"/>
      <c r="F120" s="166"/>
      <c r="G120" s="166"/>
      <c r="H120" s="166">
        <v>0</v>
      </c>
      <c r="I120" s="166">
        <v>0</v>
      </c>
      <c r="J120" s="166">
        <v>0</v>
      </c>
      <c r="K120" s="166">
        <v>0</v>
      </c>
      <c r="L120" s="166">
        <v>0</v>
      </c>
    </row>
    <row r="121" spans="1:12" ht="16.5">
      <c r="A121" s="135"/>
      <c r="B121" s="178" t="s">
        <v>88</v>
      </c>
      <c r="C121" s="137" t="s">
        <v>109</v>
      </c>
      <c r="D121" s="166"/>
      <c r="E121" s="166">
        <v>0</v>
      </c>
      <c r="F121" s="166"/>
      <c r="G121" s="166"/>
      <c r="H121" s="166">
        <v>0</v>
      </c>
      <c r="I121" s="166">
        <v>0</v>
      </c>
      <c r="J121" s="166">
        <v>0</v>
      </c>
      <c r="K121" s="166">
        <v>0</v>
      </c>
      <c r="L121" s="166">
        <v>0</v>
      </c>
    </row>
    <row r="122" spans="1:12" ht="16.5">
      <c r="A122" s="135"/>
      <c r="B122" s="178" t="s">
        <v>88</v>
      </c>
      <c r="C122" s="137" t="s">
        <v>236</v>
      </c>
      <c r="D122" s="166">
        <v>0</v>
      </c>
      <c r="E122" s="166"/>
      <c r="F122" s="166"/>
      <c r="G122" s="166"/>
      <c r="H122" s="166">
        <v>0</v>
      </c>
      <c r="I122" s="166">
        <v>0</v>
      </c>
      <c r="J122" s="166">
        <v>0</v>
      </c>
      <c r="K122" s="166">
        <v>0</v>
      </c>
      <c r="L122" s="166">
        <v>0</v>
      </c>
    </row>
    <row r="123" spans="1:12" ht="16.5">
      <c r="A123" s="135"/>
      <c r="B123" s="178" t="s">
        <v>88</v>
      </c>
      <c r="C123" s="137" t="s">
        <v>234</v>
      </c>
      <c r="D123" s="166">
        <v>0</v>
      </c>
      <c r="E123" s="166"/>
      <c r="F123" s="166"/>
      <c r="G123" s="166"/>
      <c r="H123" s="166">
        <v>0</v>
      </c>
      <c r="I123" s="166">
        <v>0</v>
      </c>
      <c r="J123" s="166">
        <v>0</v>
      </c>
      <c r="K123" s="166">
        <v>0</v>
      </c>
      <c r="L123" s="166">
        <v>0</v>
      </c>
    </row>
    <row r="124" spans="1:12" ht="16.5">
      <c r="A124" s="135"/>
      <c r="B124" s="178" t="s">
        <v>88</v>
      </c>
      <c r="C124" s="137" t="s">
        <v>108</v>
      </c>
      <c r="D124" s="166">
        <v>0</v>
      </c>
      <c r="E124" s="166">
        <v>0</v>
      </c>
      <c r="F124" s="166"/>
      <c r="G124" s="166"/>
      <c r="H124" s="166">
        <v>0</v>
      </c>
      <c r="I124" s="166">
        <v>0</v>
      </c>
      <c r="J124" s="166">
        <v>0</v>
      </c>
      <c r="K124" s="166">
        <v>0</v>
      </c>
      <c r="L124" s="166">
        <v>0</v>
      </c>
    </row>
    <row r="125" spans="1:12" ht="16.5">
      <c r="A125" s="146"/>
      <c r="B125" s="179" t="s">
        <v>88</v>
      </c>
      <c r="C125" s="179" t="s">
        <v>316</v>
      </c>
      <c r="D125" s="166"/>
      <c r="E125" s="166"/>
      <c r="F125" s="166">
        <v>0</v>
      </c>
      <c r="G125" s="166"/>
      <c r="H125" s="166">
        <v>0</v>
      </c>
      <c r="I125" s="166">
        <v>0</v>
      </c>
      <c r="J125" s="166">
        <v>0</v>
      </c>
      <c r="K125" s="166">
        <v>0</v>
      </c>
      <c r="L125" s="166">
        <v>0</v>
      </c>
    </row>
    <row r="126" spans="1:12" ht="16.5">
      <c r="A126" s="135"/>
      <c r="B126" s="178" t="s">
        <v>88</v>
      </c>
      <c r="C126" s="137" t="s">
        <v>292</v>
      </c>
      <c r="D126" s="166">
        <v>0</v>
      </c>
      <c r="E126" s="166"/>
      <c r="F126" s="166"/>
      <c r="G126" s="166"/>
      <c r="H126" s="166">
        <v>0</v>
      </c>
      <c r="I126" s="166">
        <v>0</v>
      </c>
      <c r="J126" s="166">
        <v>0</v>
      </c>
      <c r="K126" s="166">
        <v>0</v>
      </c>
      <c r="L126" s="166">
        <v>0</v>
      </c>
    </row>
    <row r="127" spans="1:12" ht="16.5">
      <c r="A127" s="146"/>
      <c r="B127" s="179" t="s">
        <v>41</v>
      </c>
      <c r="C127" s="179" t="s">
        <v>197</v>
      </c>
      <c r="D127" s="166"/>
      <c r="E127" s="166"/>
      <c r="F127" s="166">
        <v>0</v>
      </c>
      <c r="G127" s="166"/>
      <c r="H127" s="166">
        <v>0</v>
      </c>
      <c r="I127" s="166">
        <v>0</v>
      </c>
      <c r="J127" s="166">
        <v>0</v>
      </c>
      <c r="K127" s="166">
        <v>0</v>
      </c>
      <c r="L127" s="166">
        <v>0</v>
      </c>
    </row>
    <row r="128" spans="1:12" ht="16.5">
      <c r="A128" s="146"/>
      <c r="B128" s="179" t="s">
        <v>88</v>
      </c>
      <c r="C128" s="179" t="s">
        <v>176</v>
      </c>
      <c r="D128" s="166"/>
      <c r="E128" s="166"/>
      <c r="F128" s="166">
        <v>0</v>
      </c>
      <c r="G128" s="166"/>
      <c r="H128" s="166">
        <v>0</v>
      </c>
      <c r="I128" s="166">
        <v>0</v>
      </c>
      <c r="J128" s="166">
        <v>0</v>
      </c>
      <c r="K128" s="166">
        <v>0</v>
      </c>
      <c r="L128" s="166">
        <v>0</v>
      </c>
    </row>
    <row r="129" spans="1:12" ht="16.5">
      <c r="A129" s="135"/>
      <c r="B129" s="178" t="s">
        <v>65</v>
      </c>
      <c r="C129" s="137" t="s">
        <v>288</v>
      </c>
      <c r="D129" s="166">
        <v>0</v>
      </c>
      <c r="E129" s="166"/>
      <c r="F129" s="166"/>
      <c r="G129" s="166"/>
      <c r="H129" s="166">
        <v>0</v>
      </c>
      <c r="I129" s="166">
        <v>0</v>
      </c>
      <c r="J129" s="166">
        <v>0</v>
      </c>
      <c r="K129" s="166">
        <v>0</v>
      </c>
      <c r="L129" s="166">
        <v>0</v>
      </c>
    </row>
    <row r="130" spans="1:12" ht="16.5">
      <c r="A130" t="s">
        <v>452</v>
      </c>
      <c r="B130" s="180"/>
      <c r="C130" s="180"/>
      <c r="D130"/>
      <c r="E130" s="131"/>
      <c r="F130" s="131"/>
      <c r="G130" s="131"/>
      <c r="H130" s="131"/>
      <c r="I130"/>
      <c r="J130"/>
      <c r="K130"/>
      <c r="L130"/>
    </row>
  </sheetData>
  <mergeCells count="1">
    <mergeCell ref="A1:J1"/>
  </mergeCells>
  <phoneticPr fontId="2" type="noConversion"/>
  <conditionalFormatting sqref="B3:B107">
    <cfRule type="expression" dxfId="174" priority="28">
      <formula>AND(XDY3=0,XDZ3&lt;&gt;"")</formula>
    </cfRule>
  </conditionalFormatting>
  <conditionalFormatting sqref="A3:A107">
    <cfRule type="expression" dxfId="173" priority="27">
      <formula>AND(XDY3=0,XDZ3&lt;&gt;"")</formula>
    </cfRule>
  </conditionalFormatting>
  <conditionalFormatting sqref="D3:H107">
    <cfRule type="cellIs" dxfId="172" priority="25" operator="lessThan">
      <formula>#REF!*COUNTIF(#REF!,"&gt;0")</formula>
    </cfRule>
    <cfRule type="cellIs" dxfId="171" priority="26" operator="equal">
      <formula>#REF!*COUNTIF(#REF!,"&gt;0")</formula>
    </cfRule>
  </conditionalFormatting>
  <conditionalFormatting sqref="B79:B107">
    <cfRule type="expression" dxfId="170" priority="24">
      <formula>AND(XEG79=0,XEH79&lt;&gt;"")</formula>
    </cfRule>
  </conditionalFormatting>
  <conditionalFormatting sqref="A79:A107">
    <cfRule type="expression" dxfId="169" priority="23">
      <formula>AND(XEG79=0,XEH79&lt;&gt;"")</formula>
    </cfRule>
  </conditionalFormatting>
  <conditionalFormatting sqref="D79:G107">
    <cfRule type="cellIs" dxfId="168" priority="21" operator="lessThan">
      <formula>#REF!</formula>
    </cfRule>
    <cfRule type="cellIs" dxfId="167" priority="22" operator="equal">
      <formula>#REF!</formula>
    </cfRule>
  </conditionalFormatting>
  <conditionalFormatting sqref="H79:H107">
    <cfRule type="cellIs" dxfId="166" priority="19" operator="lessThan">
      <formula>#REF!*COUNTIF(D79:G79,"&gt;0")</formula>
    </cfRule>
    <cfRule type="cellIs" dxfId="165" priority="20" operator="equal">
      <formula>#REF!*COUNTIF(D79:G79,"&gt;0")</formula>
    </cfRule>
  </conditionalFormatting>
  <conditionalFormatting sqref="C2:C1048576">
    <cfRule type="duplicateValues" dxfId="164" priority="18"/>
  </conditionalFormatting>
  <conditionalFormatting sqref="A3:A106">
    <cfRule type="expression" dxfId="163" priority="17">
      <formula>AND(XEA3=0,XEB3&lt;&gt;"")</formula>
    </cfRule>
  </conditionalFormatting>
  <conditionalFormatting sqref="D3:J125">
    <cfRule type="cellIs" dxfId="162" priority="15" operator="lessThan">
      <formula>#REF!*COUNTIF(#REF!,"&gt;0")</formula>
    </cfRule>
    <cfRule type="cellIs" dxfId="161" priority="16" operator="equal">
      <formula>#REF!*COUNTIF(#REF!,"&gt;0")</formula>
    </cfRule>
  </conditionalFormatting>
  <conditionalFormatting sqref="A79:A97">
    <cfRule type="expression" dxfId="160" priority="14">
      <formula>AND(XEI79=0,XEJ79&lt;&gt;"")</formula>
    </cfRule>
  </conditionalFormatting>
  <conditionalFormatting sqref="D79:I97">
    <cfRule type="cellIs" dxfId="159" priority="12" operator="lessThan">
      <formula>#REF!</formula>
    </cfRule>
    <cfRule type="cellIs" dxfId="158" priority="13" operator="equal">
      <formula>#REF!</formula>
    </cfRule>
  </conditionalFormatting>
  <conditionalFormatting sqref="J79:J97">
    <cfRule type="cellIs" dxfId="157" priority="10" operator="lessThan">
      <formula>#REF!*COUNTIF(D79:H79,"&gt;0")</formula>
    </cfRule>
    <cfRule type="cellIs" dxfId="156" priority="11" operator="equal">
      <formula>#REF!*COUNTIF(D79:H79,"&gt;0")</formula>
    </cfRule>
  </conditionalFormatting>
  <conditionalFormatting sqref="A3:A110">
    <cfRule type="expression" dxfId="22" priority="9">
      <formula>AND(XEC3=0,XED3&lt;&gt;"")</formula>
    </cfRule>
  </conditionalFormatting>
  <conditionalFormatting sqref="D3:L129">
    <cfRule type="cellIs" dxfId="21" priority="7" operator="lessThan">
      <formula>#REF!*COUNTIF(#REF!,"&gt;0")</formula>
    </cfRule>
    <cfRule type="cellIs" dxfId="20" priority="8" operator="equal">
      <formula>#REF!*COUNTIF(#REF!,"&gt;0")</formula>
    </cfRule>
  </conditionalFormatting>
  <conditionalFormatting sqref="A79:A97">
    <cfRule type="expression" dxfId="19" priority="6">
      <formula>AND(XEK79=0,XEL79&lt;&gt;"")</formula>
    </cfRule>
  </conditionalFormatting>
  <conditionalFormatting sqref="D79:K97">
    <cfRule type="cellIs" dxfId="18" priority="4" operator="lessThan">
      <formula>#REF!</formula>
    </cfRule>
    <cfRule type="cellIs" dxfId="17" priority="5" operator="equal">
      <formula>#REF!</formula>
    </cfRule>
  </conditionalFormatting>
  <conditionalFormatting sqref="L79:L97">
    <cfRule type="cellIs" dxfId="16" priority="2" operator="lessThan">
      <formula>#REF!*COUNTIF(D79:I79,"&gt;0")</formula>
    </cfRule>
    <cfRule type="cellIs" dxfId="15" priority="3" operator="equal">
      <formula>#REF!*COUNTIF(D79:I79,"&gt;0")</formula>
    </cfRule>
  </conditionalFormatting>
  <conditionalFormatting sqref="C2:C130">
    <cfRule type="duplicateValues" dxfId="14" priority="1"/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scale="93" fitToHeight="0" orientation="portrait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27"/>
  <sheetViews>
    <sheetView tabSelected="1" workbookViewId="0">
      <pane ySplit="2" topLeftCell="A15" activePane="bottomLeft" state="frozen"/>
      <selection sqref="A1:J1"/>
      <selection pane="bottomLeft" sqref="A1:J1"/>
    </sheetView>
  </sheetViews>
  <sheetFormatPr defaultColWidth="8.875" defaultRowHeight="15"/>
  <cols>
    <col min="1" max="1" width="6" style="172" customWidth="1"/>
    <col min="2" max="2" width="7.5" style="172" bestFit="1" customWidth="1"/>
    <col min="3" max="3" width="8.25" style="172" customWidth="1"/>
    <col min="4" max="6" width="8.5" style="172" customWidth="1"/>
    <col min="7" max="8" width="10.625" style="172" customWidth="1"/>
    <col min="9" max="9" width="10.625" style="189" customWidth="1"/>
    <col min="10" max="10" width="9.125" style="172" bestFit="1" customWidth="1"/>
    <col min="11" max="16384" width="8.875" style="172"/>
  </cols>
  <sheetData>
    <row r="1" spans="1:12" ht="16.5">
      <c r="A1" s="248" t="s">
        <v>434</v>
      </c>
      <c r="B1" s="248"/>
      <c r="C1" s="248"/>
      <c r="D1" s="248"/>
      <c r="E1" s="248"/>
      <c r="F1" s="248"/>
      <c r="G1" s="248"/>
      <c r="H1" s="248"/>
      <c r="I1" s="248"/>
      <c r="J1" s="248"/>
      <c r="K1" s="270"/>
      <c r="L1" s="270"/>
    </row>
    <row r="2" spans="1:12" ht="16.5">
      <c r="A2" s="181" t="s">
        <v>361</v>
      </c>
      <c r="B2" s="182" t="s">
        <v>362</v>
      </c>
      <c r="C2" s="182" t="s">
        <v>328</v>
      </c>
      <c r="D2" s="183" t="s">
        <v>363</v>
      </c>
      <c r="E2" s="183" t="s">
        <v>364</v>
      </c>
      <c r="F2" s="183" t="s">
        <v>365</v>
      </c>
      <c r="G2" s="183" t="s">
        <v>366</v>
      </c>
      <c r="H2" s="183" t="s">
        <v>367</v>
      </c>
      <c r="I2" s="190" t="s">
        <v>368</v>
      </c>
      <c r="J2" s="183" t="s">
        <v>369</v>
      </c>
    </row>
    <row r="3" spans="1:12" ht="16.5">
      <c r="A3" s="135">
        <v>1</v>
      </c>
      <c r="B3" s="185" t="s">
        <v>374</v>
      </c>
      <c r="C3" s="186" t="s">
        <v>375</v>
      </c>
      <c r="D3" s="197">
        <v>26.400000000000006</v>
      </c>
      <c r="E3" s="197">
        <v>38.909090909090907</v>
      </c>
      <c r="F3" s="197">
        <v>37.333333333333329</v>
      </c>
      <c r="G3" s="197">
        <v>31.680000000000007</v>
      </c>
      <c r="H3" s="197">
        <v>50.581818181818178</v>
      </c>
      <c r="I3" s="192">
        <v>55.999999999999993</v>
      </c>
      <c r="J3" s="192">
        <v>138.26181818181817</v>
      </c>
    </row>
    <row r="4" spans="1:12" ht="16.5">
      <c r="A4" s="135">
        <v>2</v>
      </c>
      <c r="B4" s="185" t="s">
        <v>374</v>
      </c>
      <c r="C4" s="186" t="s">
        <v>376</v>
      </c>
      <c r="D4" s="197">
        <v>30.400000000000006</v>
      </c>
      <c r="E4" s="197">
        <v>35.909090909090907</v>
      </c>
      <c r="F4" s="197">
        <v>23.333333333333329</v>
      </c>
      <c r="G4" s="197">
        <v>36.480000000000004</v>
      </c>
      <c r="H4" s="197">
        <v>46.68181818181818</v>
      </c>
      <c r="I4" s="192">
        <v>34.999999999999993</v>
      </c>
      <c r="J4" s="192">
        <v>118.16181818181818</v>
      </c>
    </row>
    <row r="5" spans="1:12" ht="16.5">
      <c r="A5" s="135">
        <v>3</v>
      </c>
      <c r="B5" s="185" t="s">
        <v>374</v>
      </c>
      <c r="C5" s="186" t="s">
        <v>377</v>
      </c>
      <c r="D5" s="197">
        <v>12.400000000000006</v>
      </c>
      <c r="E5" s="197">
        <v>39.909090909090907</v>
      </c>
      <c r="F5" s="197">
        <v>21.333333333333329</v>
      </c>
      <c r="G5" s="197">
        <v>14.880000000000006</v>
      </c>
      <c r="H5" s="197">
        <v>51.881818181818183</v>
      </c>
      <c r="I5" s="192">
        <v>31.999999999999993</v>
      </c>
      <c r="J5" s="192">
        <v>98.761818181818171</v>
      </c>
    </row>
    <row r="6" spans="1:12" ht="16.5">
      <c r="A6" s="135">
        <v>4</v>
      </c>
      <c r="B6" s="185" t="s">
        <v>374</v>
      </c>
      <c r="C6" s="186" t="s">
        <v>378</v>
      </c>
      <c r="D6" s="197">
        <v>26.400000000000006</v>
      </c>
      <c r="E6" s="197">
        <v>15.909090909090907</v>
      </c>
      <c r="F6" s="197">
        <v>20.333333333333329</v>
      </c>
      <c r="G6" s="197">
        <v>31.680000000000007</v>
      </c>
      <c r="H6" s="197">
        <v>20.68181818181818</v>
      </c>
      <c r="I6" s="192">
        <v>30.499999999999993</v>
      </c>
      <c r="J6" s="192">
        <v>82.86181818181818</v>
      </c>
    </row>
    <row r="7" spans="1:12" ht="16.5">
      <c r="A7" s="135">
        <v>5</v>
      </c>
      <c r="B7" s="185" t="s">
        <v>374</v>
      </c>
      <c r="C7" s="186" t="s">
        <v>373</v>
      </c>
      <c r="D7" s="197">
        <v>35.400000000000006</v>
      </c>
      <c r="E7" s="197">
        <v>28.909090909090907</v>
      </c>
      <c r="F7" s="197"/>
      <c r="G7" s="197">
        <v>42.480000000000004</v>
      </c>
      <c r="H7" s="197">
        <v>37.581818181818178</v>
      </c>
      <c r="I7" s="192">
        <v>0</v>
      </c>
      <c r="J7" s="192">
        <v>80.061818181818182</v>
      </c>
    </row>
    <row r="8" spans="1:12" ht="16.5">
      <c r="A8" s="135">
        <v>6</v>
      </c>
      <c r="B8" s="185" t="s">
        <v>374</v>
      </c>
      <c r="C8" s="186" t="s">
        <v>379</v>
      </c>
      <c r="D8" s="197">
        <v>23.400000000000006</v>
      </c>
      <c r="E8" s="197"/>
      <c r="F8" s="197">
        <v>34.333333333333329</v>
      </c>
      <c r="G8" s="197">
        <v>28.080000000000005</v>
      </c>
      <c r="H8" s="197">
        <v>0</v>
      </c>
      <c r="I8" s="192">
        <v>51.499999999999993</v>
      </c>
      <c r="J8" s="192">
        <v>79.58</v>
      </c>
    </row>
    <row r="9" spans="1:12" ht="16.5">
      <c r="A9" s="135">
        <v>7</v>
      </c>
      <c r="B9" s="194" t="s">
        <v>374</v>
      </c>
      <c r="C9" s="195" t="s">
        <v>380</v>
      </c>
      <c r="D9" s="197">
        <v>8.2000000000000028</v>
      </c>
      <c r="E9" s="197">
        <v>23.909090909090907</v>
      </c>
      <c r="F9" s="197">
        <v>25.333333333333329</v>
      </c>
      <c r="G9" s="197">
        <v>9.8400000000000034</v>
      </c>
      <c r="H9" s="197">
        <v>31.081818181818178</v>
      </c>
      <c r="I9" s="192">
        <v>37.999999999999993</v>
      </c>
      <c r="J9" s="192">
        <v>78.921818181818168</v>
      </c>
    </row>
    <row r="10" spans="1:12" ht="16.5">
      <c r="A10" s="135">
        <v>8</v>
      </c>
      <c r="B10" s="185" t="s">
        <v>374</v>
      </c>
      <c r="C10" s="186" t="s">
        <v>381</v>
      </c>
      <c r="D10" s="197"/>
      <c r="E10" s="197">
        <v>22.909090909090907</v>
      </c>
      <c r="F10" s="197">
        <v>30.333333333333329</v>
      </c>
      <c r="G10" s="197">
        <v>0</v>
      </c>
      <c r="H10" s="197">
        <v>29.781818181818178</v>
      </c>
      <c r="I10" s="192">
        <v>45.499999999999993</v>
      </c>
      <c r="J10" s="192">
        <v>75.281818181818167</v>
      </c>
    </row>
    <row r="11" spans="1:12" ht="16.5">
      <c r="A11" s="135">
        <v>9</v>
      </c>
      <c r="B11" s="185" t="s">
        <v>374</v>
      </c>
      <c r="C11" s="186" t="s">
        <v>382</v>
      </c>
      <c r="D11" s="197">
        <v>31.400000000000006</v>
      </c>
      <c r="E11" s="197">
        <v>15.909090909090907</v>
      </c>
      <c r="F11" s="197"/>
      <c r="G11" s="197">
        <v>37.680000000000007</v>
      </c>
      <c r="H11" s="197">
        <v>20.68181818181818</v>
      </c>
      <c r="I11" s="192">
        <v>0</v>
      </c>
      <c r="J11" s="192">
        <v>58.361818181818187</v>
      </c>
    </row>
    <row r="12" spans="1:12" ht="16.5">
      <c r="A12" s="135">
        <v>10</v>
      </c>
      <c r="B12" s="185" t="s">
        <v>374</v>
      </c>
      <c r="C12" s="186" t="s">
        <v>383</v>
      </c>
      <c r="D12" s="197">
        <v>9.4000000000000057</v>
      </c>
      <c r="E12" s="197"/>
      <c r="F12" s="197">
        <v>29.333333333333329</v>
      </c>
      <c r="G12" s="197">
        <v>11.280000000000006</v>
      </c>
      <c r="H12" s="197">
        <v>0</v>
      </c>
      <c r="I12" s="192">
        <v>43.999999999999993</v>
      </c>
      <c r="J12" s="192">
        <v>55.28</v>
      </c>
    </row>
    <row r="13" spans="1:12" ht="16.5">
      <c r="A13" s="135">
        <v>11</v>
      </c>
      <c r="B13" s="185" t="s">
        <v>374</v>
      </c>
      <c r="C13" s="186" t="s">
        <v>384</v>
      </c>
      <c r="D13" s="197">
        <v>5.4000000000000057</v>
      </c>
      <c r="E13" s="197"/>
      <c r="F13" s="197">
        <v>21.333333333333329</v>
      </c>
      <c r="G13" s="197">
        <v>6.4800000000000066</v>
      </c>
      <c r="H13" s="197">
        <v>0</v>
      </c>
      <c r="I13" s="192">
        <v>31.999999999999993</v>
      </c>
      <c r="J13" s="192">
        <v>38.479999999999997</v>
      </c>
    </row>
    <row r="14" spans="1:12" s="184" customFormat="1" ht="16.5">
      <c r="A14" s="135">
        <v>12</v>
      </c>
      <c r="B14" s="185" t="s">
        <v>374</v>
      </c>
      <c r="C14" s="186" t="s">
        <v>370</v>
      </c>
      <c r="D14" s="197">
        <v>29.400000000000006</v>
      </c>
      <c r="E14" s="197"/>
      <c r="F14" s="197"/>
      <c r="G14" s="197">
        <v>35.280000000000008</v>
      </c>
      <c r="H14" s="197">
        <v>0</v>
      </c>
      <c r="I14" s="197">
        <v>0</v>
      </c>
      <c r="J14" s="197">
        <v>35.280000000000008</v>
      </c>
    </row>
    <row r="15" spans="1:12" s="184" customFormat="1" ht="16.5">
      <c r="A15" s="135">
        <v>13</v>
      </c>
      <c r="B15" s="185" t="s">
        <v>374</v>
      </c>
      <c r="C15" s="186" t="s">
        <v>372</v>
      </c>
      <c r="D15" s="197">
        <v>27.400000000000006</v>
      </c>
      <c r="E15" s="197"/>
      <c r="F15" s="197"/>
      <c r="G15" s="197">
        <v>32.880000000000003</v>
      </c>
      <c r="H15" s="197">
        <v>0</v>
      </c>
      <c r="I15" s="197">
        <v>0</v>
      </c>
      <c r="J15" s="197">
        <v>32.880000000000003</v>
      </c>
    </row>
    <row r="16" spans="1:12" s="184" customFormat="1" ht="16.5">
      <c r="A16" s="135">
        <v>14</v>
      </c>
      <c r="B16" s="194" t="s">
        <v>374</v>
      </c>
      <c r="C16" s="195" t="s">
        <v>385</v>
      </c>
      <c r="D16" s="197"/>
      <c r="E16" s="197">
        <v>3.2727272727272663</v>
      </c>
      <c r="F16" s="197">
        <v>15.333333333333329</v>
      </c>
      <c r="G16" s="197">
        <v>0</v>
      </c>
      <c r="H16" s="197">
        <v>4.254545454545446</v>
      </c>
      <c r="I16" s="197">
        <v>22.999999999999993</v>
      </c>
      <c r="J16" s="197">
        <v>27.25454545454544</v>
      </c>
    </row>
    <row r="17" spans="1:10" s="187" customFormat="1" ht="16.5">
      <c r="A17" s="135">
        <v>15</v>
      </c>
      <c r="B17" s="194" t="s">
        <v>374</v>
      </c>
      <c r="C17" s="195" t="s">
        <v>386</v>
      </c>
      <c r="D17" s="197"/>
      <c r="E17" s="197"/>
      <c r="F17" s="197">
        <v>16.333333333333329</v>
      </c>
      <c r="G17" s="197">
        <v>0</v>
      </c>
      <c r="H17" s="197">
        <v>0</v>
      </c>
      <c r="I17" s="192">
        <v>24.499999999999993</v>
      </c>
      <c r="J17" s="192">
        <v>24.499999999999993</v>
      </c>
    </row>
    <row r="18" spans="1:10" s="187" customFormat="1" ht="16.5">
      <c r="A18" s="135">
        <v>16</v>
      </c>
      <c r="B18" s="185" t="s">
        <v>374</v>
      </c>
      <c r="C18" s="186" t="s">
        <v>387</v>
      </c>
      <c r="D18" s="197">
        <v>18.400000000000006</v>
      </c>
      <c r="E18" s="197"/>
      <c r="F18" s="197"/>
      <c r="G18" s="197">
        <v>22.080000000000005</v>
      </c>
      <c r="H18" s="197">
        <v>0</v>
      </c>
      <c r="I18" s="192">
        <v>0</v>
      </c>
      <c r="J18" s="192">
        <v>22.080000000000005</v>
      </c>
    </row>
    <row r="19" spans="1:10" ht="16.5">
      <c r="A19" s="135">
        <v>17</v>
      </c>
      <c r="B19" s="185" t="s">
        <v>374</v>
      </c>
      <c r="C19" s="186" t="s">
        <v>388</v>
      </c>
      <c r="D19" s="197"/>
      <c r="E19" s="197"/>
      <c r="F19" s="197">
        <v>14.333333333333329</v>
      </c>
      <c r="G19" s="197">
        <v>0</v>
      </c>
      <c r="H19" s="197">
        <v>0</v>
      </c>
      <c r="I19" s="192">
        <v>21.499999999999993</v>
      </c>
      <c r="J19" s="192">
        <v>21.499999999999993</v>
      </c>
    </row>
    <row r="20" spans="1:10" ht="16.5">
      <c r="A20" s="135">
        <v>18</v>
      </c>
      <c r="B20" s="185" t="s">
        <v>374</v>
      </c>
      <c r="C20" s="186" t="s">
        <v>389</v>
      </c>
      <c r="D20" s="197"/>
      <c r="E20" s="197"/>
      <c r="F20" s="197">
        <v>13.333333333333329</v>
      </c>
      <c r="G20" s="197">
        <v>0</v>
      </c>
      <c r="H20" s="197">
        <v>0</v>
      </c>
      <c r="I20" s="192">
        <v>19.999999999999993</v>
      </c>
      <c r="J20" s="192">
        <v>19.999999999999993</v>
      </c>
    </row>
    <row r="21" spans="1:10" ht="16.5">
      <c r="A21" s="135">
        <v>19</v>
      </c>
      <c r="B21" s="185" t="s">
        <v>374</v>
      </c>
      <c r="C21" s="186" t="s">
        <v>390</v>
      </c>
      <c r="D21" s="197"/>
      <c r="E21" s="197"/>
      <c r="F21" s="197">
        <v>12.333333333333329</v>
      </c>
      <c r="G21" s="197">
        <v>0</v>
      </c>
      <c r="H21" s="197">
        <v>0</v>
      </c>
      <c r="I21" s="192">
        <v>18.499999999999993</v>
      </c>
      <c r="J21" s="192">
        <v>18.499999999999993</v>
      </c>
    </row>
    <row r="22" spans="1:10" ht="16.5">
      <c r="A22" s="135">
        <v>20</v>
      </c>
      <c r="B22" s="196" t="s">
        <v>374</v>
      </c>
      <c r="C22" s="196" t="s">
        <v>391</v>
      </c>
      <c r="D22" s="192">
        <v>12.400000000000006</v>
      </c>
      <c r="E22" s="192"/>
      <c r="F22" s="192"/>
      <c r="G22" s="192">
        <v>14.880000000000006</v>
      </c>
      <c r="H22" s="192">
        <v>0</v>
      </c>
      <c r="I22" s="192">
        <v>0</v>
      </c>
      <c r="J22" s="192">
        <v>14.880000000000006</v>
      </c>
    </row>
    <row r="23" spans="1:10" ht="16.5">
      <c r="A23" s="135">
        <v>21</v>
      </c>
      <c r="B23" s="196" t="s">
        <v>374</v>
      </c>
      <c r="C23" s="196" t="s">
        <v>371</v>
      </c>
      <c r="D23" s="192">
        <v>11.200000000000003</v>
      </c>
      <c r="E23" s="192"/>
      <c r="F23" s="192"/>
      <c r="G23" s="192">
        <v>13.440000000000003</v>
      </c>
      <c r="H23" s="192">
        <v>0</v>
      </c>
      <c r="I23" s="192">
        <v>0</v>
      </c>
      <c r="J23" s="192">
        <v>13.440000000000003</v>
      </c>
    </row>
    <row r="24" spans="1:10" ht="16.5">
      <c r="A24" s="135">
        <v>22</v>
      </c>
      <c r="B24" s="196" t="s">
        <v>374</v>
      </c>
      <c r="C24" s="196" t="s">
        <v>392</v>
      </c>
      <c r="D24" s="192"/>
      <c r="E24" s="192">
        <v>6.9090909090909065</v>
      </c>
      <c r="F24" s="192"/>
      <c r="G24" s="192">
        <v>0</v>
      </c>
      <c r="H24" s="192">
        <v>8.9818181818181788</v>
      </c>
      <c r="I24" s="192">
        <v>0</v>
      </c>
      <c r="J24" s="192">
        <v>8.9818181818181788</v>
      </c>
    </row>
    <row r="25" spans="1:10" ht="16.5">
      <c r="A25" s="135"/>
      <c r="B25" s="196" t="s">
        <v>374</v>
      </c>
      <c r="C25" s="196" t="s">
        <v>393</v>
      </c>
      <c r="D25" s="192"/>
      <c r="E25" s="192">
        <v>0</v>
      </c>
      <c r="F25" s="192"/>
      <c r="G25" s="192">
        <v>0</v>
      </c>
      <c r="H25" s="192">
        <v>0</v>
      </c>
      <c r="I25" s="192">
        <v>0</v>
      </c>
      <c r="J25" s="192">
        <v>0</v>
      </c>
    </row>
    <row r="26" spans="1:10" ht="16.5">
      <c r="A26" s="135"/>
      <c r="B26" s="196" t="s">
        <v>374</v>
      </c>
      <c r="C26" s="196" t="s">
        <v>394</v>
      </c>
      <c r="D26" s="192"/>
      <c r="E26" s="192"/>
      <c r="F26" s="192">
        <v>0</v>
      </c>
      <c r="G26" s="192">
        <v>0</v>
      </c>
      <c r="H26" s="192">
        <v>0</v>
      </c>
      <c r="I26" s="192">
        <v>0</v>
      </c>
      <c r="J26" s="192">
        <v>0</v>
      </c>
    </row>
    <row r="27" spans="1:10">
      <c r="F27" s="200"/>
    </row>
  </sheetData>
  <mergeCells count="1">
    <mergeCell ref="A1:J1"/>
  </mergeCells>
  <phoneticPr fontId="2" type="noConversion"/>
  <conditionalFormatting sqref="B3:B17">
    <cfRule type="expression" dxfId="155" priority="14">
      <formula>AND(XDY3=0,XDZ3&lt;&gt;"")</formula>
    </cfRule>
  </conditionalFormatting>
  <conditionalFormatting sqref="B18:B21 A3:A21">
    <cfRule type="expression" dxfId="154" priority="13">
      <formula>AND(XDY3=0,XDZ3&lt;&gt;"")</formula>
    </cfRule>
  </conditionalFormatting>
  <conditionalFormatting sqref="D3:G21">
    <cfRule type="cellIs" dxfId="153" priority="11" operator="lessThan">
      <formula>#REF!</formula>
    </cfRule>
    <cfRule type="cellIs" dxfId="152" priority="12" operator="equal">
      <formula>#REF!</formula>
    </cfRule>
  </conditionalFormatting>
  <conditionalFormatting sqref="H3:H21">
    <cfRule type="cellIs" dxfId="151" priority="9" operator="lessThan">
      <formula>#REF!*COUNTIF(D3:G3,"&gt;0")</formula>
    </cfRule>
    <cfRule type="cellIs" dxfId="150" priority="10" operator="equal">
      <formula>#REF!*COUNTIF(D3:G3,"&gt;0")</formula>
    </cfRule>
  </conditionalFormatting>
  <conditionalFormatting sqref="A18:A21">
    <cfRule type="expression" dxfId="149" priority="8">
      <formula>AND(XDZ18=0,XEA18&lt;&gt;"")</formula>
    </cfRule>
  </conditionalFormatting>
  <conditionalFormatting sqref="D18:G21">
    <cfRule type="cellIs" dxfId="148" priority="6" operator="lessThan">
      <formula>#REF!</formula>
    </cfRule>
    <cfRule type="cellIs" dxfId="147" priority="7" operator="equal">
      <formula>#REF!</formula>
    </cfRule>
  </conditionalFormatting>
  <conditionalFormatting sqref="H18:H21">
    <cfRule type="cellIs" dxfId="146" priority="4" operator="lessThan">
      <formula>#REF!*COUNTIF(D18:G18,"&gt;0")</formula>
    </cfRule>
    <cfRule type="cellIs" dxfId="145" priority="5" operator="equal">
      <formula>#REF!*COUNTIF(D18:G18,"&gt;0")</formula>
    </cfRule>
  </conditionalFormatting>
  <conditionalFormatting sqref="C2:C1048576">
    <cfRule type="duplicateValues" dxfId="144" priority="3"/>
  </conditionalFormatting>
  <conditionalFormatting sqref="A22:A26">
    <cfRule type="expression" dxfId="143" priority="2">
      <formula>AND(XDY22=0,XDZ22&lt;&gt;"")</formula>
    </cfRule>
  </conditionalFormatting>
  <conditionalFormatting sqref="A22:A26">
    <cfRule type="expression" dxfId="142" priority="1">
      <formula>AND(XDZ22=0,XEA22&lt;&gt;"")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27"/>
  <sheetViews>
    <sheetView tabSelected="1" workbookViewId="0">
      <pane ySplit="2" topLeftCell="A12" activePane="bottomLeft" state="frozen"/>
      <selection sqref="A1:J1"/>
      <selection pane="bottomLeft" sqref="A1:J1"/>
    </sheetView>
  </sheetViews>
  <sheetFormatPr defaultColWidth="8.875" defaultRowHeight="15"/>
  <cols>
    <col min="1" max="1" width="5.5" style="172" customWidth="1"/>
    <col min="2" max="2" width="7.5" style="172" bestFit="1" customWidth="1"/>
    <col min="3" max="3" width="11.375" style="172" customWidth="1"/>
    <col min="4" max="6" width="8" style="172" customWidth="1"/>
    <col min="7" max="8" width="10.625" style="172" customWidth="1"/>
    <col min="9" max="16384" width="8.875" style="172"/>
  </cols>
  <sheetData>
    <row r="1" spans="1:12" ht="16.5">
      <c r="A1" s="248" t="s">
        <v>434</v>
      </c>
      <c r="B1" s="248"/>
      <c r="C1" s="248"/>
      <c r="D1" s="248"/>
      <c r="E1" s="248"/>
      <c r="F1" s="248"/>
      <c r="G1" s="248"/>
      <c r="H1" s="248"/>
      <c r="I1" s="248"/>
      <c r="J1" s="248"/>
      <c r="K1" s="270"/>
      <c r="L1" s="270"/>
    </row>
    <row r="2" spans="1:12" ht="16.5">
      <c r="A2" s="181" t="s">
        <v>361</v>
      </c>
      <c r="B2" s="182" t="s">
        <v>362</v>
      </c>
      <c r="C2" s="182" t="s">
        <v>328</v>
      </c>
      <c r="D2" s="183" t="s">
        <v>363</v>
      </c>
      <c r="E2" s="183" t="s">
        <v>364</v>
      </c>
      <c r="F2" s="183" t="s">
        <v>365</v>
      </c>
      <c r="G2" s="183" t="s">
        <v>366</v>
      </c>
      <c r="H2" s="183" t="s">
        <v>367</v>
      </c>
      <c r="I2" s="190" t="s">
        <v>368</v>
      </c>
      <c r="J2" s="183" t="s">
        <v>369</v>
      </c>
    </row>
    <row r="3" spans="1:12" ht="16.5">
      <c r="A3" s="135">
        <v>1</v>
      </c>
      <c r="B3" s="185" t="s">
        <v>395</v>
      </c>
      <c r="C3" s="198" t="s">
        <v>396</v>
      </c>
      <c r="D3" s="197">
        <v>39.600000000000009</v>
      </c>
      <c r="E3" s="197">
        <v>35.857142857142847</v>
      </c>
      <c r="F3" s="197">
        <v>49.857142857142861</v>
      </c>
      <c r="G3" s="197">
        <v>47.52000000000001</v>
      </c>
      <c r="H3" s="197">
        <v>46.6142857142857</v>
      </c>
      <c r="I3" s="192">
        <v>74.785714285714292</v>
      </c>
      <c r="J3" s="192">
        <v>168.92000000000002</v>
      </c>
    </row>
    <row r="4" spans="1:12" ht="16.5">
      <c r="A4" s="135">
        <v>2</v>
      </c>
      <c r="B4" s="185" t="s">
        <v>395</v>
      </c>
      <c r="C4" s="198" t="s">
        <v>397</v>
      </c>
      <c r="D4" s="197">
        <v>24.600000000000009</v>
      </c>
      <c r="E4" s="197">
        <v>31.857142857142847</v>
      </c>
      <c r="F4" s="197">
        <v>28.857142857142861</v>
      </c>
      <c r="G4" s="197">
        <v>29.52000000000001</v>
      </c>
      <c r="H4" s="197">
        <v>41.414285714285704</v>
      </c>
      <c r="I4" s="192">
        <v>43.285714285714292</v>
      </c>
      <c r="J4" s="192">
        <v>114.22000000000001</v>
      </c>
    </row>
    <row r="5" spans="1:12" ht="16.5">
      <c r="A5" s="135">
        <v>3</v>
      </c>
      <c r="B5" s="185" t="s">
        <v>395</v>
      </c>
      <c r="C5" s="198" t="s">
        <v>398</v>
      </c>
      <c r="D5" s="197">
        <v>7.6000000000000085</v>
      </c>
      <c r="E5" s="197">
        <v>24.857142857142847</v>
      </c>
      <c r="F5" s="197">
        <v>31.857142857142861</v>
      </c>
      <c r="G5" s="197">
        <v>9.1200000000000099</v>
      </c>
      <c r="H5" s="197">
        <v>32.314285714285703</v>
      </c>
      <c r="I5" s="192">
        <v>47.785714285714292</v>
      </c>
      <c r="J5" s="192">
        <v>89.22</v>
      </c>
    </row>
    <row r="6" spans="1:12" ht="16.5">
      <c r="A6" s="135">
        <v>4</v>
      </c>
      <c r="B6" s="185" t="s">
        <v>395</v>
      </c>
      <c r="C6" s="198" t="s">
        <v>399</v>
      </c>
      <c r="D6" s="197"/>
      <c r="E6" s="197">
        <v>16.857142857142847</v>
      </c>
      <c r="F6" s="197">
        <v>22.857142857142861</v>
      </c>
      <c r="G6" s="197">
        <v>0</v>
      </c>
      <c r="H6" s="197">
        <v>21.9142857142857</v>
      </c>
      <c r="I6" s="192">
        <v>34.285714285714292</v>
      </c>
      <c r="J6" s="192">
        <v>56.199999999999989</v>
      </c>
    </row>
    <row r="7" spans="1:12" ht="16.5">
      <c r="A7" s="135">
        <v>5</v>
      </c>
      <c r="B7" s="185" t="s">
        <v>395</v>
      </c>
      <c r="C7" s="198" t="s">
        <v>400</v>
      </c>
      <c r="D7" s="197">
        <v>12.600000000000009</v>
      </c>
      <c r="E7" s="197">
        <v>20.857142857142847</v>
      </c>
      <c r="F7" s="197"/>
      <c r="G7" s="197">
        <v>15.12000000000001</v>
      </c>
      <c r="H7" s="197">
        <v>27.114285714285703</v>
      </c>
      <c r="I7" s="192">
        <v>0</v>
      </c>
      <c r="J7" s="192">
        <v>42.234285714285711</v>
      </c>
    </row>
    <row r="8" spans="1:12" ht="16.5">
      <c r="A8" s="135">
        <v>6</v>
      </c>
      <c r="B8" s="185" t="s">
        <v>395</v>
      </c>
      <c r="C8" s="198" t="s">
        <v>388</v>
      </c>
      <c r="D8" s="197"/>
      <c r="E8" s="197">
        <v>25.857142857142847</v>
      </c>
      <c r="F8" s="197"/>
      <c r="G8" s="197">
        <v>0</v>
      </c>
      <c r="H8" s="197">
        <v>33.6142857142857</v>
      </c>
      <c r="I8" s="192">
        <v>0</v>
      </c>
      <c r="J8" s="192">
        <v>33.6142857142857</v>
      </c>
    </row>
    <row r="9" spans="1:12" ht="16.5">
      <c r="A9" s="135">
        <v>7</v>
      </c>
      <c r="B9" s="185" t="s">
        <v>395</v>
      </c>
      <c r="C9" s="198" t="s">
        <v>401</v>
      </c>
      <c r="D9" s="197"/>
      <c r="E9" s="197"/>
      <c r="F9" s="197">
        <v>17.857142857142861</v>
      </c>
      <c r="G9" s="197">
        <v>0</v>
      </c>
      <c r="H9" s="197">
        <v>0</v>
      </c>
      <c r="I9" s="192">
        <v>26.785714285714292</v>
      </c>
      <c r="J9" s="192">
        <v>26.785714285714292</v>
      </c>
    </row>
    <row r="10" spans="1:12" ht="16.5">
      <c r="A10" s="135">
        <v>8</v>
      </c>
      <c r="B10" s="185" t="s">
        <v>395</v>
      </c>
      <c r="C10" s="198" t="s">
        <v>402</v>
      </c>
      <c r="D10" s="197">
        <v>15.600000000000009</v>
      </c>
      <c r="E10" s="197"/>
      <c r="F10" s="197"/>
      <c r="G10" s="197">
        <v>18.72000000000001</v>
      </c>
      <c r="H10" s="197">
        <v>0</v>
      </c>
      <c r="I10" s="192">
        <v>0</v>
      </c>
      <c r="J10" s="192">
        <v>18.72000000000001</v>
      </c>
    </row>
    <row r="11" spans="1:12" ht="16.5">
      <c r="A11" s="135">
        <v>9</v>
      </c>
      <c r="B11" s="196" t="s">
        <v>395</v>
      </c>
      <c r="C11" s="196" t="s">
        <v>403</v>
      </c>
      <c r="D11" s="192"/>
      <c r="E11" s="192"/>
      <c r="F11" s="192">
        <v>6</v>
      </c>
      <c r="G11" s="192">
        <v>0</v>
      </c>
      <c r="H11" s="192">
        <v>0</v>
      </c>
      <c r="I11" s="192">
        <v>9</v>
      </c>
      <c r="J11" s="192">
        <v>9</v>
      </c>
    </row>
    <row r="12" spans="1:12" ht="16.5">
      <c r="A12" s="135"/>
      <c r="B12" s="196" t="s">
        <v>395</v>
      </c>
      <c r="C12" s="196" t="s">
        <v>404</v>
      </c>
      <c r="D12" s="192"/>
      <c r="E12" s="192">
        <v>0</v>
      </c>
      <c r="F12" s="192"/>
      <c r="G12" s="192">
        <v>0</v>
      </c>
      <c r="H12" s="192">
        <v>0</v>
      </c>
      <c r="I12" s="192">
        <v>0</v>
      </c>
      <c r="J12" s="192">
        <v>0</v>
      </c>
    </row>
    <row r="13" spans="1:12" ht="16.5">
      <c r="A13" s="135"/>
      <c r="B13" s="196" t="s">
        <v>395</v>
      </c>
      <c r="C13" s="196" t="s">
        <v>405</v>
      </c>
      <c r="D13" s="192"/>
      <c r="E13" s="192"/>
      <c r="F13" s="192">
        <v>0</v>
      </c>
      <c r="G13" s="192">
        <v>0</v>
      </c>
      <c r="H13" s="192">
        <v>0</v>
      </c>
      <c r="I13" s="192">
        <v>0</v>
      </c>
      <c r="J13" s="192">
        <v>0</v>
      </c>
    </row>
    <row r="27" spans="6:6">
      <c r="F27" s="200"/>
    </row>
  </sheetData>
  <mergeCells count="1">
    <mergeCell ref="A1:J1"/>
  </mergeCells>
  <phoneticPr fontId="2" type="noConversion"/>
  <conditionalFormatting sqref="B3:B10">
    <cfRule type="expression" dxfId="141" priority="9">
      <formula>AND(XDY3=0,XDZ3&lt;&gt;"")</formula>
    </cfRule>
  </conditionalFormatting>
  <conditionalFormatting sqref="A3:A13">
    <cfRule type="expression" dxfId="140" priority="8">
      <formula>AND(XDY3=0,XDZ3&lt;&gt;"")</formula>
    </cfRule>
  </conditionalFormatting>
  <conditionalFormatting sqref="D3:G10">
    <cfRule type="cellIs" dxfId="139" priority="6" operator="lessThan">
      <formula>#REF!</formula>
    </cfRule>
    <cfRule type="cellIs" dxfId="138" priority="7" operator="equal">
      <formula>#REF!</formula>
    </cfRule>
  </conditionalFormatting>
  <conditionalFormatting sqref="H3:H10">
    <cfRule type="cellIs" dxfId="137" priority="4" operator="lessThan">
      <formula>#REF!*COUNTIF(D3:G3,"&gt;0")</formula>
    </cfRule>
    <cfRule type="cellIs" dxfId="136" priority="5" operator="equal">
      <formula>#REF!*COUNTIF(D3:G3,"&gt;0")</formula>
    </cfRule>
  </conditionalFormatting>
  <conditionalFormatting sqref="C2:C1048576">
    <cfRule type="duplicateValues" dxfId="135" priority="3"/>
  </conditionalFormatting>
  <conditionalFormatting sqref="B3:B7">
    <cfRule type="expression" dxfId="134" priority="2">
      <formula>AND(XEF3=0,XEG3&lt;&gt;"")</formula>
    </cfRule>
  </conditionalFormatting>
  <conditionalFormatting sqref="B8:B10">
    <cfRule type="expression" dxfId="133" priority="1">
      <formula>AND(XEG8=0,XEH8&lt;&gt;"")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1"/>
      <c r="I2" s="1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2"/>
      <c r="T2" s="3"/>
      <c r="U2" s="3"/>
      <c r="V2" s="3"/>
      <c r="W2" s="3"/>
      <c r="X2" s="3"/>
      <c r="Y2" s="3"/>
      <c r="Z2" s="232">
        <v>42824</v>
      </c>
      <c r="AA2" s="232"/>
      <c r="AB2" s="232"/>
      <c r="AC2" s="232"/>
      <c r="AD2" s="232"/>
      <c r="AE2" s="232"/>
    </row>
    <row r="3" spans="1:31" ht="17.25" thickTop="1">
      <c r="A3" s="233" t="s">
        <v>14</v>
      </c>
      <c r="B3" s="235" t="s">
        <v>15</v>
      </c>
      <c r="C3" s="235" t="s">
        <v>0</v>
      </c>
      <c r="D3" s="223" t="s">
        <v>16</v>
      </c>
      <c r="E3" s="223" t="s">
        <v>17</v>
      </c>
      <c r="F3" s="223" t="s">
        <v>1</v>
      </c>
      <c r="G3" s="223" t="s">
        <v>2</v>
      </c>
      <c r="H3" s="225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27" t="s">
        <v>19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28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373" priority="121">
      <formula>AND(XFC5=0,XFD5&lt;&gt;"")</formula>
    </cfRule>
  </conditionalFormatting>
  <conditionalFormatting sqref="A5:A92 A109:A121">
    <cfRule type="expression" dxfId="372" priority="120">
      <formula>AND(XFC5=0,XFD5&lt;&gt;"")</formula>
    </cfRule>
  </conditionalFormatting>
  <conditionalFormatting sqref="B5:B27">
    <cfRule type="expression" dxfId="371" priority="115">
      <formula>AND(XFC5=0,XFD5&lt;&gt;"")</formula>
    </cfRule>
  </conditionalFormatting>
  <conditionalFormatting sqref="A5:A27">
    <cfRule type="expression" dxfId="370" priority="114">
      <formula>AND(XFC5=0,XFD5&lt;&gt;"")</formula>
    </cfRule>
  </conditionalFormatting>
  <conditionalFormatting sqref="I5:I121">
    <cfRule type="cellIs" dxfId="369" priority="42" operator="lessThan">
      <formula>0</formula>
    </cfRule>
    <cfRule type="cellIs" dxfId="368" priority="43" operator="equal">
      <formula>0</formula>
    </cfRule>
  </conditionalFormatting>
  <conditionalFormatting sqref="D5:G121">
    <cfRule type="cellIs" dxfId="367" priority="34" operator="lessThan">
      <formula>$AD$4</formula>
    </cfRule>
    <cfRule type="cellIs" dxfId="366" priority="35" operator="equal">
      <formula>$AD$4</formula>
    </cfRule>
  </conditionalFormatting>
  <conditionalFormatting sqref="H5:H92 H109:H121">
    <cfRule type="cellIs" dxfId="365" priority="32" operator="lessThan">
      <formula>$AD$4*COUNTIF(D5:G5,"&gt;0")</formula>
    </cfRule>
    <cfRule type="cellIs" dxfId="364" priority="33" operator="equal">
      <formula>$AD$4*COUNTIF(D5:G5,"&gt;0")</formula>
    </cfRule>
  </conditionalFormatting>
  <conditionalFormatting sqref="J5:AA92">
    <cfRule type="cellIs" dxfId="363" priority="29" operator="equal">
      <formula>J$4-2</formula>
    </cfRule>
    <cfRule type="cellIs" dxfId="362" priority="30" operator="equal">
      <formula>J$4-1</formula>
    </cfRule>
    <cfRule type="cellIs" dxfId="361" priority="31" operator="equal">
      <formula>J$4</formula>
    </cfRule>
  </conditionalFormatting>
  <conditionalFormatting sqref="AB5:AD92">
    <cfRule type="cellIs" dxfId="360" priority="27" operator="lessThan">
      <formula>AB$4</formula>
    </cfRule>
    <cfRule type="cellIs" dxfId="359" priority="28" operator="equal">
      <formula>AB$4</formula>
    </cfRule>
  </conditionalFormatting>
  <conditionalFormatting sqref="B93:B108">
    <cfRule type="expression" dxfId="358" priority="26">
      <formula>AND(XFC93=0,XFD93&lt;&gt;"")</formula>
    </cfRule>
  </conditionalFormatting>
  <conditionalFormatting sqref="A93:A108">
    <cfRule type="expression" dxfId="357" priority="25">
      <formula>AND(XFC93=0,XFD93&lt;&gt;"")</formula>
    </cfRule>
  </conditionalFormatting>
  <conditionalFormatting sqref="H93:H108">
    <cfRule type="cellIs" dxfId="356" priority="19" operator="lessThan">
      <formula>$AD$4*COUNTIF(D93:G93,"&gt;0")</formula>
    </cfRule>
    <cfRule type="cellIs" dxfId="355" priority="20" operator="equal">
      <formula>$AD$4*COUNTIF(D93:G93,"&gt;0")</formula>
    </cfRule>
  </conditionalFormatting>
  <conditionalFormatting sqref="J93:AA108">
    <cfRule type="cellIs" dxfId="354" priority="16" operator="equal">
      <formula>J$4-2</formula>
    </cfRule>
    <cfRule type="cellIs" dxfId="353" priority="17" operator="equal">
      <formula>J$4-1</formula>
    </cfRule>
    <cfRule type="cellIs" dxfId="352" priority="18" operator="equal">
      <formula>J$4</formula>
    </cfRule>
  </conditionalFormatting>
  <conditionalFormatting sqref="AB93:AD108">
    <cfRule type="cellIs" dxfId="351" priority="14" operator="lessThan">
      <formula>AB$4</formula>
    </cfRule>
    <cfRule type="cellIs" dxfId="350" priority="15" operator="equal">
      <formula>AB$4</formula>
    </cfRule>
  </conditionalFormatting>
  <conditionalFormatting sqref="J109:AA121">
    <cfRule type="cellIs" dxfId="349" priority="3" operator="equal">
      <formula>J$4-2</formula>
    </cfRule>
    <cfRule type="cellIs" dxfId="348" priority="4" operator="equal">
      <formula>J$4-1</formula>
    </cfRule>
    <cfRule type="cellIs" dxfId="347" priority="5" operator="equal">
      <formula>J$4</formula>
    </cfRule>
  </conditionalFormatting>
  <conditionalFormatting sqref="AB109:AD121">
    <cfRule type="cellIs" dxfId="346" priority="1" operator="lessThan">
      <formula>AB$4</formula>
    </cfRule>
    <cfRule type="cellIs" dxfId="345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70"/>
  <sheetViews>
    <sheetView tabSelected="1" workbookViewId="0">
      <pane ySplit="2" topLeftCell="A3" activePane="bottomLeft" state="frozen"/>
      <selection sqref="A1:J1"/>
      <selection pane="bottomLeft" sqref="A1:J1"/>
    </sheetView>
  </sheetViews>
  <sheetFormatPr defaultRowHeight="16.5"/>
  <cols>
    <col min="1" max="1" width="5.25" customWidth="1"/>
    <col min="2" max="2" width="7.5" bestFit="1" customWidth="1"/>
    <col min="3" max="3" width="9.875" customWidth="1"/>
    <col min="4" max="6" width="7.25" bestFit="1" customWidth="1"/>
    <col min="7" max="7" width="8.875" customWidth="1"/>
    <col min="8" max="11" width="10.625" customWidth="1"/>
    <col min="12" max="12" width="9.125" customWidth="1"/>
  </cols>
  <sheetData>
    <row r="1" spans="1:12">
      <c r="A1" s="248" t="s">
        <v>434</v>
      </c>
      <c r="B1" s="248"/>
      <c r="C1" s="248"/>
      <c r="D1" s="248"/>
      <c r="E1" s="248"/>
      <c r="F1" s="248"/>
      <c r="G1" s="248"/>
      <c r="H1" s="248"/>
      <c r="I1" s="248"/>
      <c r="J1" s="248"/>
      <c r="K1" s="269"/>
      <c r="L1" s="269"/>
    </row>
    <row r="2" spans="1:12">
      <c r="A2" s="162" t="s">
        <v>7</v>
      </c>
      <c r="B2" s="163" t="s">
        <v>8</v>
      </c>
      <c r="C2" s="163" t="s">
        <v>0</v>
      </c>
      <c r="D2" s="164" t="s">
        <v>435</v>
      </c>
      <c r="E2" s="164" t="s">
        <v>436</v>
      </c>
      <c r="F2" s="164" t="s">
        <v>437</v>
      </c>
      <c r="G2" s="202" t="s">
        <v>438</v>
      </c>
      <c r="H2" s="164" t="s">
        <v>439</v>
      </c>
      <c r="I2" s="164" t="s">
        <v>440</v>
      </c>
      <c r="J2" s="164" t="s">
        <v>441</v>
      </c>
      <c r="K2" s="205" t="s">
        <v>442</v>
      </c>
      <c r="L2" s="165" t="s">
        <v>443</v>
      </c>
    </row>
    <row r="3" spans="1:12">
      <c r="A3" s="135">
        <v>1</v>
      </c>
      <c r="B3" s="136" t="s">
        <v>127</v>
      </c>
      <c r="C3" s="137" t="s">
        <v>144</v>
      </c>
      <c r="D3" s="167">
        <v>45.858293075684387</v>
      </c>
      <c r="E3" s="167">
        <v>39.678000743218149</v>
      </c>
      <c r="F3" s="167">
        <v>50.828671328671334</v>
      </c>
      <c r="G3" s="167">
        <v>32.597285067873301</v>
      </c>
      <c r="H3" s="167">
        <v>45.858293075684387</v>
      </c>
      <c r="I3" s="167">
        <v>47.613600891861779</v>
      </c>
      <c r="J3" s="167">
        <v>66.077272727272742</v>
      </c>
      <c r="K3" s="167">
        <v>48.895927601809952</v>
      </c>
      <c r="L3" s="167">
        <v>208.44509429662884</v>
      </c>
    </row>
    <row r="4" spans="1:12">
      <c r="A4" s="135">
        <v>2</v>
      </c>
      <c r="B4" s="136" t="s">
        <v>127</v>
      </c>
      <c r="C4" s="137" t="s">
        <v>134</v>
      </c>
      <c r="D4" s="167">
        <v>54.858293075684387</v>
      </c>
      <c r="E4" s="167">
        <v>53.678000743218149</v>
      </c>
      <c r="F4" s="167">
        <v>54.828671328671334</v>
      </c>
      <c r="G4" s="167"/>
      <c r="H4" s="167">
        <v>54.858293075684387</v>
      </c>
      <c r="I4" s="167">
        <v>64.413600891861776</v>
      </c>
      <c r="J4" s="167">
        <v>71.277272727272731</v>
      </c>
      <c r="K4" s="167">
        <v>0</v>
      </c>
      <c r="L4" s="167">
        <v>190.54916669481889</v>
      </c>
    </row>
    <row r="5" spans="1:12">
      <c r="A5" s="135">
        <v>3</v>
      </c>
      <c r="B5" s="136" t="s">
        <v>114</v>
      </c>
      <c r="C5" s="137" t="s">
        <v>448</v>
      </c>
      <c r="D5" s="167">
        <v>48.858293075684387</v>
      </c>
      <c r="E5" s="167">
        <v>44.678000743218149</v>
      </c>
      <c r="F5" s="167"/>
      <c r="G5" s="167">
        <v>41.597285067873301</v>
      </c>
      <c r="H5" s="167">
        <v>48.858293075684387</v>
      </c>
      <c r="I5" s="167">
        <v>53.613600891861779</v>
      </c>
      <c r="J5" s="167">
        <v>0</v>
      </c>
      <c r="K5" s="167">
        <v>62.395927601809952</v>
      </c>
      <c r="L5" s="167">
        <v>164.86782156935612</v>
      </c>
    </row>
    <row r="6" spans="1:12">
      <c r="A6" s="135">
        <v>4</v>
      </c>
      <c r="B6" s="136" t="s">
        <v>127</v>
      </c>
      <c r="C6" s="137" t="s">
        <v>143</v>
      </c>
      <c r="D6" s="167">
        <v>51.858293075684387</v>
      </c>
      <c r="E6" s="167">
        <v>14.913043478260875</v>
      </c>
      <c r="F6" s="167">
        <v>37.828671328671334</v>
      </c>
      <c r="G6" s="167">
        <v>30.597285067873301</v>
      </c>
      <c r="H6" s="167">
        <v>51.858293075684387</v>
      </c>
      <c r="I6" s="167">
        <v>17.895652173913049</v>
      </c>
      <c r="J6" s="167">
        <v>49.177272727272737</v>
      </c>
      <c r="K6" s="167">
        <v>45.895927601809952</v>
      </c>
      <c r="L6" s="167">
        <v>164.82714557868013</v>
      </c>
    </row>
    <row r="7" spans="1:12">
      <c r="A7" s="135">
        <v>5</v>
      </c>
      <c r="B7" s="136" t="s">
        <v>114</v>
      </c>
      <c r="C7" s="137" t="s">
        <v>119</v>
      </c>
      <c r="D7" s="167"/>
      <c r="E7" s="167">
        <v>38.678000743218149</v>
      </c>
      <c r="F7" s="167">
        <v>46.828671328671334</v>
      </c>
      <c r="G7" s="167">
        <v>33.597285067873301</v>
      </c>
      <c r="H7" s="167">
        <v>0</v>
      </c>
      <c r="I7" s="167">
        <v>46.413600891861776</v>
      </c>
      <c r="J7" s="167">
        <v>60.877272727272732</v>
      </c>
      <c r="K7" s="167">
        <v>50.395927601809952</v>
      </c>
      <c r="L7" s="167">
        <v>157.68680122094446</v>
      </c>
    </row>
    <row r="8" spans="1:12">
      <c r="A8" s="135">
        <v>6</v>
      </c>
      <c r="B8" s="136" t="s">
        <v>127</v>
      </c>
      <c r="C8" s="137" t="s">
        <v>136</v>
      </c>
      <c r="D8" s="167">
        <v>10.043478260869563</v>
      </c>
      <c r="E8" s="167">
        <v>38.678000743218149</v>
      </c>
      <c r="F8" s="167">
        <v>45.828671328671334</v>
      </c>
      <c r="G8" s="167">
        <v>27.597285067873301</v>
      </c>
      <c r="H8" s="167">
        <v>10.043478260869563</v>
      </c>
      <c r="I8" s="167">
        <v>46.413600891861776</v>
      </c>
      <c r="J8" s="167">
        <v>59.577272727272735</v>
      </c>
      <c r="K8" s="167">
        <v>41.395927601809952</v>
      </c>
      <c r="L8" s="167">
        <v>157.43027948181401</v>
      </c>
    </row>
    <row r="9" spans="1:12">
      <c r="A9" s="135">
        <v>7</v>
      </c>
      <c r="B9" s="136" t="s">
        <v>114</v>
      </c>
      <c r="C9" s="137" t="s">
        <v>128</v>
      </c>
      <c r="D9" s="167">
        <v>35.858293075684387</v>
      </c>
      <c r="E9" s="167">
        <v>46.678000743218149</v>
      </c>
      <c r="F9" s="167">
        <v>12.63636363636364</v>
      </c>
      <c r="G9" s="167">
        <v>31.597285067873301</v>
      </c>
      <c r="H9" s="167">
        <v>35.858293075684387</v>
      </c>
      <c r="I9" s="167">
        <v>56.013600891861778</v>
      </c>
      <c r="J9" s="167">
        <v>16.427272727272733</v>
      </c>
      <c r="K9" s="167">
        <v>47.395927601809952</v>
      </c>
      <c r="L9" s="167">
        <v>155.69509429662884</v>
      </c>
    </row>
    <row r="10" spans="1:12">
      <c r="A10" s="135">
        <v>8</v>
      </c>
      <c r="B10" s="136" t="s">
        <v>127</v>
      </c>
      <c r="C10" s="137" t="s">
        <v>449</v>
      </c>
      <c r="D10" s="167">
        <v>60.858293075684387</v>
      </c>
      <c r="E10" s="167">
        <v>59.678000743218149</v>
      </c>
      <c r="F10" s="167">
        <v>16.23</v>
      </c>
      <c r="G10" s="167"/>
      <c r="H10" s="167">
        <v>60.858293075684387</v>
      </c>
      <c r="I10" s="167">
        <v>71.613600891861779</v>
      </c>
      <c r="J10" s="167">
        <v>21.099</v>
      </c>
      <c r="K10" s="167">
        <v>0</v>
      </c>
      <c r="L10" s="167">
        <v>153.57089396754617</v>
      </c>
    </row>
    <row r="11" spans="1:12">
      <c r="A11" s="135">
        <v>9</v>
      </c>
      <c r="B11" s="136" t="s">
        <v>114</v>
      </c>
      <c r="C11" s="137" t="s">
        <v>118</v>
      </c>
      <c r="D11" s="167">
        <v>32.858293075684387</v>
      </c>
      <c r="E11" s="167">
        <v>41.678000743218149</v>
      </c>
      <c r="F11" s="167">
        <v>37.828671328671334</v>
      </c>
      <c r="G11" s="167">
        <v>7.058823529411768</v>
      </c>
      <c r="H11" s="167">
        <v>32.858293075684387</v>
      </c>
      <c r="I11" s="167">
        <v>50.013600891861778</v>
      </c>
      <c r="J11" s="167">
        <v>49.177272727272737</v>
      </c>
      <c r="K11" s="167">
        <v>10.588235294117652</v>
      </c>
      <c r="L11" s="167">
        <v>142.63740198893655</v>
      </c>
    </row>
    <row r="12" spans="1:12">
      <c r="A12" s="135">
        <v>10</v>
      </c>
      <c r="B12" s="136" t="s">
        <v>127</v>
      </c>
      <c r="C12" s="137" t="s">
        <v>141</v>
      </c>
      <c r="D12" s="167">
        <v>34.858293075684387</v>
      </c>
      <c r="E12" s="167">
        <v>13.913043478260875</v>
      </c>
      <c r="F12" s="167">
        <v>39.828671328671334</v>
      </c>
      <c r="G12" s="167">
        <v>25.597285067873301</v>
      </c>
      <c r="H12" s="167">
        <v>34.858293075684387</v>
      </c>
      <c r="I12" s="167">
        <v>16.69565217391305</v>
      </c>
      <c r="J12" s="167">
        <v>51.777272727272738</v>
      </c>
      <c r="K12" s="167">
        <v>38.395927601809952</v>
      </c>
      <c r="L12" s="167">
        <v>141.72714557868011</v>
      </c>
    </row>
    <row r="13" spans="1:12">
      <c r="A13" s="135">
        <v>11</v>
      </c>
      <c r="B13" s="136" t="s">
        <v>114</v>
      </c>
      <c r="C13" s="137" t="s">
        <v>450</v>
      </c>
      <c r="D13" s="167">
        <v>15.043478260869563</v>
      </c>
      <c r="E13" s="167">
        <v>35.678000743218149</v>
      </c>
      <c r="F13" s="167">
        <v>60.828671328671334</v>
      </c>
      <c r="G13" s="167"/>
      <c r="H13" s="167">
        <v>15.043478260869563</v>
      </c>
      <c r="I13" s="167">
        <v>42.813600891861775</v>
      </c>
      <c r="J13" s="167">
        <v>79.077272727272742</v>
      </c>
      <c r="K13" s="167">
        <v>0</v>
      </c>
      <c r="L13" s="167">
        <v>136.93435188000407</v>
      </c>
    </row>
    <row r="14" spans="1:12">
      <c r="A14" s="135">
        <v>12</v>
      </c>
      <c r="B14" s="136" t="s">
        <v>148</v>
      </c>
      <c r="C14" s="137" t="s">
        <v>159</v>
      </c>
      <c r="D14" s="167">
        <v>25.858293075684387</v>
      </c>
      <c r="E14" s="167">
        <v>18.678000743218149</v>
      </c>
      <c r="F14" s="167">
        <v>33.828671328671334</v>
      </c>
      <c r="G14" s="167">
        <v>28.597285067873301</v>
      </c>
      <c r="H14" s="167">
        <v>25.858293075684387</v>
      </c>
      <c r="I14" s="167">
        <v>22.41360089186178</v>
      </c>
      <c r="J14" s="167">
        <v>43.977272727272734</v>
      </c>
      <c r="K14" s="167">
        <v>42.895927601809952</v>
      </c>
      <c r="L14" s="167">
        <v>135.14509429662886</v>
      </c>
    </row>
    <row r="15" spans="1:12">
      <c r="A15" s="135">
        <v>13</v>
      </c>
      <c r="B15" s="136" t="s">
        <v>114</v>
      </c>
      <c r="C15" s="137" t="s">
        <v>115</v>
      </c>
      <c r="D15" s="167"/>
      <c r="E15" s="167">
        <v>54.678000743218149</v>
      </c>
      <c r="F15" s="167">
        <v>52.828671328671334</v>
      </c>
      <c r="G15" s="167"/>
      <c r="H15" s="167">
        <v>0</v>
      </c>
      <c r="I15" s="167">
        <v>65.613600891861779</v>
      </c>
      <c r="J15" s="167">
        <v>68.677272727272737</v>
      </c>
      <c r="K15" s="167">
        <v>0</v>
      </c>
      <c r="L15" s="167">
        <v>134.29087361913452</v>
      </c>
    </row>
    <row r="16" spans="1:12">
      <c r="A16" s="135">
        <v>14</v>
      </c>
      <c r="B16" s="136" t="s">
        <v>127</v>
      </c>
      <c r="C16" s="137" t="s">
        <v>139</v>
      </c>
      <c r="D16" s="167">
        <v>13.043478260869563</v>
      </c>
      <c r="E16" s="167">
        <v>13.913043478260875</v>
      </c>
      <c r="F16" s="167">
        <v>35.828671328671334</v>
      </c>
      <c r="G16" s="167">
        <v>37.597285067873301</v>
      </c>
      <c r="H16" s="167">
        <v>13.043478260869563</v>
      </c>
      <c r="I16" s="167">
        <v>16.69565217391305</v>
      </c>
      <c r="J16" s="167">
        <v>46.577272727272735</v>
      </c>
      <c r="K16" s="167">
        <v>56.395927601809952</v>
      </c>
      <c r="L16" s="167">
        <v>132.71233076386531</v>
      </c>
    </row>
    <row r="17" spans="1:12">
      <c r="A17" s="135">
        <v>15</v>
      </c>
      <c r="B17" s="137" t="s">
        <v>127</v>
      </c>
      <c r="C17" s="137" t="s">
        <v>337</v>
      </c>
      <c r="D17" s="167"/>
      <c r="E17" s="167"/>
      <c r="F17" s="167">
        <v>51.828671328671334</v>
      </c>
      <c r="G17" s="167">
        <v>42.597285067873301</v>
      </c>
      <c r="H17" s="167">
        <v>0</v>
      </c>
      <c r="I17" s="167">
        <v>0</v>
      </c>
      <c r="J17" s="167">
        <v>67.377272727272739</v>
      </c>
      <c r="K17" s="167">
        <v>63.895927601809952</v>
      </c>
      <c r="L17" s="167">
        <v>131.2732003290827</v>
      </c>
    </row>
    <row r="18" spans="1:12">
      <c r="A18" s="135">
        <v>16</v>
      </c>
      <c r="B18" s="136" t="s">
        <v>148</v>
      </c>
      <c r="C18" s="137" t="s">
        <v>151</v>
      </c>
      <c r="D18" s="167">
        <v>18.858293075684387</v>
      </c>
      <c r="E18" s="167">
        <v>20.678000743218149</v>
      </c>
      <c r="F18" s="167">
        <v>33.828671328671334</v>
      </c>
      <c r="G18" s="167">
        <v>25.597285067873301</v>
      </c>
      <c r="H18" s="167">
        <v>18.858293075684387</v>
      </c>
      <c r="I18" s="167">
        <v>24.813600891861778</v>
      </c>
      <c r="J18" s="167">
        <v>43.977272727272734</v>
      </c>
      <c r="K18" s="167">
        <v>38.395927601809952</v>
      </c>
      <c r="L18" s="167">
        <v>126.04509429662886</v>
      </c>
    </row>
    <row r="19" spans="1:12">
      <c r="A19" s="135">
        <v>17</v>
      </c>
      <c r="B19" s="136" t="s">
        <v>127</v>
      </c>
      <c r="C19" s="137" t="s">
        <v>130</v>
      </c>
      <c r="D19" s="167">
        <v>45.858293075684387</v>
      </c>
      <c r="E19" s="167">
        <v>55.678000743218149</v>
      </c>
      <c r="F19" s="167"/>
      <c r="G19" s="167"/>
      <c r="H19" s="167">
        <v>45.858293075684387</v>
      </c>
      <c r="I19" s="167">
        <v>66.813600891861782</v>
      </c>
      <c r="J19" s="167">
        <v>0</v>
      </c>
      <c r="K19" s="167">
        <v>0</v>
      </c>
      <c r="L19" s="167">
        <v>112.67189396754617</v>
      </c>
    </row>
    <row r="20" spans="1:12">
      <c r="A20" s="135">
        <v>18</v>
      </c>
      <c r="B20" s="136" t="s">
        <v>148</v>
      </c>
      <c r="C20" s="137" t="s">
        <v>152</v>
      </c>
      <c r="D20" s="167">
        <v>23.24959742351048</v>
      </c>
      <c r="E20" s="167">
        <v>34.678000743218149</v>
      </c>
      <c r="F20" s="167">
        <v>34.828671328671334</v>
      </c>
      <c r="G20" s="167"/>
      <c r="H20" s="167">
        <v>23.24959742351048</v>
      </c>
      <c r="I20" s="167">
        <v>41.613600891861779</v>
      </c>
      <c r="J20" s="167">
        <v>45.277272727272738</v>
      </c>
      <c r="K20" s="167">
        <v>0</v>
      </c>
      <c r="L20" s="167">
        <v>110.140471042645</v>
      </c>
    </row>
    <row r="21" spans="1:12">
      <c r="A21" s="135">
        <v>19</v>
      </c>
      <c r="B21" s="137" t="s">
        <v>114</v>
      </c>
      <c r="C21" s="137" t="s">
        <v>251</v>
      </c>
      <c r="D21" s="167"/>
      <c r="E21" s="167"/>
      <c r="F21" s="167">
        <v>43.828671328671334</v>
      </c>
      <c r="G21" s="167">
        <v>33.597285067873301</v>
      </c>
      <c r="H21" s="167">
        <v>0</v>
      </c>
      <c r="I21" s="167">
        <v>0</v>
      </c>
      <c r="J21" s="167">
        <v>56.977272727272734</v>
      </c>
      <c r="K21" s="167">
        <v>50.395927601809952</v>
      </c>
      <c r="L21" s="167">
        <v>107.37320032908269</v>
      </c>
    </row>
    <row r="22" spans="1:12">
      <c r="A22" s="135">
        <v>20</v>
      </c>
      <c r="B22" s="136" t="s">
        <v>127</v>
      </c>
      <c r="C22" s="137" t="s">
        <v>131</v>
      </c>
      <c r="D22" s="167">
        <v>48.858293075684387</v>
      </c>
      <c r="E22" s="167">
        <v>48.678000743218149</v>
      </c>
      <c r="F22" s="167"/>
      <c r="G22" s="167"/>
      <c r="H22" s="167">
        <v>48.858293075684387</v>
      </c>
      <c r="I22" s="167">
        <v>58.413600891861776</v>
      </c>
      <c r="J22" s="167">
        <v>0</v>
      </c>
      <c r="K22" s="167">
        <v>0</v>
      </c>
      <c r="L22" s="167">
        <v>107.27189396754616</v>
      </c>
    </row>
    <row r="23" spans="1:12">
      <c r="A23" s="135">
        <v>21</v>
      </c>
      <c r="B23" s="136" t="s">
        <v>127</v>
      </c>
      <c r="C23" s="137" t="s">
        <v>135</v>
      </c>
      <c r="D23" s="167">
        <v>45.858293075684387</v>
      </c>
      <c r="E23" s="167">
        <v>47.678000743218149</v>
      </c>
      <c r="F23" s="167"/>
      <c r="G23" s="167"/>
      <c r="H23" s="167">
        <v>45.858293075684387</v>
      </c>
      <c r="I23" s="167">
        <v>57.21360089186178</v>
      </c>
      <c r="J23" s="167">
        <v>0</v>
      </c>
      <c r="K23" s="167">
        <v>0</v>
      </c>
      <c r="L23" s="167">
        <v>103.07189396754617</v>
      </c>
    </row>
    <row r="24" spans="1:12">
      <c r="A24" s="135">
        <v>22</v>
      </c>
      <c r="B24" s="136" t="s">
        <v>127</v>
      </c>
      <c r="C24" s="137" t="s">
        <v>140</v>
      </c>
      <c r="D24" s="167">
        <v>14.043478260869563</v>
      </c>
      <c r="E24" s="167">
        <v>7</v>
      </c>
      <c r="F24" s="167">
        <v>26.21328671328672</v>
      </c>
      <c r="G24" s="167">
        <v>24.597285067873301</v>
      </c>
      <c r="H24" s="167">
        <v>14.043478260869563</v>
      </c>
      <c r="I24" s="167">
        <v>8.4</v>
      </c>
      <c r="J24" s="167">
        <v>34.077272727272735</v>
      </c>
      <c r="K24" s="167">
        <v>36.895927601809952</v>
      </c>
      <c r="L24" s="167">
        <v>93.416678589952255</v>
      </c>
    </row>
    <row r="25" spans="1:12">
      <c r="A25" s="135">
        <v>23</v>
      </c>
      <c r="B25" s="136" t="s">
        <v>114</v>
      </c>
      <c r="C25" s="137" t="s">
        <v>123</v>
      </c>
      <c r="D25" s="167">
        <v>30.858293075684387</v>
      </c>
      <c r="E25" s="167">
        <v>9.9130434782608745</v>
      </c>
      <c r="F25" s="167">
        <v>38.828671328671334</v>
      </c>
      <c r="G25" s="167"/>
      <c r="H25" s="167">
        <v>30.858293075684387</v>
      </c>
      <c r="I25" s="167">
        <v>11.895652173913049</v>
      </c>
      <c r="J25" s="167">
        <v>50.477272727272734</v>
      </c>
      <c r="K25" s="167">
        <v>0</v>
      </c>
      <c r="L25" s="167">
        <v>93.23121797687017</v>
      </c>
    </row>
    <row r="26" spans="1:12">
      <c r="A26" s="135">
        <v>24</v>
      </c>
      <c r="B26" s="136" t="s">
        <v>127</v>
      </c>
      <c r="C26" s="137" t="s">
        <v>137</v>
      </c>
      <c r="D26" s="167">
        <v>12.043478260869563</v>
      </c>
      <c r="E26" s="167">
        <v>23.024154589371989</v>
      </c>
      <c r="F26" s="167">
        <v>37.828671328671334</v>
      </c>
      <c r="G26" s="167"/>
      <c r="H26" s="167">
        <v>12.043478260869563</v>
      </c>
      <c r="I26" s="167">
        <v>27.628985507246387</v>
      </c>
      <c r="J26" s="167">
        <v>49.177272727272737</v>
      </c>
      <c r="K26" s="167">
        <v>0</v>
      </c>
      <c r="L26" s="167">
        <v>88.849736495388683</v>
      </c>
    </row>
    <row r="27" spans="1:12">
      <c r="A27" s="135">
        <v>25</v>
      </c>
      <c r="B27" s="136" t="s">
        <v>148</v>
      </c>
      <c r="C27" s="137" t="s">
        <v>153</v>
      </c>
      <c r="D27" s="167">
        <v>28.858293075684387</v>
      </c>
      <c r="E27" s="167">
        <v>18.678000743218149</v>
      </c>
      <c r="F27" s="167">
        <v>25.828671328671334</v>
      </c>
      <c r="G27" s="167"/>
      <c r="H27" s="167">
        <v>28.858293075684387</v>
      </c>
      <c r="I27" s="167">
        <v>22.41360089186178</v>
      </c>
      <c r="J27" s="167">
        <v>33.577272727272735</v>
      </c>
      <c r="K27" s="167">
        <v>0</v>
      </c>
      <c r="L27" s="167">
        <v>84.849166694818905</v>
      </c>
    </row>
    <row r="28" spans="1:12">
      <c r="A28" s="135">
        <v>26</v>
      </c>
      <c r="B28" s="136" t="s">
        <v>114</v>
      </c>
      <c r="C28" s="137" t="s">
        <v>117</v>
      </c>
      <c r="D28" s="167">
        <v>39.858293075684387</v>
      </c>
      <c r="E28" s="167">
        <v>36.678000743218149</v>
      </c>
      <c r="F28" s="167"/>
      <c r="G28" s="167"/>
      <c r="H28" s="167">
        <v>39.858293075684387</v>
      </c>
      <c r="I28" s="167">
        <v>44.013600891861778</v>
      </c>
      <c r="J28" s="167">
        <v>0</v>
      </c>
      <c r="K28" s="167">
        <v>0</v>
      </c>
      <c r="L28" s="167">
        <v>83.871893967546157</v>
      </c>
    </row>
    <row r="29" spans="1:12">
      <c r="A29" s="135">
        <v>27</v>
      </c>
      <c r="B29" s="136" t="s">
        <v>148</v>
      </c>
      <c r="C29" s="137" t="s">
        <v>156</v>
      </c>
      <c r="D29" s="167">
        <v>39.858293075684387</v>
      </c>
      <c r="E29" s="167">
        <v>25.678000743218149</v>
      </c>
      <c r="F29" s="167">
        <v>10</v>
      </c>
      <c r="G29" s="167"/>
      <c r="H29" s="167">
        <v>39.858293075684387</v>
      </c>
      <c r="I29" s="167">
        <v>30.813600891861778</v>
      </c>
      <c r="J29" s="167">
        <v>13</v>
      </c>
      <c r="K29" s="167">
        <v>0</v>
      </c>
      <c r="L29" s="167">
        <v>83.671893967546168</v>
      </c>
    </row>
    <row r="30" spans="1:12">
      <c r="A30" s="135">
        <v>28</v>
      </c>
      <c r="B30" s="136" t="s">
        <v>127</v>
      </c>
      <c r="C30" s="137" t="s">
        <v>253</v>
      </c>
      <c r="D30" s="167">
        <v>8.0434782608695627</v>
      </c>
      <c r="E30" s="167"/>
      <c r="F30" s="167">
        <v>44.828671328671334</v>
      </c>
      <c r="G30" s="167">
        <v>8.058823529411768</v>
      </c>
      <c r="H30" s="167">
        <v>8.0434782608695627</v>
      </c>
      <c r="I30" s="167">
        <v>0</v>
      </c>
      <c r="J30" s="167">
        <v>58.277272727272738</v>
      </c>
      <c r="K30" s="167">
        <v>12.088235294117652</v>
      </c>
      <c r="L30" s="167">
        <v>78.408986282259946</v>
      </c>
    </row>
    <row r="31" spans="1:12">
      <c r="A31" s="135">
        <v>29</v>
      </c>
      <c r="B31" s="136" t="s">
        <v>148</v>
      </c>
      <c r="C31" s="137" t="s">
        <v>150</v>
      </c>
      <c r="D31" s="167">
        <v>29.858293075684387</v>
      </c>
      <c r="E31" s="167">
        <v>38.678000743218149</v>
      </c>
      <c r="F31" s="167"/>
      <c r="G31" s="167"/>
      <c r="H31" s="167">
        <v>29.858293075684387</v>
      </c>
      <c r="I31" s="167">
        <v>46.413600891861776</v>
      </c>
      <c r="J31" s="167">
        <v>0</v>
      </c>
      <c r="K31" s="167">
        <v>0</v>
      </c>
      <c r="L31" s="167">
        <v>76.271893967546163</v>
      </c>
    </row>
    <row r="32" spans="1:12">
      <c r="A32" s="135">
        <v>30</v>
      </c>
      <c r="B32" s="136" t="s">
        <v>148</v>
      </c>
      <c r="C32" s="137" t="s">
        <v>154</v>
      </c>
      <c r="D32" s="167"/>
      <c r="E32" s="167">
        <v>30.678000743218149</v>
      </c>
      <c r="F32" s="167">
        <v>26.828671328671334</v>
      </c>
      <c r="G32" s="167"/>
      <c r="H32" s="167">
        <v>0</v>
      </c>
      <c r="I32" s="167">
        <v>36.813600891861775</v>
      </c>
      <c r="J32" s="167">
        <v>34.877272727272732</v>
      </c>
      <c r="K32" s="167">
        <v>0</v>
      </c>
      <c r="L32" s="167">
        <v>71.690873619134507</v>
      </c>
    </row>
    <row r="33" spans="1:12">
      <c r="A33" s="135">
        <v>31</v>
      </c>
      <c r="B33" s="136" t="s">
        <v>148</v>
      </c>
      <c r="C33" s="137" t="s">
        <v>155</v>
      </c>
      <c r="D33" s="167">
        <v>4.0434782608695627</v>
      </c>
      <c r="E33" s="167">
        <v>22.678000743218149</v>
      </c>
      <c r="F33" s="167">
        <v>29.828671328671334</v>
      </c>
      <c r="G33" s="167"/>
      <c r="H33" s="167">
        <v>4.0434782608695627</v>
      </c>
      <c r="I33" s="167">
        <v>27.213600891861777</v>
      </c>
      <c r="J33" s="167">
        <v>38.777272727272738</v>
      </c>
      <c r="K33" s="167">
        <v>0</v>
      </c>
      <c r="L33" s="167">
        <v>70.034351880004081</v>
      </c>
    </row>
    <row r="34" spans="1:12">
      <c r="A34" s="135">
        <v>32</v>
      </c>
      <c r="B34" s="136" t="s">
        <v>114</v>
      </c>
      <c r="C34" s="137" t="s">
        <v>121</v>
      </c>
      <c r="D34" s="167">
        <v>46.858293075684387</v>
      </c>
      <c r="E34" s="167">
        <v>12.913043478260875</v>
      </c>
      <c r="F34" s="167"/>
      <c r="G34" s="167"/>
      <c r="H34" s="167">
        <v>46.858293075684387</v>
      </c>
      <c r="I34" s="167">
        <v>15.495652173913049</v>
      </c>
      <c r="J34" s="167">
        <v>0</v>
      </c>
      <c r="K34" s="167">
        <v>0</v>
      </c>
      <c r="L34" s="167">
        <v>62.353945249597437</v>
      </c>
    </row>
    <row r="35" spans="1:12">
      <c r="A35" s="135">
        <v>33</v>
      </c>
      <c r="B35" s="137" t="s">
        <v>127</v>
      </c>
      <c r="C35" s="137" t="s">
        <v>424</v>
      </c>
      <c r="D35" s="167"/>
      <c r="E35" s="167"/>
      <c r="F35" s="167"/>
      <c r="G35" s="167">
        <v>40.597285067873301</v>
      </c>
      <c r="H35" s="167">
        <v>0</v>
      </c>
      <c r="I35" s="167">
        <v>0</v>
      </c>
      <c r="J35" s="167">
        <v>0</v>
      </c>
      <c r="K35" s="167">
        <v>60.895927601809952</v>
      </c>
      <c r="L35" s="167">
        <v>60.895927601809952</v>
      </c>
    </row>
    <row r="36" spans="1:12">
      <c r="A36" s="135">
        <v>34</v>
      </c>
      <c r="B36" s="136" t="s">
        <v>148</v>
      </c>
      <c r="C36" s="137" t="s">
        <v>149</v>
      </c>
      <c r="D36" s="167"/>
      <c r="E36" s="167">
        <v>50.678000743218149</v>
      </c>
      <c r="F36" s="167"/>
      <c r="G36" s="167"/>
      <c r="H36" s="167">
        <v>0</v>
      </c>
      <c r="I36" s="167">
        <v>60.813600891861775</v>
      </c>
      <c r="J36" s="167">
        <v>0</v>
      </c>
      <c r="K36" s="167">
        <v>0</v>
      </c>
      <c r="L36" s="167">
        <v>60.813600891861775</v>
      </c>
    </row>
    <row r="37" spans="1:12">
      <c r="A37" s="135">
        <v>35</v>
      </c>
      <c r="B37" s="136" t="s">
        <v>127</v>
      </c>
      <c r="C37" s="137" t="s">
        <v>138</v>
      </c>
      <c r="D37" s="167">
        <v>40.858293075684387</v>
      </c>
      <c r="E37" s="167">
        <v>11.913043478260875</v>
      </c>
      <c r="F37" s="167"/>
      <c r="G37" s="167"/>
      <c r="H37" s="167">
        <v>40.858293075684387</v>
      </c>
      <c r="I37" s="167">
        <v>14.29565217391305</v>
      </c>
      <c r="J37" s="167">
        <v>0</v>
      </c>
      <c r="K37" s="167">
        <v>0</v>
      </c>
      <c r="L37" s="167">
        <v>55.153945249597434</v>
      </c>
    </row>
    <row r="38" spans="1:12">
      <c r="A38" s="135">
        <v>36</v>
      </c>
      <c r="B38" s="136" t="s">
        <v>127</v>
      </c>
      <c r="C38" s="137" t="s">
        <v>133</v>
      </c>
      <c r="D38" s="167"/>
      <c r="E38" s="167">
        <v>32.678000743218149</v>
      </c>
      <c r="F38" s="167">
        <v>5.6363636363636402</v>
      </c>
      <c r="G38" s="167"/>
      <c r="H38" s="167">
        <v>0</v>
      </c>
      <c r="I38" s="167">
        <v>39.21360089186178</v>
      </c>
      <c r="J38" s="167">
        <v>7.3272727272727325</v>
      </c>
      <c r="K38" s="167">
        <v>0</v>
      </c>
      <c r="L38" s="167">
        <v>46.540873619134516</v>
      </c>
    </row>
    <row r="39" spans="1:12">
      <c r="A39" s="135">
        <v>37</v>
      </c>
      <c r="B39" s="136" t="s">
        <v>148</v>
      </c>
      <c r="C39" s="137" t="s">
        <v>306</v>
      </c>
      <c r="D39" s="167">
        <v>2.4347826086956559</v>
      </c>
      <c r="E39" s="167"/>
      <c r="F39" s="167">
        <v>29.828671328671334</v>
      </c>
      <c r="G39" s="167"/>
      <c r="H39" s="167">
        <v>2.4347826086956559</v>
      </c>
      <c r="I39" s="167">
        <v>0</v>
      </c>
      <c r="J39" s="167">
        <v>38.777272727272738</v>
      </c>
      <c r="K39" s="167">
        <v>0</v>
      </c>
      <c r="L39" s="167">
        <v>41.212055335968394</v>
      </c>
    </row>
    <row r="40" spans="1:12">
      <c r="A40" s="135">
        <v>38</v>
      </c>
      <c r="B40" s="136" t="s">
        <v>114</v>
      </c>
      <c r="C40" s="137" t="s">
        <v>122</v>
      </c>
      <c r="D40" s="167">
        <v>32.858293075684387</v>
      </c>
      <c r="E40" s="167">
        <v>6.9130434782608745</v>
      </c>
      <c r="F40" s="167"/>
      <c r="G40" s="167"/>
      <c r="H40" s="167">
        <v>32.858293075684387</v>
      </c>
      <c r="I40" s="167">
        <v>8.2956521739130498</v>
      </c>
      <c r="J40" s="167">
        <v>0</v>
      </c>
      <c r="K40" s="167">
        <v>0</v>
      </c>
      <c r="L40" s="167">
        <v>41.153945249597434</v>
      </c>
    </row>
    <row r="41" spans="1:12">
      <c r="A41" s="135">
        <v>39</v>
      </c>
      <c r="B41" s="136" t="s">
        <v>114</v>
      </c>
      <c r="C41" s="137" t="s">
        <v>301</v>
      </c>
      <c r="D41" s="167">
        <v>38.858293075684387</v>
      </c>
      <c r="E41" s="167"/>
      <c r="F41" s="167"/>
      <c r="G41" s="167"/>
      <c r="H41" s="167">
        <v>38.858293075684387</v>
      </c>
      <c r="I41" s="167">
        <v>0</v>
      </c>
      <c r="J41" s="167">
        <v>0</v>
      </c>
      <c r="K41" s="167">
        <v>0</v>
      </c>
      <c r="L41" s="167">
        <v>38.858293075684387</v>
      </c>
    </row>
    <row r="42" spans="1:12">
      <c r="A42" s="135">
        <v>40</v>
      </c>
      <c r="B42" s="136" t="s">
        <v>127</v>
      </c>
      <c r="C42" s="137" t="s">
        <v>302</v>
      </c>
      <c r="D42" s="167">
        <v>38.858293075684387</v>
      </c>
      <c r="E42" s="167"/>
      <c r="F42" s="167"/>
      <c r="G42" s="167"/>
      <c r="H42" s="167">
        <v>38.858293075684387</v>
      </c>
      <c r="I42" s="167">
        <v>0</v>
      </c>
      <c r="J42" s="167">
        <v>0</v>
      </c>
      <c r="K42" s="167">
        <v>0</v>
      </c>
      <c r="L42" s="167">
        <v>38.858293075684387</v>
      </c>
    </row>
    <row r="43" spans="1:12">
      <c r="A43" s="135">
        <v>41</v>
      </c>
      <c r="B43" s="136" t="s">
        <v>148</v>
      </c>
      <c r="C43" s="137" t="s">
        <v>160</v>
      </c>
      <c r="D43" s="167"/>
      <c r="E43" s="167">
        <v>26.678000743218149</v>
      </c>
      <c r="F43" s="167">
        <v>0.22727272727273373</v>
      </c>
      <c r="G43" s="167">
        <v>5.882352941176805E-2</v>
      </c>
      <c r="H43" s="167">
        <v>0</v>
      </c>
      <c r="I43" s="167">
        <v>32.013600891861778</v>
      </c>
      <c r="J43" s="167">
        <v>0.29545454545455385</v>
      </c>
      <c r="K43" s="167">
        <v>8.8235294117652074E-2</v>
      </c>
      <c r="L43" s="167">
        <v>32.397290731433984</v>
      </c>
    </row>
    <row r="44" spans="1:12">
      <c r="A44" s="135">
        <v>42</v>
      </c>
      <c r="B44" s="136" t="s">
        <v>127</v>
      </c>
      <c r="C44" s="137" t="s">
        <v>142</v>
      </c>
      <c r="D44" s="167">
        <v>10.043478260869563</v>
      </c>
      <c r="E44" s="167">
        <v>9.9130434782608745</v>
      </c>
      <c r="F44" s="167">
        <v>6.4090909090909065</v>
      </c>
      <c r="G44" s="167"/>
      <c r="H44" s="167">
        <v>10.043478260869563</v>
      </c>
      <c r="I44" s="167">
        <v>11.895652173913049</v>
      </c>
      <c r="J44" s="167">
        <v>8.3318181818181785</v>
      </c>
      <c r="K44" s="167">
        <v>0</v>
      </c>
      <c r="L44" s="167">
        <v>30.270948616600791</v>
      </c>
    </row>
    <row r="45" spans="1:12">
      <c r="A45" s="135">
        <v>43</v>
      </c>
      <c r="B45" s="136" t="s">
        <v>148</v>
      </c>
      <c r="C45" s="137" t="s">
        <v>307</v>
      </c>
      <c r="D45" s="167">
        <v>1.4347826086956559</v>
      </c>
      <c r="E45" s="167"/>
      <c r="F45" s="167">
        <v>21.828671328671334</v>
      </c>
      <c r="G45" s="167"/>
      <c r="H45" s="167">
        <v>1.4347826086956559</v>
      </c>
      <c r="I45" s="167">
        <v>0</v>
      </c>
      <c r="J45" s="167">
        <v>28.377272727272736</v>
      </c>
      <c r="K45" s="167">
        <v>0</v>
      </c>
      <c r="L45" s="167">
        <v>29.812055335968392</v>
      </c>
    </row>
    <row r="46" spans="1:12">
      <c r="A46" s="135">
        <v>44</v>
      </c>
      <c r="B46" s="136" t="s">
        <v>148</v>
      </c>
      <c r="C46" s="137" t="s">
        <v>163</v>
      </c>
      <c r="D46" s="167">
        <v>20.858293075684387</v>
      </c>
      <c r="E46" s="167">
        <v>0</v>
      </c>
      <c r="F46" s="167">
        <v>5.4090909090909065</v>
      </c>
      <c r="G46" s="167"/>
      <c r="H46" s="167">
        <v>20.858293075684387</v>
      </c>
      <c r="I46" s="167">
        <v>0</v>
      </c>
      <c r="J46" s="167">
        <v>7.0318181818181786</v>
      </c>
      <c r="K46" s="167">
        <v>0</v>
      </c>
      <c r="L46" s="167">
        <v>27.890111257502564</v>
      </c>
    </row>
    <row r="47" spans="1:12">
      <c r="A47" s="135">
        <v>45</v>
      </c>
      <c r="B47" s="136" t="s">
        <v>127</v>
      </c>
      <c r="C47" s="137" t="s">
        <v>256</v>
      </c>
      <c r="D47" s="167">
        <v>13.043478260869563</v>
      </c>
      <c r="E47" s="167"/>
      <c r="F47" s="167">
        <v>10.63636363636364</v>
      </c>
      <c r="G47" s="167"/>
      <c r="H47" s="167">
        <v>13.043478260869563</v>
      </c>
      <c r="I47" s="167">
        <v>0</v>
      </c>
      <c r="J47" s="167">
        <v>13.827272727272733</v>
      </c>
      <c r="K47" s="167">
        <v>0</v>
      </c>
      <c r="L47" s="167">
        <v>26.870750988142298</v>
      </c>
    </row>
    <row r="48" spans="1:12">
      <c r="A48" s="135">
        <v>46</v>
      </c>
      <c r="B48" s="136" t="s">
        <v>148</v>
      </c>
      <c r="C48" s="137" t="s">
        <v>162</v>
      </c>
      <c r="D48" s="167">
        <v>4.4347826086956559</v>
      </c>
      <c r="E48" s="167">
        <v>1.9130434782608745</v>
      </c>
      <c r="F48" s="167">
        <v>13.251748251748253</v>
      </c>
      <c r="G48" s="167"/>
      <c r="H48" s="167">
        <v>4.4347826086956559</v>
      </c>
      <c r="I48" s="167">
        <v>2.2956521739130493</v>
      </c>
      <c r="J48" s="167">
        <v>17.22727272727273</v>
      </c>
      <c r="K48" s="167">
        <v>0</v>
      </c>
      <c r="L48" s="167">
        <v>23.957707509881438</v>
      </c>
    </row>
    <row r="49" spans="1:12">
      <c r="A49" s="135">
        <v>47</v>
      </c>
      <c r="B49" s="136" t="s">
        <v>127</v>
      </c>
      <c r="C49" s="137" t="s">
        <v>147</v>
      </c>
      <c r="D49" s="167">
        <v>15.24959742351048</v>
      </c>
      <c r="E49" s="167">
        <v>1.9130434782608745</v>
      </c>
      <c r="F49" s="167">
        <v>2.2272727272727337</v>
      </c>
      <c r="G49" s="167"/>
      <c r="H49" s="167">
        <v>15.24959742351048</v>
      </c>
      <c r="I49" s="167">
        <v>2.2956521739130493</v>
      </c>
      <c r="J49" s="167">
        <v>2.8954545454545539</v>
      </c>
      <c r="K49" s="167">
        <v>0</v>
      </c>
      <c r="L49" s="167">
        <v>20.440704142878083</v>
      </c>
    </row>
    <row r="50" spans="1:12">
      <c r="A50" s="135">
        <v>48</v>
      </c>
      <c r="B50" s="136" t="s">
        <v>148</v>
      </c>
      <c r="C50" s="137" t="s">
        <v>304</v>
      </c>
      <c r="D50" s="167">
        <v>17.858293075684387</v>
      </c>
      <c r="E50" s="167"/>
      <c r="F50" s="167"/>
      <c r="G50" s="167"/>
      <c r="H50" s="167">
        <v>17.858293075684387</v>
      </c>
      <c r="I50" s="167">
        <v>0</v>
      </c>
      <c r="J50" s="167">
        <v>0</v>
      </c>
      <c r="K50" s="167">
        <v>0</v>
      </c>
      <c r="L50" s="167">
        <v>17.858293075684387</v>
      </c>
    </row>
    <row r="51" spans="1:12">
      <c r="A51" s="135">
        <v>49</v>
      </c>
      <c r="B51" s="137" t="s">
        <v>148</v>
      </c>
      <c r="C51" s="137" t="s">
        <v>259</v>
      </c>
      <c r="D51" s="167"/>
      <c r="E51" s="167"/>
      <c r="F51" s="167">
        <v>13.21328671328672</v>
      </c>
      <c r="G51" s="167"/>
      <c r="H51" s="167">
        <v>0</v>
      </c>
      <c r="I51" s="167">
        <v>0</v>
      </c>
      <c r="J51" s="167">
        <v>17.177272727272737</v>
      </c>
      <c r="K51" s="167">
        <v>0</v>
      </c>
      <c r="L51" s="167">
        <v>17.177272727272737</v>
      </c>
    </row>
    <row r="52" spans="1:12">
      <c r="A52" s="135">
        <v>50</v>
      </c>
      <c r="B52" s="137" t="s">
        <v>127</v>
      </c>
      <c r="C52" s="137" t="s">
        <v>338</v>
      </c>
      <c r="D52" s="167"/>
      <c r="E52" s="167"/>
      <c r="F52" s="167">
        <v>9.2272727272727337</v>
      </c>
      <c r="G52" s="167"/>
      <c r="H52" s="167">
        <v>0</v>
      </c>
      <c r="I52" s="167">
        <v>0</v>
      </c>
      <c r="J52" s="167">
        <v>11.995454545454555</v>
      </c>
      <c r="K52" s="167">
        <v>0</v>
      </c>
      <c r="L52" s="167">
        <v>11.995454545454555</v>
      </c>
    </row>
    <row r="53" spans="1:12">
      <c r="A53" s="135">
        <v>51</v>
      </c>
      <c r="B53" s="136" t="s">
        <v>114</v>
      </c>
      <c r="C53" s="137" t="s">
        <v>120</v>
      </c>
      <c r="D53" s="167"/>
      <c r="E53" s="167">
        <v>9.9130434782608745</v>
      </c>
      <c r="F53" s="167"/>
      <c r="G53" s="167"/>
      <c r="H53" s="167">
        <v>0</v>
      </c>
      <c r="I53" s="167">
        <v>11.895652173913049</v>
      </c>
      <c r="J53" s="167">
        <v>0</v>
      </c>
      <c r="K53" s="167">
        <v>0</v>
      </c>
      <c r="L53" s="167">
        <v>11.895652173913049</v>
      </c>
    </row>
    <row r="54" spans="1:12">
      <c r="A54" s="135">
        <v>52</v>
      </c>
      <c r="B54" s="137" t="s">
        <v>127</v>
      </c>
      <c r="C54" s="137" t="s">
        <v>254</v>
      </c>
      <c r="D54" s="167"/>
      <c r="E54" s="167"/>
      <c r="F54" s="167">
        <v>5.6363636363636402</v>
      </c>
      <c r="G54" s="167"/>
      <c r="H54" s="167">
        <v>0</v>
      </c>
      <c r="I54" s="167">
        <v>0</v>
      </c>
      <c r="J54" s="167">
        <v>7.3272727272727325</v>
      </c>
      <c r="K54" s="167">
        <v>0</v>
      </c>
      <c r="L54" s="167">
        <v>7.3272727272727325</v>
      </c>
    </row>
    <row r="55" spans="1:12">
      <c r="A55" s="135">
        <v>53</v>
      </c>
      <c r="B55" s="136" t="s">
        <v>148</v>
      </c>
      <c r="C55" s="137" t="s">
        <v>260</v>
      </c>
      <c r="D55" s="167">
        <v>0.60869565217390686</v>
      </c>
      <c r="E55" s="167"/>
      <c r="F55" s="167">
        <v>4.4090909090909065</v>
      </c>
      <c r="G55" s="167"/>
      <c r="H55" s="167">
        <v>0.60869565217390686</v>
      </c>
      <c r="I55" s="167">
        <v>0</v>
      </c>
      <c r="J55" s="167">
        <v>5.7318181818181788</v>
      </c>
      <c r="K55" s="167">
        <v>0</v>
      </c>
      <c r="L55" s="167">
        <v>6.3405138339920857</v>
      </c>
    </row>
    <row r="56" spans="1:12">
      <c r="A56" s="135">
        <v>54</v>
      </c>
      <c r="B56" s="136" t="s">
        <v>127</v>
      </c>
      <c r="C56" s="137" t="s">
        <v>145</v>
      </c>
      <c r="D56" s="167"/>
      <c r="E56" s="167">
        <v>4.9130434782608745</v>
      </c>
      <c r="F56" s="167"/>
      <c r="G56" s="167"/>
      <c r="H56" s="167">
        <v>0</v>
      </c>
      <c r="I56" s="167">
        <v>5.8956521739130494</v>
      </c>
      <c r="J56" s="167">
        <v>0</v>
      </c>
      <c r="K56" s="167">
        <v>0</v>
      </c>
      <c r="L56" s="167">
        <v>5.8956521739130494</v>
      </c>
    </row>
    <row r="57" spans="1:12">
      <c r="A57" s="135">
        <v>55</v>
      </c>
      <c r="B57" s="137" t="s">
        <v>127</v>
      </c>
      <c r="C57" s="137" t="s">
        <v>339</v>
      </c>
      <c r="D57" s="167"/>
      <c r="E57" s="167"/>
      <c r="F57" s="167">
        <v>4.4090909090909065</v>
      </c>
      <c r="G57" s="167"/>
      <c r="H57" s="167">
        <v>0</v>
      </c>
      <c r="I57" s="167">
        <v>0</v>
      </c>
      <c r="J57" s="167">
        <v>5.7318181818181788</v>
      </c>
      <c r="K57" s="167">
        <v>0</v>
      </c>
      <c r="L57" s="167">
        <v>5.7318181818181788</v>
      </c>
    </row>
    <row r="58" spans="1:12">
      <c r="A58" s="135">
        <v>56</v>
      </c>
      <c r="B58" s="171" t="s">
        <v>148</v>
      </c>
      <c r="C58" s="137" t="s">
        <v>157</v>
      </c>
      <c r="D58" s="167">
        <v>0</v>
      </c>
      <c r="E58" s="167">
        <v>3.9130434782608745</v>
      </c>
      <c r="F58" s="167">
        <v>0</v>
      </c>
      <c r="G58" s="167"/>
      <c r="H58" s="167">
        <v>0</v>
      </c>
      <c r="I58" s="167">
        <v>4.6956521739130492</v>
      </c>
      <c r="J58" s="167">
        <v>0</v>
      </c>
      <c r="K58" s="167">
        <v>0</v>
      </c>
      <c r="L58" s="167">
        <v>4.6956521739130492</v>
      </c>
    </row>
    <row r="59" spans="1:12">
      <c r="A59" s="135">
        <v>57</v>
      </c>
      <c r="B59" s="137" t="s">
        <v>127</v>
      </c>
      <c r="C59" s="137" t="s">
        <v>340</v>
      </c>
      <c r="D59" s="167"/>
      <c r="E59" s="167"/>
      <c r="F59" s="167">
        <v>3.2272727272727337</v>
      </c>
      <c r="G59" s="167"/>
      <c r="H59" s="167">
        <v>0</v>
      </c>
      <c r="I59" s="167">
        <v>0</v>
      </c>
      <c r="J59" s="167">
        <v>4.1954545454545542</v>
      </c>
      <c r="K59" s="167">
        <v>0</v>
      </c>
      <c r="L59" s="167">
        <v>4.1954545454545542</v>
      </c>
    </row>
    <row r="60" spans="1:12">
      <c r="A60" s="135">
        <v>58</v>
      </c>
      <c r="B60" s="137" t="s">
        <v>148</v>
      </c>
      <c r="C60" s="137" t="s">
        <v>158</v>
      </c>
      <c r="D60" s="167">
        <v>0</v>
      </c>
      <c r="E60" s="167">
        <v>0</v>
      </c>
      <c r="F60" s="167">
        <v>1.2272727272727337</v>
      </c>
      <c r="G60" s="167"/>
      <c r="H60" s="167">
        <v>0</v>
      </c>
      <c r="I60" s="167">
        <v>0</v>
      </c>
      <c r="J60" s="167">
        <v>1.5954545454545539</v>
      </c>
      <c r="K60" s="167">
        <v>0</v>
      </c>
      <c r="L60" s="167">
        <v>1.5954545454545539</v>
      </c>
    </row>
    <row r="61" spans="1:12">
      <c r="A61" s="135"/>
      <c r="B61" s="137" t="s">
        <v>114</v>
      </c>
      <c r="C61" s="137" t="s">
        <v>308</v>
      </c>
      <c r="D61" s="167">
        <v>0</v>
      </c>
      <c r="E61" s="167"/>
      <c r="F61" s="167"/>
      <c r="G61" s="167"/>
      <c r="H61" s="167">
        <v>0</v>
      </c>
      <c r="I61" s="167">
        <v>0</v>
      </c>
      <c r="J61" s="167">
        <v>0</v>
      </c>
      <c r="K61" s="167">
        <v>0</v>
      </c>
      <c r="L61" s="167">
        <v>0</v>
      </c>
    </row>
    <row r="62" spans="1:12">
      <c r="A62" s="135"/>
      <c r="B62" s="137" t="s">
        <v>148</v>
      </c>
      <c r="C62" s="137" t="s">
        <v>263</v>
      </c>
      <c r="D62" s="167"/>
      <c r="E62" s="167"/>
      <c r="F62" s="167">
        <v>0</v>
      </c>
      <c r="G62" s="167"/>
      <c r="H62" s="167">
        <v>0</v>
      </c>
      <c r="I62" s="167">
        <v>0</v>
      </c>
      <c r="J62" s="167">
        <v>0</v>
      </c>
      <c r="K62" s="167">
        <v>0</v>
      </c>
      <c r="L62" s="167">
        <v>0</v>
      </c>
    </row>
    <row r="63" spans="1:12">
      <c r="A63" s="135"/>
      <c r="B63" s="137" t="s">
        <v>148</v>
      </c>
      <c r="C63" s="137" t="s">
        <v>261</v>
      </c>
      <c r="D63" s="167">
        <v>0</v>
      </c>
      <c r="E63" s="167"/>
      <c r="F63" s="167">
        <v>0</v>
      </c>
      <c r="G63" s="167"/>
      <c r="H63" s="167">
        <v>0</v>
      </c>
      <c r="I63" s="167">
        <v>0</v>
      </c>
      <c r="J63" s="167">
        <v>0</v>
      </c>
      <c r="K63" s="167">
        <v>0</v>
      </c>
      <c r="L63" s="167">
        <v>0</v>
      </c>
    </row>
    <row r="64" spans="1:12">
      <c r="A64" s="135"/>
      <c r="B64" s="137" t="s">
        <v>148</v>
      </c>
      <c r="C64" s="137" t="s">
        <v>311</v>
      </c>
      <c r="D64" s="167">
        <v>0</v>
      </c>
      <c r="E64" s="167"/>
      <c r="F64" s="167"/>
      <c r="G64" s="167"/>
      <c r="H64" s="167">
        <v>0</v>
      </c>
      <c r="I64" s="167">
        <v>0</v>
      </c>
      <c r="J64" s="167">
        <v>0</v>
      </c>
      <c r="K64" s="167">
        <v>0</v>
      </c>
      <c r="L64" s="167">
        <v>0</v>
      </c>
    </row>
    <row r="65" spans="1:12">
      <c r="A65" s="135"/>
      <c r="B65" s="137" t="s">
        <v>127</v>
      </c>
      <c r="C65" s="137" t="s">
        <v>451</v>
      </c>
      <c r="D65" s="167">
        <v>0</v>
      </c>
      <c r="E65" s="167"/>
      <c r="F65" s="167"/>
      <c r="G65" s="167"/>
      <c r="H65" s="167">
        <v>0</v>
      </c>
      <c r="I65" s="167">
        <v>0</v>
      </c>
      <c r="J65" s="167">
        <v>0</v>
      </c>
      <c r="K65" s="167">
        <v>0</v>
      </c>
      <c r="L65" s="167">
        <v>0</v>
      </c>
    </row>
    <row r="66" spans="1:12">
      <c r="A66" s="135"/>
      <c r="B66" s="137" t="s">
        <v>127</v>
      </c>
      <c r="C66" s="137" t="s">
        <v>146</v>
      </c>
      <c r="D66" s="167"/>
      <c r="E66" s="167">
        <v>0</v>
      </c>
      <c r="F66" s="167"/>
      <c r="G66" s="167"/>
      <c r="H66" s="167">
        <v>0</v>
      </c>
      <c r="I66" s="167">
        <v>0</v>
      </c>
      <c r="J66" s="167">
        <v>0</v>
      </c>
      <c r="K66" s="167">
        <v>0</v>
      </c>
      <c r="L66" s="167">
        <v>0</v>
      </c>
    </row>
    <row r="67" spans="1:12">
      <c r="A67" s="135"/>
      <c r="B67" s="137" t="s">
        <v>127</v>
      </c>
      <c r="C67" s="137" t="s">
        <v>309</v>
      </c>
      <c r="D67" s="167">
        <v>0</v>
      </c>
      <c r="E67" s="167"/>
      <c r="F67" s="167"/>
      <c r="G67" s="167"/>
      <c r="H67" s="167">
        <v>0</v>
      </c>
      <c r="I67" s="167">
        <v>0</v>
      </c>
      <c r="J67" s="167">
        <v>0</v>
      </c>
      <c r="K67" s="167">
        <v>0</v>
      </c>
      <c r="L67" s="167">
        <v>0</v>
      </c>
    </row>
    <row r="68" spans="1:12">
      <c r="A68" s="135"/>
      <c r="B68" s="137" t="s">
        <v>148</v>
      </c>
      <c r="C68" s="137" t="s">
        <v>164</v>
      </c>
      <c r="D68" s="167"/>
      <c r="E68" s="167">
        <v>0</v>
      </c>
      <c r="F68" s="167"/>
      <c r="G68" s="167"/>
      <c r="H68" s="167">
        <v>0</v>
      </c>
      <c r="I68" s="167">
        <v>0</v>
      </c>
      <c r="J68" s="167">
        <v>0</v>
      </c>
      <c r="K68" s="167">
        <v>0</v>
      </c>
      <c r="L68" s="167">
        <v>0</v>
      </c>
    </row>
    <row r="69" spans="1:12">
      <c r="A69" s="135"/>
      <c r="B69" s="137" t="s">
        <v>148</v>
      </c>
      <c r="C69" s="137" t="s">
        <v>165</v>
      </c>
      <c r="D69" s="167"/>
      <c r="E69" s="167">
        <v>0</v>
      </c>
      <c r="F69" s="167"/>
      <c r="G69" s="167"/>
      <c r="H69" s="167">
        <v>0</v>
      </c>
      <c r="I69" s="167">
        <v>0</v>
      </c>
      <c r="J69" s="167">
        <v>0</v>
      </c>
      <c r="K69" s="167">
        <v>0</v>
      </c>
      <c r="L69" s="167">
        <v>0</v>
      </c>
    </row>
    <row r="70" spans="1:12">
      <c r="A70" s="135"/>
      <c r="B70" s="137" t="s">
        <v>148</v>
      </c>
      <c r="C70" s="137" t="s">
        <v>161</v>
      </c>
      <c r="D70" s="167"/>
      <c r="E70" s="167">
        <v>0</v>
      </c>
      <c r="F70" s="167">
        <v>0</v>
      </c>
      <c r="G70" s="167"/>
      <c r="H70" s="167">
        <v>0</v>
      </c>
      <c r="I70" s="167">
        <v>0</v>
      </c>
      <c r="J70" s="167">
        <v>0</v>
      </c>
      <c r="K70" s="167">
        <v>0</v>
      </c>
      <c r="L70" s="167">
        <v>0</v>
      </c>
    </row>
  </sheetData>
  <mergeCells count="1">
    <mergeCell ref="A1:J1"/>
  </mergeCells>
  <phoneticPr fontId="2" type="noConversion"/>
  <conditionalFormatting sqref="B5:B12">
    <cfRule type="expression" dxfId="132" priority="43">
      <formula>AND(XDO5=0,XDP5&lt;&gt;"")</formula>
    </cfRule>
  </conditionalFormatting>
  <conditionalFormatting sqref="A5:A12">
    <cfRule type="expression" dxfId="131" priority="42">
      <formula>AND(XDO5=0,XDP5&lt;&gt;"")</formula>
    </cfRule>
  </conditionalFormatting>
  <conditionalFormatting sqref="D5:G51">
    <cfRule type="cellIs" dxfId="130" priority="40" operator="lessThan">
      <formula>#REF!</formula>
    </cfRule>
    <cfRule type="cellIs" dxfId="129" priority="41" operator="equal">
      <formula>#REF!</formula>
    </cfRule>
  </conditionalFormatting>
  <conditionalFormatting sqref="H5:H12">
    <cfRule type="cellIs" dxfId="128" priority="38" operator="lessThan">
      <formula>#REF!*COUNTIF(D5:G5,"&gt;0")</formula>
    </cfRule>
    <cfRule type="cellIs" dxfId="127" priority="39" operator="equal">
      <formula>#REF!*COUNTIF(D5:G5,"&gt;0")</formula>
    </cfRule>
  </conditionalFormatting>
  <conditionalFormatting sqref="C2:C1048576">
    <cfRule type="duplicateValues" dxfId="126" priority="37"/>
  </conditionalFormatting>
  <conditionalFormatting sqref="B5:B9">
    <cfRule type="expression" dxfId="125" priority="36">
      <formula>AND(XDV5=0,XDW5&lt;&gt;"")</formula>
    </cfRule>
  </conditionalFormatting>
  <conditionalFormatting sqref="B10:B12 B2:B3 B52:B61">
    <cfRule type="expression" dxfId="124" priority="35">
      <formula>AND(XDW2=0,XDX2&lt;&gt;"")</formula>
    </cfRule>
  </conditionalFormatting>
  <conditionalFormatting sqref="B5:B51">
    <cfRule type="expression" dxfId="123" priority="34">
      <formula>AND(XDV5=0,XDW5&lt;&gt;"")</formula>
    </cfRule>
  </conditionalFormatting>
  <conditionalFormatting sqref="A5:A59">
    <cfRule type="expression" dxfId="122" priority="33">
      <formula>AND(XDV5=0,XDW5&lt;&gt;"")</formula>
    </cfRule>
  </conditionalFormatting>
  <conditionalFormatting sqref="H5:H51">
    <cfRule type="cellIs" dxfId="121" priority="31" operator="lessThan">
      <formula>#REF!*COUNTIF(D5:G5,"&gt;0")</formula>
    </cfRule>
    <cfRule type="cellIs" dxfId="120" priority="32" operator="equal">
      <formula>#REF!*COUNTIF(D5:G5,"&gt;0")</formula>
    </cfRule>
  </conditionalFormatting>
  <conditionalFormatting sqref="A2:A3 A5 A7 A9 A11 A13 A15 A17 A19 A21 A23 A25 A27 A29 A31 A33 A35 A37 A39 A41 A43 A45 A47 A49 A51:A69">
    <cfRule type="expression" dxfId="119" priority="30">
      <formula>AND(XDW2=0,XDX2&lt;&gt;"")</formula>
    </cfRule>
  </conditionalFormatting>
  <conditionalFormatting sqref="F2:G61 D3:E61">
    <cfRule type="cellIs" dxfId="118" priority="28" operator="lessThan">
      <formula>#REF!</formula>
    </cfRule>
    <cfRule type="cellIs" dxfId="117" priority="29" operator="equal">
      <formula>#REF!</formula>
    </cfRule>
  </conditionalFormatting>
  <conditionalFormatting sqref="H2:H61">
    <cfRule type="cellIs" dxfId="116" priority="26" operator="lessThan">
      <formula>#REF!*COUNTIF(D2:G2,"&gt;0")</formula>
    </cfRule>
    <cfRule type="cellIs" dxfId="115" priority="27" operator="equal">
      <formula>#REF!*COUNTIF(D2:G2,"&gt;0")</formula>
    </cfRule>
  </conditionalFormatting>
  <conditionalFormatting sqref="C2">
    <cfRule type="duplicateValues" dxfId="114" priority="25"/>
  </conditionalFormatting>
  <conditionalFormatting sqref="D5:I51">
    <cfRule type="cellIs" dxfId="113" priority="23" operator="lessThan">
      <formula>#REF!</formula>
    </cfRule>
    <cfRule type="cellIs" dxfId="112" priority="24" operator="equal">
      <formula>#REF!</formula>
    </cfRule>
  </conditionalFormatting>
  <conditionalFormatting sqref="J5:J12">
    <cfRule type="cellIs" dxfId="111" priority="21" operator="lessThan">
      <formula>#REF!*COUNTIF(D5:H5,"&gt;0")</formula>
    </cfRule>
    <cfRule type="cellIs" dxfId="110" priority="22" operator="equal">
      <formula>#REF!*COUNTIF(D5:H5,"&gt;0")</formula>
    </cfRule>
  </conditionalFormatting>
  <conditionalFormatting sqref="J5:J51">
    <cfRule type="cellIs" dxfId="109" priority="19" operator="lessThan">
      <formula>#REF!*COUNTIF(D5:H5,"&gt;0")</formula>
    </cfRule>
    <cfRule type="cellIs" dxfId="108" priority="20" operator="equal">
      <formula>#REF!*COUNTIF(D5:H5,"&gt;0")</formula>
    </cfRule>
  </conditionalFormatting>
  <conditionalFormatting sqref="D3:I69">
    <cfRule type="cellIs" dxfId="107" priority="17" operator="lessThan">
      <formula>#REF!</formula>
    </cfRule>
    <cfRule type="cellIs" dxfId="106" priority="18" operator="equal">
      <formula>#REF!</formula>
    </cfRule>
  </conditionalFormatting>
  <conditionalFormatting sqref="J3:J69">
    <cfRule type="cellIs" dxfId="105" priority="15" operator="lessThan">
      <formula>#REF!*COUNTIF(D3:H3,"&gt;0")</formula>
    </cfRule>
    <cfRule type="cellIs" dxfId="104" priority="16" operator="equal">
      <formula>#REF!*COUNTIF(D3:H3,"&gt;0")</formula>
    </cfRule>
  </conditionalFormatting>
  <conditionalFormatting sqref="A5:A12 A38:A45">
    <cfRule type="expression" dxfId="13" priority="14">
      <formula>AND(XDS5=0,XDT5&lt;&gt;"")</formula>
    </cfRule>
  </conditionalFormatting>
  <conditionalFormatting sqref="D5:K51">
    <cfRule type="cellIs" dxfId="12" priority="12" operator="lessThan">
      <formula>#REF!</formula>
    </cfRule>
    <cfRule type="cellIs" dxfId="11" priority="13" operator="equal">
      <formula>#REF!</formula>
    </cfRule>
  </conditionalFormatting>
  <conditionalFormatting sqref="L5:L12">
    <cfRule type="cellIs" dxfId="10" priority="10" operator="lessThan">
      <formula>#REF!*COUNTIF(D5:I5,"&gt;0")</formula>
    </cfRule>
    <cfRule type="cellIs" dxfId="9" priority="11" operator="equal">
      <formula>#REF!*COUNTIF(D5:I5,"&gt;0")</formula>
    </cfRule>
  </conditionalFormatting>
  <conditionalFormatting sqref="A5:A60">
    <cfRule type="expression" dxfId="8" priority="9">
      <formula>AND(XDZ5=0,XEA5&lt;&gt;"")</formula>
    </cfRule>
  </conditionalFormatting>
  <conditionalFormatting sqref="L5:L51">
    <cfRule type="cellIs" dxfId="7" priority="7" operator="lessThan">
      <formula>#REF!*COUNTIF(D5:I5,"&gt;0")</formula>
    </cfRule>
    <cfRule type="cellIs" dxfId="6" priority="8" operator="equal">
      <formula>#REF!*COUNTIF(D5:I5,"&gt;0")</formula>
    </cfRule>
  </conditionalFormatting>
  <conditionalFormatting sqref="A2:A3 A63 A65 A67 A69 A5 A7 A9 A11 A13 A15 A17 A19 A21 A23 A25 A27 A29 A31 A33:A61">
    <cfRule type="expression" dxfId="5" priority="6">
      <formula>AND(XEA2=0,XEB2&lt;&gt;"")</formula>
    </cfRule>
  </conditionalFormatting>
  <conditionalFormatting sqref="D2:K70">
    <cfRule type="cellIs" dxfId="4" priority="4" operator="lessThan">
      <formula>#REF!</formula>
    </cfRule>
    <cfRule type="cellIs" dxfId="3" priority="5" operator="equal">
      <formula>#REF!</formula>
    </cfRule>
  </conditionalFormatting>
  <conditionalFormatting sqref="L2:L70">
    <cfRule type="cellIs" dxfId="2" priority="2" operator="lessThan">
      <formula>#REF!*COUNTIF(D2:I2,"&gt;0")</formula>
    </cfRule>
    <cfRule type="cellIs" dxfId="1" priority="3" operator="equal">
      <formula>#REF!*COUNTIF(D2:I2,"&gt;0")</formula>
    </cfRule>
  </conditionalFormatting>
  <conditionalFormatting sqref="C2:C70">
    <cfRule type="duplicateValues" dxfId="0" priority="1"/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scale="95" fitToHeight="0" orientation="portrait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L27"/>
  <sheetViews>
    <sheetView tabSelected="1" workbookViewId="0">
      <pane ySplit="2" topLeftCell="A3" activePane="bottomLeft" state="frozen"/>
      <selection sqref="A1:L1"/>
      <selection pane="bottomLeft" sqref="A1:J1"/>
    </sheetView>
  </sheetViews>
  <sheetFormatPr defaultRowHeight="16.5"/>
  <cols>
    <col min="1" max="1" width="6" bestFit="1" customWidth="1"/>
    <col min="2" max="2" width="7.5" bestFit="1" customWidth="1"/>
    <col min="3" max="3" width="10.75" customWidth="1"/>
    <col min="4" max="6" width="7.625" customWidth="1"/>
    <col min="7" max="8" width="10.625" customWidth="1"/>
    <col min="9" max="9" width="11.375" customWidth="1"/>
  </cols>
  <sheetData>
    <row r="1" spans="1:12">
      <c r="A1" s="248" t="s">
        <v>434</v>
      </c>
      <c r="B1" s="248"/>
      <c r="C1" s="248"/>
      <c r="D1" s="248"/>
      <c r="E1" s="248"/>
      <c r="F1" s="248"/>
      <c r="G1" s="248"/>
      <c r="H1" s="248"/>
      <c r="I1" s="248"/>
      <c r="J1" s="248"/>
      <c r="K1" s="270"/>
      <c r="L1" s="270"/>
    </row>
    <row r="2" spans="1:12">
      <c r="A2" s="181" t="s">
        <v>361</v>
      </c>
      <c r="B2" s="182" t="s">
        <v>362</v>
      </c>
      <c r="C2" s="182" t="s">
        <v>328</v>
      </c>
      <c r="D2" s="183" t="s">
        <v>363</v>
      </c>
      <c r="E2" s="183" t="s">
        <v>364</v>
      </c>
      <c r="F2" s="183" t="s">
        <v>365</v>
      </c>
      <c r="G2" s="183" t="s">
        <v>366</v>
      </c>
      <c r="H2" s="183" t="s">
        <v>367</v>
      </c>
      <c r="I2" s="190" t="s">
        <v>368</v>
      </c>
      <c r="J2" s="183" t="s">
        <v>369</v>
      </c>
    </row>
    <row r="3" spans="1:12">
      <c r="A3" s="135">
        <v>1</v>
      </c>
      <c r="B3" s="136" t="s">
        <v>25</v>
      </c>
      <c r="C3" s="137" t="s">
        <v>26</v>
      </c>
      <c r="D3" s="167">
        <v>41.5</v>
      </c>
      <c r="E3" s="167">
        <v>40.75</v>
      </c>
      <c r="F3" s="167">
        <v>52.454545454545453</v>
      </c>
      <c r="G3" s="167">
        <v>49.8</v>
      </c>
      <c r="H3" s="167">
        <v>52.975000000000001</v>
      </c>
      <c r="I3" s="167">
        <v>78.681818181818187</v>
      </c>
      <c r="J3" s="167">
        <v>181.45681818181819</v>
      </c>
    </row>
    <row r="4" spans="1:12">
      <c r="A4" s="135">
        <v>2</v>
      </c>
      <c r="B4" s="136" t="s">
        <v>25</v>
      </c>
      <c r="C4" s="137" t="s">
        <v>37</v>
      </c>
      <c r="D4" s="167">
        <v>0.5</v>
      </c>
      <c r="E4" s="167">
        <v>18.75</v>
      </c>
      <c r="F4" s="167">
        <v>39.454545454545453</v>
      </c>
      <c r="G4" s="167">
        <v>0.6</v>
      </c>
      <c r="H4" s="167">
        <v>24.375</v>
      </c>
      <c r="I4" s="167">
        <v>59.18181818181818</v>
      </c>
      <c r="J4" s="167">
        <v>84.156818181818181</v>
      </c>
    </row>
    <row r="5" spans="1:12">
      <c r="A5" s="135">
        <v>3</v>
      </c>
      <c r="B5" s="136" t="s">
        <v>25</v>
      </c>
      <c r="C5" s="137" t="s">
        <v>348</v>
      </c>
      <c r="D5" s="167"/>
      <c r="E5" s="167"/>
      <c r="F5" s="167">
        <v>53.454545454545453</v>
      </c>
      <c r="G5" s="167">
        <v>0</v>
      </c>
      <c r="H5" s="167">
        <v>0</v>
      </c>
      <c r="I5" s="167">
        <v>80.181818181818187</v>
      </c>
      <c r="J5" s="167">
        <v>80.181818181818187</v>
      </c>
    </row>
    <row r="6" spans="1:12">
      <c r="A6" s="135">
        <v>4</v>
      </c>
      <c r="B6" s="136" t="s">
        <v>25</v>
      </c>
      <c r="C6" s="137" t="s">
        <v>349</v>
      </c>
      <c r="D6" s="167"/>
      <c r="E6" s="167"/>
      <c r="F6" s="167">
        <v>42.454545454545453</v>
      </c>
      <c r="G6" s="167">
        <v>0</v>
      </c>
      <c r="H6" s="167">
        <v>0</v>
      </c>
      <c r="I6" s="167">
        <v>63.68181818181818</v>
      </c>
      <c r="J6" s="167">
        <v>63.68181818181818</v>
      </c>
    </row>
    <row r="7" spans="1:12">
      <c r="A7" s="135">
        <v>5</v>
      </c>
      <c r="B7" s="136" t="s">
        <v>25</v>
      </c>
      <c r="C7" s="137" t="s">
        <v>187</v>
      </c>
      <c r="D7" s="167"/>
      <c r="E7" s="167">
        <v>24.75</v>
      </c>
      <c r="F7" s="167">
        <v>12.454545454545453</v>
      </c>
      <c r="G7" s="167">
        <v>0</v>
      </c>
      <c r="H7" s="167">
        <v>32.175000000000004</v>
      </c>
      <c r="I7" s="167">
        <v>18.68181818181818</v>
      </c>
      <c r="J7" s="167">
        <v>50.856818181818184</v>
      </c>
    </row>
    <row r="8" spans="1:12">
      <c r="A8" s="135">
        <v>6</v>
      </c>
      <c r="B8" s="136" t="s">
        <v>25</v>
      </c>
      <c r="C8" s="137" t="s">
        <v>350</v>
      </c>
      <c r="D8" s="167"/>
      <c r="E8" s="167"/>
      <c r="F8" s="167">
        <v>19.454545454545453</v>
      </c>
      <c r="G8" s="167">
        <v>0</v>
      </c>
      <c r="H8" s="167">
        <v>0</v>
      </c>
      <c r="I8" s="167">
        <v>29.18181818181818</v>
      </c>
      <c r="J8" s="167">
        <v>29.18181818181818</v>
      </c>
    </row>
    <row r="9" spans="1:12">
      <c r="A9" s="135">
        <v>7</v>
      </c>
      <c r="B9" s="136" t="s">
        <v>25</v>
      </c>
      <c r="C9" s="137" t="s">
        <v>351</v>
      </c>
      <c r="D9" s="167"/>
      <c r="E9" s="167"/>
      <c r="F9" s="167">
        <v>12.454545454545453</v>
      </c>
      <c r="G9" s="167">
        <v>0</v>
      </c>
      <c r="H9" s="167">
        <v>0</v>
      </c>
      <c r="I9" s="167">
        <v>18.68181818181818</v>
      </c>
      <c r="J9" s="167">
        <v>18.68181818181818</v>
      </c>
    </row>
    <row r="10" spans="1:12">
      <c r="A10" s="135">
        <v>8</v>
      </c>
      <c r="B10" s="136" t="s">
        <v>25</v>
      </c>
      <c r="C10" s="137" t="s">
        <v>188</v>
      </c>
      <c r="D10" s="167"/>
      <c r="E10" s="167">
        <v>0</v>
      </c>
      <c r="F10" s="167">
        <v>11.454545454545453</v>
      </c>
      <c r="G10" s="167">
        <v>0</v>
      </c>
      <c r="H10" s="167">
        <v>0</v>
      </c>
      <c r="I10" s="167">
        <v>17.18181818181818</v>
      </c>
      <c r="J10" s="167">
        <v>17.18181818181818</v>
      </c>
    </row>
    <row r="11" spans="1:12">
      <c r="A11" s="135">
        <v>9</v>
      </c>
      <c r="B11" s="136" t="s">
        <v>25</v>
      </c>
      <c r="C11" s="137" t="s">
        <v>352</v>
      </c>
      <c r="D11" s="167"/>
      <c r="E11" s="167"/>
      <c r="F11" s="167">
        <v>1.4545454545454533</v>
      </c>
      <c r="G11" s="167">
        <v>0</v>
      </c>
      <c r="H11" s="167">
        <v>0</v>
      </c>
      <c r="I11" s="167">
        <v>2.1818181818181799</v>
      </c>
      <c r="J11" s="167">
        <v>2.1818181818181799</v>
      </c>
    </row>
    <row r="12" spans="1:12">
      <c r="A12" s="135"/>
      <c r="B12" s="136" t="s">
        <v>25</v>
      </c>
      <c r="C12" s="137" t="s">
        <v>353</v>
      </c>
      <c r="D12" s="167"/>
      <c r="E12" s="167"/>
      <c r="F12" s="167">
        <v>0</v>
      </c>
      <c r="G12" s="167">
        <v>0</v>
      </c>
      <c r="H12" s="167">
        <v>0</v>
      </c>
      <c r="I12" s="167">
        <v>0</v>
      </c>
      <c r="J12" s="167">
        <v>0</v>
      </c>
    </row>
    <row r="13" spans="1:12">
      <c r="A13" s="135"/>
      <c r="B13" s="136" t="s">
        <v>25</v>
      </c>
      <c r="C13" s="137" t="s">
        <v>354</v>
      </c>
      <c r="D13" s="167"/>
      <c r="E13" s="167"/>
      <c r="F13" s="167">
        <v>0</v>
      </c>
      <c r="G13" s="167">
        <v>0</v>
      </c>
      <c r="H13" s="167">
        <v>0</v>
      </c>
      <c r="I13" s="167">
        <v>0</v>
      </c>
      <c r="J13" s="167">
        <v>0</v>
      </c>
    </row>
    <row r="27" spans="6:6">
      <c r="F27" s="199"/>
    </row>
  </sheetData>
  <mergeCells count="1">
    <mergeCell ref="A1:J1"/>
  </mergeCells>
  <phoneticPr fontId="2" type="noConversion"/>
  <conditionalFormatting sqref="B5:B6">
    <cfRule type="expression" dxfId="103" priority="30">
      <formula>AND(XDO5=0,XDP5&lt;&gt;"")</formula>
    </cfRule>
  </conditionalFormatting>
  <conditionalFormatting sqref="A5:A6">
    <cfRule type="expression" dxfId="102" priority="29">
      <formula>AND(XDO5=0,XDP5&lt;&gt;"")</formula>
    </cfRule>
  </conditionalFormatting>
  <conditionalFormatting sqref="D5:G6 D6:D13 F6:G13">
    <cfRule type="cellIs" dxfId="101" priority="27" operator="lessThan">
      <formula>#REF!</formula>
    </cfRule>
    <cfRule type="cellIs" dxfId="100" priority="28" operator="equal">
      <formula>#REF!</formula>
    </cfRule>
  </conditionalFormatting>
  <conditionalFormatting sqref="H3:J13">
    <cfRule type="cellIs" dxfId="99" priority="25" operator="lessThan">
      <formula>#REF!*COUNTIF(D3:G3,"&gt;0")</formula>
    </cfRule>
    <cfRule type="cellIs" dxfId="98" priority="26" operator="equal">
      <formula>#REF!*COUNTIF(D3:G3,"&gt;0")</formula>
    </cfRule>
  </conditionalFormatting>
  <conditionalFormatting sqref="C2:C1048576">
    <cfRule type="duplicateValues" dxfId="97" priority="24"/>
  </conditionalFormatting>
  <conditionalFormatting sqref="B5:B6">
    <cfRule type="expression" dxfId="96" priority="23">
      <formula>AND(XDV5=0,XDW5&lt;&gt;"")</formula>
    </cfRule>
  </conditionalFormatting>
  <conditionalFormatting sqref="B2:B3 A5:A6">
    <cfRule type="expression" dxfId="95" priority="22">
      <formula>AND(XDV2=0,XDW2&lt;&gt;"")</formula>
    </cfRule>
  </conditionalFormatting>
  <conditionalFormatting sqref="A2:A13">
    <cfRule type="expression" dxfId="94" priority="21">
      <formula>AND(XDW2=0,XDX2&lt;&gt;"")</formula>
    </cfRule>
  </conditionalFormatting>
  <conditionalFormatting sqref="D3:E6 D6:D13 F2:G13">
    <cfRule type="cellIs" dxfId="93" priority="19" operator="lessThan">
      <formula>#REF!</formula>
    </cfRule>
    <cfRule type="cellIs" dxfId="92" priority="20" operator="equal">
      <formula>#REF!</formula>
    </cfRule>
  </conditionalFormatting>
  <conditionalFormatting sqref="H2:H6 H3:J13">
    <cfRule type="cellIs" dxfId="91" priority="17" operator="lessThan">
      <formula>#REF!*COUNTIF(D2:G2,"&gt;0")</formula>
    </cfRule>
    <cfRule type="cellIs" dxfId="90" priority="18" operator="equal">
      <formula>#REF!*COUNTIF(D2:G2,"&gt;0")</formula>
    </cfRule>
  </conditionalFormatting>
  <conditionalFormatting sqref="B3:B4">
    <cfRule type="expression" dxfId="89" priority="16">
      <formula>AND(XEF3=0,XEG3&lt;&gt;"")</formula>
    </cfRule>
  </conditionalFormatting>
  <conditionalFormatting sqref="B5:B6">
    <cfRule type="expression" dxfId="88" priority="15">
      <formula>AND(XEG5=0,XEH5&lt;&gt;"")</formula>
    </cfRule>
  </conditionalFormatting>
  <conditionalFormatting sqref="C2">
    <cfRule type="duplicateValues" dxfId="87" priority="14"/>
  </conditionalFormatting>
  <conditionalFormatting sqref="B2">
    <cfRule type="expression" dxfId="86" priority="13">
      <formula>AND(XDW2=0,XDX2&lt;&gt;"")</formula>
    </cfRule>
  </conditionalFormatting>
  <conditionalFormatting sqref="A2">
    <cfRule type="expression" dxfId="85" priority="12">
      <formula>AND(XDW2=0,XDX2&lt;&gt;"")</formula>
    </cfRule>
  </conditionalFormatting>
  <conditionalFormatting sqref="F2:G2">
    <cfRule type="cellIs" dxfId="84" priority="10" operator="lessThan">
      <formula>#REF!</formula>
    </cfRule>
    <cfRule type="cellIs" dxfId="83" priority="11" operator="equal">
      <formula>#REF!</formula>
    </cfRule>
  </conditionalFormatting>
  <conditionalFormatting sqref="H2">
    <cfRule type="cellIs" dxfId="82" priority="8" operator="lessThan">
      <formula>#REF!*COUNTIF(D2:G2,"&gt;0")</formula>
    </cfRule>
    <cfRule type="cellIs" dxfId="81" priority="9" operator="equal">
      <formula>#REF!*COUNTIF(D2:G2,"&gt;0")</formula>
    </cfRule>
  </conditionalFormatting>
  <conditionalFormatting sqref="C2">
    <cfRule type="duplicateValues" dxfId="80" priority="7"/>
  </conditionalFormatting>
  <conditionalFormatting sqref="B6:B13">
    <cfRule type="expression" dxfId="79" priority="6">
      <formula>AND(XDW6=0,XDX6&lt;&gt;"")</formula>
    </cfRule>
  </conditionalFormatting>
  <conditionalFormatting sqref="B6:B13">
    <cfRule type="expression" dxfId="78" priority="5">
      <formula>AND(XEF6=0,XEG6&lt;&gt;"")</formula>
    </cfRule>
  </conditionalFormatting>
  <conditionalFormatting sqref="E7:E13">
    <cfRule type="cellIs" dxfId="77" priority="3" operator="lessThan">
      <formula>#REF!</formula>
    </cfRule>
    <cfRule type="cellIs" dxfId="76" priority="4" operator="equal">
      <formula>#REF!</formula>
    </cfRule>
  </conditionalFormatting>
  <conditionalFormatting sqref="E7:E13">
    <cfRule type="cellIs" dxfId="75" priority="1" operator="lessThan">
      <formula>#REF!</formula>
    </cfRule>
    <cfRule type="cellIs" dxfId="74" priority="2" operator="equal">
      <formula>#REF!</formula>
    </cfRule>
  </conditionalFormatting>
  <printOptions horizontalCentered="1"/>
  <pageMargins left="0.19685039370078741" right="0.19685039370078741" top="0.59055118110236227" bottom="0.59055118110236227" header="0.31496062992125984" footer="0.39370078740157483"/>
  <pageSetup paperSize="9" fitToHeight="0" orientation="portrait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5" t="s">
        <v>39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</row>
    <row r="2" spans="1:31" ht="17.25" thickBot="1">
      <c r="A2" s="256" t="s">
        <v>40</v>
      </c>
      <c r="B2" s="256"/>
      <c r="C2" s="256"/>
      <c r="D2" s="256"/>
      <c r="E2" s="256"/>
      <c r="F2" s="256"/>
      <c r="G2" s="256"/>
      <c r="H2" s="48"/>
      <c r="I2" s="48"/>
      <c r="J2" s="257">
        <v>3</v>
      </c>
      <c r="K2" s="257"/>
      <c r="L2" s="257"/>
      <c r="M2" s="257"/>
      <c r="N2" s="257"/>
      <c r="O2" s="257"/>
      <c r="P2" s="257"/>
      <c r="Q2" s="257"/>
      <c r="R2" s="257"/>
      <c r="S2" s="49"/>
      <c r="T2" s="50"/>
      <c r="U2" s="50"/>
      <c r="V2" s="50"/>
      <c r="W2" s="50"/>
      <c r="X2" s="50"/>
      <c r="Y2" s="50"/>
      <c r="Z2" s="258">
        <f>'R3成績'!Z2:AE2</f>
        <v>42824</v>
      </c>
      <c r="AA2" s="258"/>
      <c r="AB2" s="258"/>
      <c r="AC2" s="258"/>
      <c r="AD2" s="258"/>
      <c r="AE2" s="258"/>
    </row>
    <row r="3" spans="1:31" ht="17.25" thickTop="1">
      <c r="A3" s="259" t="s">
        <v>27</v>
      </c>
      <c r="B3" s="261" t="s">
        <v>28</v>
      </c>
      <c r="C3" s="261" t="s">
        <v>0</v>
      </c>
      <c r="D3" s="249" t="s">
        <v>29</v>
      </c>
      <c r="E3" s="249" t="s">
        <v>30</v>
      </c>
      <c r="F3" s="249" t="s">
        <v>1</v>
      </c>
      <c r="G3" s="249" t="s">
        <v>2</v>
      </c>
      <c r="H3" s="251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53" t="s">
        <v>32</v>
      </c>
    </row>
    <row r="4" spans="1:31" ht="17.25" thickBot="1">
      <c r="A4" s="260"/>
      <c r="B4" s="262"/>
      <c r="C4" s="262"/>
      <c r="D4" s="250"/>
      <c r="E4" s="250"/>
      <c r="F4" s="250"/>
      <c r="G4" s="250"/>
      <c r="H4" s="252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54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73" priority="25">
      <formula>$J5&lt;0</formula>
    </cfRule>
    <cfRule type="expression" dxfId="72" priority="26">
      <formula>$J5=0</formula>
    </cfRule>
  </conditionalFormatting>
  <conditionalFormatting sqref="J5:AA25">
    <cfRule type="cellIs" dxfId="71" priority="21" operator="equal">
      <formula>J$4-2</formula>
    </cfRule>
    <cfRule type="cellIs" dxfId="70" priority="22" operator="equal">
      <formula>J$4-2</formula>
    </cfRule>
    <cfRule type="cellIs" dxfId="69" priority="23" operator="equal">
      <formula>J$4-1</formula>
    </cfRule>
    <cfRule type="cellIs" dxfId="68" priority="24" operator="equal">
      <formula>J$4</formula>
    </cfRule>
  </conditionalFormatting>
  <conditionalFormatting sqref="AB5:AD25">
    <cfRule type="cellIs" dxfId="67" priority="19" operator="lessThan">
      <formula>AB$4</formula>
    </cfRule>
    <cfRule type="cellIs" dxfId="66" priority="20" operator="equal">
      <formula>AB$4</formula>
    </cfRule>
  </conditionalFormatting>
  <conditionalFormatting sqref="H5:H44">
    <cfRule type="expression" dxfId="65" priority="11">
      <formula>$J5&lt;0</formula>
    </cfRule>
    <cfRule type="expression" dxfId="64" priority="12">
      <formula>$J5=0</formula>
    </cfRule>
  </conditionalFormatting>
  <conditionalFormatting sqref="J5:AA44">
    <cfRule type="cellIs" dxfId="63" priority="7" operator="equal">
      <formula>J$4-2</formula>
    </cfRule>
    <cfRule type="cellIs" dxfId="62" priority="8" operator="equal">
      <formula>J$4-2</formula>
    </cfRule>
    <cfRule type="cellIs" dxfId="61" priority="9" operator="equal">
      <formula>J$4-1</formula>
    </cfRule>
    <cfRule type="cellIs" dxfId="60" priority="10" operator="equal">
      <formula>J$4</formula>
    </cfRule>
  </conditionalFormatting>
  <conditionalFormatting sqref="AB5:AD44">
    <cfRule type="cellIs" dxfId="59" priority="5" operator="lessThan">
      <formula>AB$4</formula>
    </cfRule>
    <cfRule type="cellIs" dxfId="58" priority="6" operator="equal">
      <formula>AB$4</formula>
    </cfRule>
  </conditionalFormatting>
  <conditionalFormatting sqref="D5:G44">
    <cfRule type="cellIs" dxfId="57" priority="2" operator="equal">
      <formula>$AD$4</formula>
    </cfRule>
    <cfRule type="cellIs" dxfId="56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5" t="str">
        <f>世大運R1!A1</f>
        <v>2017年世大運第二次選拔賽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</row>
    <row r="2" spans="1:31" ht="17.25" thickBot="1">
      <c r="A2" s="256" t="str">
        <f>世大運R1!A2</f>
        <v>地點：揚昇高爾夫球場</v>
      </c>
      <c r="B2" s="256"/>
      <c r="C2" s="256"/>
      <c r="D2" s="256"/>
      <c r="E2" s="256"/>
      <c r="F2" s="256"/>
      <c r="G2" s="256"/>
      <c r="H2" s="48"/>
      <c r="I2" s="48"/>
      <c r="J2" s="257">
        <v>2</v>
      </c>
      <c r="K2" s="257"/>
      <c r="L2" s="257"/>
      <c r="M2" s="257"/>
      <c r="N2" s="257"/>
      <c r="O2" s="257"/>
      <c r="P2" s="257"/>
      <c r="Q2" s="257"/>
      <c r="R2" s="257"/>
      <c r="S2" s="49"/>
      <c r="T2" s="50"/>
      <c r="U2" s="50"/>
      <c r="V2" s="50"/>
      <c r="W2" s="50"/>
      <c r="X2" s="50"/>
      <c r="Y2" s="50"/>
      <c r="Z2" s="258">
        <f>'R2成績'!Z2:AE2</f>
        <v>42824</v>
      </c>
      <c r="AA2" s="258"/>
      <c r="AB2" s="258"/>
      <c r="AC2" s="258"/>
      <c r="AD2" s="258"/>
      <c r="AE2" s="258"/>
    </row>
    <row r="3" spans="1:31" ht="17.25" thickTop="1">
      <c r="A3" s="259" t="s">
        <v>27</v>
      </c>
      <c r="B3" s="261" t="s">
        <v>28</v>
      </c>
      <c r="C3" s="261" t="s">
        <v>0</v>
      </c>
      <c r="D3" s="249" t="s">
        <v>29</v>
      </c>
      <c r="E3" s="249" t="s">
        <v>30</v>
      </c>
      <c r="F3" s="249" t="s">
        <v>1</v>
      </c>
      <c r="G3" s="249" t="s">
        <v>2</v>
      </c>
      <c r="H3" s="251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53" t="s">
        <v>32</v>
      </c>
    </row>
    <row r="4" spans="1:31" ht="17.25" thickBot="1">
      <c r="A4" s="260"/>
      <c r="B4" s="262"/>
      <c r="C4" s="262"/>
      <c r="D4" s="250"/>
      <c r="E4" s="250"/>
      <c r="F4" s="250"/>
      <c r="G4" s="250"/>
      <c r="H4" s="252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54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.75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55" priority="15">
      <formula>$I5&lt;0</formula>
    </cfRule>
    <cfRule type="expression" dxfId="54" priority="16">
      <formula>$I5=0</formula>
    </cfRule>
  </conditionalFormatting>
  <conditionalFormatting sqref="J5:AA44">
    <cfRule type="cellIs" dxfId="53" priority="11" operator="equal">
      <formula>J$4-2</formula>
    </cfRule>
    <cfRule type="cellIs" dxfId="52" priority="12" operator="equal">
      <formula>J$4-2</formula>
    </cfRule>
    <cfRule type="cellIs" dxfId="51" priority="13" operator="equal">
      <formula>J$4-1</formula>
    </cfRule>
    <cfRule type="cellIs" dxfId="50" priority="14" operator="equal">
      <formula>J$4</formula>
    </cfRule>
  </conditionalFormatting>
  <conditionalFormatting sqref="AB5:AB44 AC5:AD56">
    <cfRule type="cellIs" dxfId="49" priority="9" operator="lessThan">
      <formula>AB$4</formula>
    </cfRule>
    <cfRule type="cellIs" dxfId="48" priority="10" operator="equal">
      <formula>AB$4</formula>
    </cfRule>
  </conditionalFormatting>
  <conditionalFormatting sqref="D5:G44">
    <cfRule type="cellIs" dxfId="47" priority="2" operator="equal">
      <formula>$AD$4</formula>
    </cfRule>
    <cfRule type="cellIs" dxfId="46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55" t="str">
        <f>世大運R1!A1</f>
        <v>2017年世大運第二次選拔賽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</row>
    <row r="2" spans="1:31" ht="17.25" thickBot="1">
      <c r="A2" s="256" t="str">
        <f>世大運R1!A2</f>
        <v>地點：揚昇高爾夫球場</v>
      </c>
      <c r="B2" s="256"/>
      <c r="C2" s="256"/>
      <c r="D2" s="256"/>
      <c r="E2" s="256"/>
      <c r="F2" s="256"/>
      <c r="G2" s="256"/>
      <c r="H2" s="48"/>
      <c r="I2" s="48"/>
      <c r="J2" s="257">
        <v>3</v>
      </c>
      <c r="K2" s="257"/>
      <c r="L2" s="257"/>
      <c r="M2" s="257"/>
      <c r="N2" s="257"/>
      <c r="O2" s="257"/>
      <c r="P2" s="257"/>
      <c r="Q2" s="257"/>
      <c r="R2" s="257"/>
      <c r="S2" s="49"/>
      <c r="T2" s="50"/>
      <c r="U2" s="50"/>
      <c r="V2" s="50"/>
      <c r="W2" s="50"/>
      <c r="X2" s="50"/>
      <c r="Y2" s="50"/>
      <c r="Z2" s="258">
        <f>'R3成績'!Z2:AE2</f>
        <v>42824</v>
      </c>
      <c r="AA2" s="258"/>
      <c r="AB2" s="258"/>
      <c r="AC2" s="258"/>
      <c r="AD2" s="258"/>
      <c r="AE2" s="258"/>
    </row>
    <row r="3" spans="1:31" ht="17.25" thickTop="1">
      <c r="A3" s="259" t="s">
        <v>27</v>
      </c>
      <c r="B3" s="261" t="s">
        <v>28</v>
      </c>
      <c r="C3" s="261" t="s">
        <v>0</v>
      </c>
      <c r="D3" s="249" t="s">
        <v>29</v>
      </c>
      <c r="E3" s="249" t="s">
        <v>30</v>
      </c>
      <c r="F3" s="249" t="s">
        <v>1</v>
      </c>
      <c r="G3" s="249" t="s">
        <v>2</v>
      </c>
      <c r="H3" s="251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53" t="s">
        <v>32</v>
      </c>
    </row>
    <row r="4" spans="1:31" ht="17.25" thickBot="1">
      <c r="A4" s="266"/>
      <c r="B4" s="267"/>
      <c r="C4" s="267"/>
      <c r="D4" s="263"/>
      <c r="E4" s="263"/>
      <c r="F4" s="263"/>
      <c r="G4" s="263"/>
      <c r="H4" s="264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65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45" priority="13">
      <formula>$I5&lt;0</formula>
    </cfRule>
    <cfRule type="expression" dxfId="44" priority="14">
      <formula>$I5=0</formula>
    </cfRule>
  </conditionalFormatting>
  <conditionalFormatting sqref="J5:AA25">
    <cfRule type="cellIs" dxfId="43" priority="9" operator="equal">
      <formula>J$4-2</formula>
    </cfRule>
    <cfRule type="cellIs" dxfId="42" priority="10" operator="equal">
      <formula>J$4-2</formula>
    </cfRule>
    <cfRule type="cellIs" dxfId="41" priority="11" operator="equal">
      <formula>J$4-1</formula>
    </cfRule>
    <cfRule type="cellIs" dxfId="40" priority="12" operator="equal">
      <formula>J$4</formula>
    </cfRule>
  </conditionalFormatting>
  <conditionalFormatting sqref="AB5:AB25">
    <cfRule type="cellIs" dxfId="39" priority="7" operator="lessThan">
      <formula>AB$4</formula>
    </cfRule>
    <cfRule type="cellIs" dxfId="38" priority="8" operator="equal">
      <formula>AB$4</formula>
    </cfRule>
  </conditionalFormatting>
  <conditionalFormatting sqref="AC5:AC25">
    <cfRule type="cellIs" dxfId="37" priority="5" operator="lessThan">
      <formula>AC$4</formula>
    </cfRule>
    <cfRule type="cellIs" dxfId="36" priority="6" operator="equal">
      <formula>AC$4</formula>
    </cfRule>
  </conditionalFormatting>
  <conditionalFormatting sqref="AD5:AD25">
    <cfRule type="cellIs" dxfId="35" priority="3" operator="lessThan">
      <formula>AD$4</formula>
    </cfRule>
    <cfRule type="cellIs" dxfId="34" priority="4" operator="equal">
      <formula>AD$4</formula>
    </cfRule>
  </conditionalFormatting>
  <conditionalFormatting sqref="D5:G25">
    <cfRule type="cellIs" dxfId="33" priority="1" operator="lessThan">
      <formula>$AD$4</formula>
    </cfRule>
    <cfRule type="cellIs" dxfId="32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LEFT(資格賽成績!A1,22)</f>
        <v>中華民國106年渣打全國業餘高爾夫春季排名賽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20.25" thickBot="1">
      <c r="A2" s="230" t="str">
        <f>資格賽成績!A2</f>
        <v>地點：揚昇高爾夫鄉村俱樂部</v>
      </c>
      <c r="B2" s="230"/>
      <c r="C2" s="230"/>
      <c r="D2" s="230"/>
      <c r="E2" s="230"/>
      <c r="F2" s="230"/>
      <c r="G2" s="230"/>
      <c r="H2" s="21"/>
      <c r="I2" s="21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22"/>
      <c r="T2" s="23"/>
      <c r="U2" s="23"/>
      <c r="V2" s="23"/>
      <c r="W2" s="23"/>
      <c r="X2" s="23"/>
      <c r="Y2" s="23"/>
      <c r="Z2" s="232">
        <f>資格賽成績!X2+J2</f>
        <v>42824</v>
      </c>
      <c r="AA2" s="232"/>
      <c r="AB2" s="232"/>
      <c r="AC2" s="232"/>
      <c r="AD2" s="232"/>
      <c r="AE2" s="232"/>
    </row>
    <row r="3" spans="1:31" ht="17.25" thickTop="1">
      <c r="A3" s="243" t="s">
        <v>14</v>
      </c>
      <c r="B3" s="245" t="s">
        <v>21</v>
      </c>
      <c r="C3" s="245" t="s">
        <v>0</v>
      </c>
      <c r="D3" s="237" t="s">
        <v>16</v>
      </c>
      <c r="E3" s="237" t="s">
        <v>17</v>
      </c>
      <c r="F3" s="237" t="s">
        <v>1</v>
      </c>
      <c r="G3" s="237" t="s">
        <v>2</v>
      </c>
      <c r="H3" s="239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41" t="s">
        <v>19</v>
      </c>
    </row>
    <row r="4" spans="1:31" ht="17.25" thickBot="1">
      <c r="A4" s="244"/>
      <c r="B4" s="246"/>
      <c r="C4" s="246"/>
      <c r="D4" s="238"/>
      <c r="E4" s="238"/>
      <c r="F4" s="238"/>
      <c r="G4" s="238"/>
      <c r="H4" s="240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4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344" priority="59">
      <formula>AND(XFC5=0,XFD5&lt;&gt;"")</formula>
    </cfRule>
  </conditionalFormatting>
  <conditionalFormatting sqref="A5:A92">
    <cfRule type="expression" dxfId="343" priority="58">
      <formula>AND(XFC5=0,XFD5&lt;&gt;"")</formula>
    </cfRule>
  </conditionalFormatting>
  <conditionalFormatting sqref="I5:I92">
    <cfRule type="cellIs" dxfId="342" priority="16" operator="lessThan">
      <formula>0</formula>
    </cfRule>
    <cfRule type="cellIs" dxfId="341" priority="17" operator="equal">
      <formula>0</formula>
    </cfRule>
  </conditionalFormatting>
  <conditionalFormatting sqref="D5:G92">
    <cfRule type="cellIs" dxfId="340" priority="8" operator="lessThan">
      <formula>$AD$4</formula>
    </cfRule>
    <cfRule type="cellIs" dxfId="339" priority="9" operator="equal">
      <formula>$AD$4</formula>
    </cfRule>
  </conditionalFormatting>
  <conditionalFormatting sqref="H5:H92">
    <cfRule type="cellIs" dxfId="338" priority="6" operator="lessThan">
      <formula>$AD$4*COUNTIF(D5:G5,"&gt;0")</formula>
    </cfRule>
    <cfRule type="cellIs" dxfId="337" priority="7" operator="equal">
      <formula>$AD$4*COUNTIF(D5:G5,"&gt;0")</formula>
    </cfRule>
  </conditionalFormatting>
  <conditionalFormatting sqref="J5:AA92">
    <cfRule type="cellIs" dxfId="336" priority="3" operator="equal">
      <formula>J$4-2</formula>
    </cfRule>
    <cfRule type="cellIs" dxfId="335" priority="4" operator="equal">
      <formula>J$4-1</formula>
    </cfRule>
    <cfRule type="cellIs" dxfId="334" priority="5" operator="equal">
      <formula>J$4</formula>
    </cfRule>
  </conditionalFormatting>
  <conditionalFormatting sqref="AB5:AD92">
    <cfRule type="cellIs" dxfId="333" priority="1" operator="lessThan">
      <formula>AB$4</formula>
    </cfRule>
    <cfRule type="cellIs" dxfId="332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2"/>
  <sheetViews>
    <sheetView workbookViewId="0">
      <pane ySplit="1" topLeftCell="A5" activePane="bottomLeft" state="frozen"/>
      <selection activeCell="C18" sqref="C18"/>
      <selection pane="bottomLeft" activeCell="M20" sqref="M2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s="154" customFormat="1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269</v>
      </c>
      <c r="F1" s="150" t="s">
        <v>1</v>
      </c>
      <c r="G1" s="150" t="s">
        <v>2</v>
      </c>
      <c r="H1" s="151" t="s">
        <v>3</v>
      </c>
      <c r="I1" s="152" t="s">
        <v>270</v>
      </c>
      <c r="J1" s="152" t="s">
        <v>269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41</v>
      </c>
      <c r="C2" s="129" t="s">
        <v>44</v>
      </c>
      <c r="D2" s="13">
        <v>74</v>
      </c>
      <c r="E2" s="13">
        <v>69</v>
      </c>
      <c r="F2" s="13">
        <v>67</v>
      </c>
      <c r="G2" s="13">
        <v>74</v>
      </c>
      <c r="H2" s="130">
        <v>284</v>
      </c>
      <c r="I2" s="131">
        <v>10.487804878048777</v>
      </c>
      <c r="J2" s="131">
        <v>13.799999999999997</v>
      </c>
      <c r="K2" s="131">
        <v>18.829787234042556</v>
      </c>
      <c r="L2" s="131">
        <v>12.255319148936167</v>
      </c>
      <c r="M2" s="131">
        <v>55.372911261027497</v>
      </c>
    </row>
    <row r="3" spans="1:13">
      <c r="A3" s="28">
        <v>2</v>
      </c>
      <c r="B3" s="29" t="s">
        <v>41</v>
      </c>
      <c r="C3" s="12" t="s">
        <v>59</v>
      </c>
      <c r="D3" s="13">
        <v>74</v>
      </c>
      <c r="E3" s="13">
        <v>73</v>
      </c>
      <c r="F3" s="13">
        <v>71</v>
      </c>
      <c r="G3" s="13">
        <v>67</v>
      </c>
      <c r="H3" s="13">
        <v>285</v>
      </c>
      <c r="I3" s="131">
        <v>10.487804878048777</v>
      </c>
      <c r="J3" s="131">
        <v>9.7999999999999972</v>
      </c>
      <c r="K3" s="131">
        <v>14.829787234042556</v>
      </c>
      <c r="L3" s="131">
        <v>19.255319148936167</v>
      </c>
      <c r="M3" s="131">
        <v>54.372911261027497</v>
      </c>
    </row>
    <row r="4" spans="1:13">
      <c r="A4" s="28">
        <v>3</v>
      </c>
      <c r="B4" s="29" t="s">
        <v>41</v>
      </c>
      <c r="C4" s="12" t="s">
        <v>47</v>
      </c>
      <c r="D4" s="13">
        <v>75</v>
      </c>
      <c r="E4" s="13">
        <v>67</v>
      </c>
      <c r="F4" s="13">
        <v>68</v>
      </c>
      <c r="G4" s="13">
        <v>75</v>
      </c>
      <c r="H4" s="13">
        <v>285</v>
      </c>
      <c r="I4" s="131">
        <v>9.4878048780487774</v>
      </c>
      <c r="J4" s="131">
        <v>15.799999999999997</v>
      </c>
      <c r="K4" s="131">
        <v>17.829787234042556</v>
      </c>
      <c r="L4" s="131">
        <v>11.255319148936167</v>
      </c>
      <c r="M4" s="131">
        <v>54.372911261027497</v>
      </c>
    </row>
    <row r="5" spans="1:13">
      <c r="A5" s="28">
        <v>4</v>
      </c>
      <c r="B5" s="29" t="s">
        <v>65</v>
      </c>
      <c r="C5" s="12" t="s">
        <v>75</v>
      </c>
      <c r="D5" s="13">
        <v>72</v>
      </c>
      <c r="E5" s="13">
        <v>70</v>
      </c>
      <c r="F5" s="13">
        <v>74</v>
      </c>
      <c r="G5" s="13">
        <v>69</v>
      </c>
      <c r="H5" s="13">
        <v>285</v>
      </c>
      <c r="I5" s="131">
        <v>12.487804878048777</v>
      </c>
      <c r="J5" s="131">
        <v>12.799999999999997</v>
      </c>
      <c r="K5" s="131">
        <v>11.829787234042556</v>
      </c>
      <c r="L5" s="131">
        <v>17.255319148936167</v>
      </c>
      <c r="M5" s="131">
        <v>54.372911261027497</v>
      </c>
    </row>
    <row r="6" spans="1:13">
      <c r="A6" s="28">
        <v>5</v>
      </c>
      <c r="B6" s="29" t="s">
        <v>65</v>
      </c>
      <c r="C6" s="12" t="s">
        <v>271</v>
      </c>
      <c r="D6" s="13">
        <v>70</v>
      </c>
      <c r="E6" s="13">
        <v>76</v>
      </c>
      <c r="F6" s="13">
        <v>72</v>
      </c>
      <c r="G6" s="13">
        <v>68</v>
      </c>
      <c r="H6" s="13">
        <v>286</v>
      </c>
      <c r="I6" s="131">
        <v>14.487804878048777</v>
      </c>
      <c r="J6" s="131">
        <v>6.7999999999999972</v>
      </c>
      <c r="K6" s="131">
        <v>13.829787234042556</v>
      </c>
      <c r="L6" s="131">
        <v>18.255319148936167</v>
      </c>
      <c r="M6" s="131">
        <v>53.372911261027497</v>
      </c>
    </row>
    <row r="7" spans="1:13">
      <c r="A7" s="28">
        <v>6</v>
      </c>
      <c r="B7" s="29" t="s">
        <v>41</v>
      </c>
      <c r="C7" s="12" t="s">
        <v>48</v>
      </c>
      <c r="D7" s="13">
        <v>77</v>
      </c>
      <c r="E7" s="13">
        <v>70</v>
      </c>
      <c r="F7" s="13">
        <v>72</v>
      </c>
      <c r="G7" s="13">
        <v>69</v>
      </c>
      <c r="H7" s="13">
        <v>288</v>
      </c>
      <c r="I7" s="131">
        <v>7.4878048780487774</v>
      </c>
      <c r="J7" s="131">
        <v>12.799999999999997</v>
      </c>
      <c r="K7" s="131">
        <v>13.829787234042556</v>
      </c>
      <c r="L7" s="131">
        <v>17.255319148936167</v>
      </c>
      <c r="M7" s="131">
        <v>51.372911261027497</v>
      </c>
    </row>
    <row r="8" spans="1:13">
      <c r="A8" s="28">
        <v>7</v>
      </c>
      <c r="B8" s="29" t="s">
        <v>65</v>
      </c>
      <c r="C8" s="12" t="s">
        <v>272</v>
      </c>
      <c r="D8" s="13">
        <v>70</v>
      </c>
      <c r="E8" s="13">
        <v>71</v>
      </c>
      <c r="F8" s="13">
        <v>70</v>
      </c>
      <c r="G8" s="13">
        <v>77</v>
      </c>
      <c r="H8" s="13">
        <v>288</v>
      </c>
      <c r="I8" s="131">
        <v>14.487804878048777</v>
      </c>
      <c r="J8" s="131">
        <v>11.799999999999997</v>
      </c>
      <c r="K8" s="131">
        <v>15.829787234042556</v>
      </c>
      <c r="L8" s="131">
        <v>9.2553191489361666</v>
      </c>
      <c r="M8" s="131">
        <v>51.372911261027497</v>
      </c>
    </row>
    <row r="9" spans="1:13">
      <c r="A9" s="28">
        <v>8</v>
      </c>
      <c r="B9" s="29" t="s">
        <v>41</v>
      </c>
      <c r="C9" s="12" t="s">
        <v>273</v>
      </c>
      <c r="D9" s="13">
        <v>74</v>
      </c>
      <c r="E9" s="13">
        <v>70</v>
      </c>
      <c r="F9" s="13">
        <v>73</v>
      </c>
      <c r="G9" s="13">
        <v>72</v>
      </c>
      <c r="H9" s="13">
        <v>289</v>
      </c>
      <c r="I9" s="131">
        <v>10.487804878048777</v>
      </c>
      <c r="J9" s="131">
        <v>12.799999999999997</v>
      </c>
      <c r="K9" s="131">
        <v>12.829787234042556</v>
      </c>
      <c r="L9" s="131">
        <v>14.255319148936167</v>
      </c>
      <c r="M9" s="131">
        <v>50.372911261027497</v>
      </c>
    </row>
    <row r="10" spans="1:13">
      <c r="A10" s="28">
        <v>9</v>
      </c>
      <c r="B10" s="29" t="s">
        <v>41</v>
      </c>
      <c r="C10" s="12" t="s">
        <v>42</v>
      </c>
      <c r="D10" s="13">
        <v>71</v>
      </c>
      <c r="E10" s="13">
        <v>72</v>
      </c>
      <c r="F10" s="13">
        <v>70</v>
      </c>
      <c r="G10" s="13">
        <v>76</v>
      </c>
      <c r="H10" s="13">
        <v>289</v>
      </c>
      <c r="I10" s="131">
        <v>13.487804878048777</v>
      </c>
      <c r="J10" s="131">
        <v>10.799999999999997</v>
      </c>
      <c r="K10" s="131">
        <v>15.829787234042556</v>
      </c>
      <c r="L10" s="131">
        <v>10.255319148936167</v>
      </c>
      <c r="M10" s="131">
        <v>50.372911261027497</v>
      </c>
    </row>
    <row r="11" spans="1:13">
      <c r="A11" s="28">
        <v>10</v>
      </c>
      <c r="B11" s="29" t="s">
        <v>65</v>
      </c>
      <c r="C11" s="12" t="s">
        <v>274</v>
      </c>
      <c r="D11" s="13">
        <v>73</v>
      </c>
      <c r="E11" s="13">
        <v>70</v>
      </c>
      <c r="F11" s="13">
        <v>72</v>
      </c>
      <c r="G11" s="13">
        <v>74</v>
      </c>
      <c r="H11" s="13">
        <v>289</v>
      </c>
      <c r="I11" s="131">
        <v>11.487804878048777</v>
      </c>
      <c r="J11" s="131">
        <v>12.799999999999997</v>
      </c>
      <c r="K11" s="131">
        <v>13.829787234042556</v>
      </c>
      <c r="L11" s="131">
        <v>12.255319148936167</v>
      </c>
      <c r="M11" s="131">
        <v>50.372911261027497</v>
      </c>
    </row>
    <row r="12" spans="1:13">
      <c r="A12" s="28">
        <v>11</v>
      </c>
      <c r="B12" s="29" t="s">
        <v>65</v>
      </c>
      <c r="C12" s="12" t="s">
        <v>82</v>
      </c>
      <c r="D12" s="13">
        <v>74</v>
      </c>
      <c r="E12" s="13">
        <v>72</v>
      </c>
      <c r="F12" s="13">
        <v>70</v>
      </c>
      <c r="G12" s="13">
        <v>74</v>
      </c>
      <c r="H12" s="13">
        <v>290</v>
      </c>
      <c r="I12" s="131">
        <v>10.487804878048777</v>
      </c>
      <c r="J12" s="131">
        <v>10.799999999999997</v>
      </c>
      <c r="K12" s="131">
        <v>15.829787234042556</v>
      </c>
      <c r="L12" s="131">
        <v>12.255319148936167</v>
      </c>
      <c r="M12" s="131">
        <v>49.372911261027497</v>
      </c>
    </row>
    <row r="13" spans="1:13">
      <c r="A13" s="28">
        <v>12</v>
      </c>
      <c r="B13" s="29" t="s">
        <v>41</v>
      </c>
      <c r="C13" s="12" t="s">
        <v>52</v>
      </c>
      <c r="D13" s="13">
        <v>79</v>
      </c>
      <c r="E13" s="13">
        <v>68</v>
      </c>
      <c r="F13" s="13">
        <v>68</v>
      </c>
      <c r="G13" s="13">
        <v>76</v>
      </c>
      <c r="H13" s="13">
        <v>291</v>
      </c>
      <c r="I13" s="131">
        <v>5.4878048780487774</v>
      </c>
      <c r="J13" s="131">
        <v>14.799999999999997</v>
      </c>
      <c r="K13" s="131">
        <v>17.829787234042556</v>
      </c>
      <c r="L13" s="131">
        <v>10.255319148936167</v>
      </c>
      <c r="M13" s="131">
        <v>48.372911261027497</v>
      </c>
    </row>
    <row r="14" spans="1:13">
      <c r="A14" s="28">
        <v>13</v>
      </c>
      <c r="B14" s="29" t="s">
        <v>65</v>
      </c>
      <c r="C14" s="12" t="s">
        <v>275</v>
      </c>
      <c r="D14" s="13">
        <v>73</v>
      </c>
      <c r="E14" s="13">
        <v>70</v>
      </c>
      <c r="F14" s="13">
        <v>73</v>
      </c>
      <c r="G14" s="13">
        <v>76</v>
      </c>
      <c r="H14" s="13">
        <v>292</v>
      </c>
      <c r="I14" s="131">
        <v>11.487804878048777</v>
      </c>
      <c r="J14" s="131">
        <v>12.799999999999997</v>
      </c>
      <c r="K14" s="131">
        <v>12.829787234042556</v>
      </c>
      <c r="L14" s="131">
        <v>10.255319148936167</v>
      </c>
      <c r="M14" s="131">
        <v>47.372911261027497</v>
      </c>
    </row>
    <row r="15" spans="1:13">
      <c r="A15" s="28">
        <v>14</v>
      </c>
      <c r="B15" s="29" t="s">
        <v>65</v>
      </c>
      <c r="C15" s="12" t="s">
        <v>71</v>
      </c>
      <c r="D15" s="13">
        <v>72</v>
      </c>
      <c r="E15" s="13">
        <v>72</v>
      </c>
      <c r="F15" s="13">
        <v>72</v>
      </c>
      <c r="G15" s="13">
        <v>76</v>
      </c>
      <c r="H15" s="13">
        <v>292</v>
      </c>
      <c r="I15" s="131">
        <v>12.487804878048777</v>
      </c>
      <c r="J15" s="131">
        <v>10.799999999999997</v>
      </c>
      <c r="K15" s="131">
        <v>13.829787234042556</v>
      </c>
      <c r="L15" s="131">
        <v>10.255319148936167</v>
      </c>
      <c r="M15" s="131">
        <v>47.372911261027497</v>
      </c>
    </row>
    <row r="16" spans="1:13">
      <c r="A16" s="28">
        <v>15</v>
      </c>
      <c r="B16" s="29" t="s">
        <v>88</v>
      </c>
      <c r="C16" s="12" t="s">
        <v>90</v>
      </c>
      <c r="D16" s="13">
        <v>73</v>
      </c>
      <c r="E16" s="13">
        <v>71</v>
      </c>
      <c r="F16" s="13">
        <v>72</v>
      </c>
      <c r="G16" s="13">
        <v>76</v>
      </c>
      <c r="H16" s="13">
        <v>292</v>
      </c>
      <c r="I16" s="131">
        <v>11.487804878048777</v>
      </c>
      <c r="J16" s="131">
        <v>11.799999999999997</v>
      </c>
      <c r="K16" s="131">
        <v>13.829787234042556</v>
      </c>
      <c r="L16" s="131">
        <v>10.255319148936167</v>
      </c>
      <c r="M16" s="131">
        <v>47.372911261027497</v>
      </c>
    </row>
    <row r="17" spans="1:13">
      <c r="A17" s="28">
        <v>16</v>
      </c>
      <c r="B17" s="29" t="s">
        <v>41</v>
      </c>
      <c r="C17" s="12" t="s">
        <v>46</v>
      </c>
      <c r="D17" s="13">
        <v>71</v>
      </c>
      <c r="E17" s="13">
        <v>75</v>
      </c>
      <c r="F17" s="13">
        <v>76</v>
      </c>
      <c r="G17" s="13">
        <v>72</v>
      </c>
      <c r="H17" s="13">
        <v>294</v>
      </c>
      <c r="I17" s="131">
        <v>13.487804878048777</v>
      </c>
      <c r="J17" s="131">
        <v>7.7999999999999972</v>
      </c>
      <c r="K17" s="131">
        <v>9.8297872340425556</v>
      </c>
      <c r="L17" s="131">
        <v>14.255319148936167</v>
      </c>
      <c r="M17" s="131">
        <v>45.372911261027497</v>
      </c>
    </row>
    <row r="18" spans="1:13">
      <c r="A18" s="28">
        <v>17</v>
      </c>
      <c r="B18" s="29" t="s">
        <v>41</v>
      </c>
      <c r="C18" s="12" t="s">
        <v>49</v>
      </c>
      <c r="D18" s="13">
        <v>72</v>
      </c>
      <c r="E18" s="13">
        <v>72</v>
      </c>
      <c r="F18" s="13">
        <v>73</v>
      </c>
      <c r="G18" s="13">
        <v>77</v>
      </c>
      <c r="H18" s="13">
        <v>294</v>
      </c>
      <c r="I18" s="131">
        <v>12.487804878048777</v>
      </c>
      <c r="J18" s="131">
        <v>10.799999999999997</v>
      </c>
      <c r="K18" s="131">
        <v>12.829787234042556</v>
      </c>
      <c r="L18" s="131">
        <v>9.2553191489361666</v>
      </c>
      <c r="M18" s="131">
        <v>45.372911261027497</v>
      </c>
    </row>
    <row r="19" spans="1:13">
      <c r="A19" s="28">
        <v>18</v>
      </c>
      <c r="B19" s="29" t="s">
        <v>41</v>
      </c>
      <c r="C19" s="12" t="s">
        <v>50</v>
      </c>
      <c r="D19" s="13">
        <v>76</v>
      </c>
      <c r="E19" s="13">
        <v>74</v>
      </c>
      <c r="F19" s="13">
        <v>73</v>
      </c>
      <c r="G19" s="13">
        <v>74</v>
      </c>
      <c r="H19" s="13">
        <v>297</v>
      </c>
      <c r="I19" s="131">
        <v>8.4878048780487774</v>
      </c>
      <c r="J19" s="131">
        <v>8.7999999999999972</v>
      </c>
      <c r="K19" s="131">
        <v>12.829787234042556</v>
      </c>
      <c r="L19" s="131">
        <v>12.255319148936167</v>
      </c>
      <c r="M19" s="131">
        <v>42.372911261027497</v>
      </c>
    </row>
    <row r="20" spans="1:13">
      <c r="A20" s="28">
        <v>19</v>
      </c>
      <c r="B20" s="29" t="s">
        <v>65</v>
      </c>
      <c r="C20" s="12" t="s">
        <v>79</v>
      </c>
      <c r="D20" s="13">
        <v>74</v>
      </c>
      <c r="E20" s="13">
        <v>76</v>
      </c>
      <c r="F20" s="13">
        <v>74</v>
      </c>
      <c r="G20" s="13">
        <v>73</v>
      </c>
      <c r="H20" s="13">
        <v>297</v>
      </c>
      <c r="I20" s="131">
        <v>10.487804878048777</v>
      </c>
      <c r="J20" s="131">
        <v>6.7999999999999972</v>
      </c>
      <c r="K20" s="131">
        <v>11.829787234042556</v>
      </c>
      <c r="L20" s="131">
        <v>13.255319148936167</v>
      </c>
      <c r="M20" s="131">
        <v>42.372911261027497</v>
      </c>
    </row>
    <row r="21" spans="1:13">
      <c r="A21" s="28">
        <v>20</v>
      </c>
      <c r="B21" s="29" t="s">
        <v>65</v>
      </c>
      <c r="C21" s="12" t="s">
        <v>276</v>
      </c>
      <c r="D21" s="13">
        <v>76</v>
      </c>
      <c r="E21" s="13">
        <v>72</v>
      </c>
      <c r="F21" s="13">
        <v>71</v>
      </c>
      <c r="G21" s="13">
        <v>78</v>
      </c>
      <c r="H21" s="13">
        <v>297</v>
      </c>
      <c r="I21" s="131">
        <v>8.4878048780487774</v>
      </c>
      <c r="J21" s="131">
        <v>10.799999999999997</v>
      </c>
      <c r="K21" s="131">
        <v>14.829787234042556</v>
      </c>
      <c r="L21" s="131">
        <v>8.2553191489361666</v>
      </c>
      <c r="M21" s="131">
        <v>42.372911261027497</v>
      </c>
    </row>
    <row r="22" spans="1:13">
      <c r="A22" s="28">
        <v>21</v>
      </c>
      <c r="B22" s="29" t="s">
        <v>88</v>
      </c>
      <c r="C22" s="12" t="s">
        <v>104</v>
      </c>
      <c r="D22" s="13">
        <v>79</v>
      </c>
      <c r="E22" s="13">
        <v>73</v>
      </c>
      <c r="F22" s="13">
        <v>71</v>
      </c>
      <c r="G22" s="13">
        <v>74</v>
      </c>
      <c r="H22" s="13">
        <v>297</v>
      </c>
      <c r="I22" s="131">
        <v>5.4878048780487774</v>
      </c>
      <c r="J22" s="131">
        <v>9.7999999999999972</v>
      </c>
      <c r="K22" s="131">
        <v>14.829787234042556</v>
      </c>
      <c r="L22" s="131">
        <v>12.255319148936167</v>
      </c>
      <c r="M22" s="131">
        <v>42.372911261027497</v>
      </c>
    </row>
    <row r="23" spans="1:13">
      <c r="A23" s="28">
        <v>22</v>
      </c>
      <c r="B23" s="29" t="s">
        <v>41</v>
      </c>
      <c r="C23" s="12" t="s">
        <v>277</v>
      </c>
      <c r="D23" s="13">
        <v>76</v>
      </c>
      <c r="E23" s="13">
        <v>74</v>
      </c>
      <c r="F23" s="13">
        <v>72</v>
      </c>
      <c r="G23" s="13">
        <v>76</v>
      </c>
      <c r="H23" s="13">
        <v>298</v>
      </c>
      <c r="I23" s="131">
        <v>8.4878048780487774</v>
      </c>
      <c r="J23" s="131">
        <v>8.7999999999999972</v>
      </c>
      <c r="K23" s="131">
        <v>13.829787234042556</v>
      </c>
      <c r="L23" s="131">
        <v>10.255319148936167</v>
      </c>
      <c r="M23" s="131">
        <v>41.372911261027497</v>
      </c>
    </row>
    <row r="24" spans="1:13">
      <c r="A24" s="28">
        <v>23</v>
      </c>
      <c r="B24" s="29" t="s">
        <v>65</v>
      </c>
      <c r="C24" s="12" t="s">
        <v>67</v>
      </c>
      <c r="D24" s="13">
        <v>73</v>
      </c>
      <c r="E24" s="13">
        <v>75</v>
      </c>
      <c r="F24" s="13">
        <v>78</v>
      </c>
      <c r="G24" s="13">
        <v>73</v>
      </c>
      <c r="H24" s="13">
        <v>299</v>
      </c>
      <c r="I24" s="131">
        <v>11.487804878048777</v>
      </c>
      <c r="J24" s="131">
        <v>7.7999999999999972</v>
      </c>
      <c r="K24" s="131">
        <v>7.8297872340425556</v>
      </c>
      <c r="L24" s="131">
        <v>13.255319148936167</v>
      </c>
      <c r="M24" s="131">
        <v>40.372911261027497</v>
      </c>
    </row>
    <row r="25" spans="1:13">
      <c r="A25" s="28">
        <v>24</v>
      </c>
      <c r="B25" s="29" t="s">
        <v>88</v>
      </c>
      <c r="C25" s="12" t="s">
        <v>95</v>
      </c>
      <c r="D25" s="13">
        <v>79</v>
      </c>
      <c r="E25" s="13">
        <v>70</v>
      </c>
      <c r="F25" s="13">
        <v>77</v>
      </c>
      <c r="G25" s="13">
        <v>74</v>
      </c>
      <c r="H25" s="13">
        <v>300</v>
      </c>
      <c r="I25" s="131">
        <v>5.4878048780487774</v>
      </c>
      <c r="J25" s="131">
        <v>12.799999999999997</v>
      </c>
      <c r="K25" s="131">
        <v>8.8297872340425556</v>
      </c>
      <c r="L25" s="131">
        <v>12.255319148936167</v>
      </c>
      <c r="M25" s="131">
        <v>39.372911261027497</v>
      </c>
    </row>
    <row r="26" spans="1:13">
      <c r="A26" s="28">
        <v>25</v>
      </c>
      <c r="B26" s="29" t="s">
        <v>65</v>
      </c>
      <c r="C26" s="155" t="s">
        <v>85</v>
      </c>
      <c r="D26" s="13">
        <v>77</v>
      </c>
      <c r="E26" s="13">
        <v>75</v>
      </c>
      <c r="F26" s="13">
        <v>73</v>
      </c>
      <c r="G26" s="13">
        <v>76</v>
      </c>
      <c r="H26" s="13">
        <v>301</v>
      </c>
      <c r="I26" s="131">
        <v>7.4878048780487774</v>
      </c>
      <c r="J26" s="131">
        <v>7.7999999999999972</v>
      </c>
      <c r="K26" s="131">
        <v>12.829787234042556</v>
      </c>
      <c r="L26" s="131">
        <v>10.255319148936167</v>
      </c>
      <c r="M26" s="131">
        <v>38.372911261027497</v>
      </c>
    </row>
    <row r="27" spans="1:13">
      <c r="A27" s="28">
        <v>26</v>
      </c>
      <c r="B27" s="29" t="s">
        <v>65</v>
      </c>
      <c r="C27" s="12" t="s">
        <v>222</v>
      </c>
      <c r="D27" s="13">
        <v>76</v>
      </c>
      <c r="E27" s="13">
        <v>73</v>
      </c>
      <c r="F27" s="13">
        <v>75</v>
      </c>
      <c r="G27" s="13">
        <v>77</v>
      </c>
      <c r="H27" s="13">
        <v>301</v>
      </c>
      <c r="I27" s="131">
        <v>8.4878048780487774</v>
      </c>
      <c r="J27" s="131">
        <v>9.7999999999999972</v>
      </c>
      <c r="K27" s="131">
        <v>10.829787234042556</v>
      </c>
      <c r="L27" s="131">
        <v>9.2553191489361666</v>
      </c>
      <c r="M27" s="131">
        <v>38.372911261027497</v>
      </c>
    </row>
    <row r="28" spans="1:13">
      <c r="A28" s="28">
        <v>27</v>
      </c>
      <c r="B28" s="29" t="s">
        <v>65</v>
      </c>
      <c r="C28" s="12" t="s">
        <v>66</v>
      </c>
      <c r="D28" s="13">
        <v>86</v>
      </c>
      <c r="E28" s="13">
        <v>66</v>
      </c>
      <c r="F28" s="13">
        <v>80</v>
      </c>
      <c r="G28" s="13">
        <v>71</v>
      </c>
      <c r="H28" s="13">
        <v>303</v>
      </c>
      <c r="I28" s="131">
        <v>0</v>
      </c>
      <c r="J28" s="131">
        <v>16.799999999999997</v>
      </c>
      <c r="K28" s="131">
        <v>5.8297872340425556</v>
      </c>
      <c r="L28" s="131">
        <v>15.255319148936167</v>
      </c>
      <c r="M28" s="131">
        <v>37.885106382978719</v>
      </c>
    </row>
    <row r="29" spans="1:13">
      <c r="A29" s="28">
        <v>28</v>
      </c>
      <c r="B29" s="29" t="s">
        <v>41</v>
      </c>
      <c r="C29" s="12" t="s">
        <v>43</v>
      </c>
      <c r="D29" s="13">
        <v>74</v>
      </c>
      <c r="E29" s="13">
        <v>76</v>
      </c>
      <c r="F29" s="13">
        <v>77</v>
      </c>
      <c r="G29" s="13">
        <v>75</v>
      </c>
      <c r="H29" s="13">
        <v>302</v>
      </c>
      <c r="I29" s="131">
        <v>10.487804878048777</v>
      </c>
      <c r="J29" s="131">
        <v>6.7999999999999972</v>
      </c>
      <c r="K29" s="131">
        <v>8.8297872340425556</v>
      </c>
      <c r="L29" s="131">
        <v>11.255319148936167</v>
      </c>
      <c r="M29" s="131">
        <v>37.372911261027497</v>
      </c>
    </row>
    <row r="30" spans="1:13">
      <c r="A30" s="28">
        <v>29</v>
      </c>
      <c r="B30" s="29" t="s">
        <v>41</v>
      </c>
      <c r="C30" s="12" t="s">
        <v>198</v>
      </c>
      <c r="D30" s="13">
        <v>73</v>
      </c>
      <c r="E30" s="13">
        <v>77</v>
      </c>
      <c r="F30" s="13">
        <v>77</v>
      </c>
      <c r="G30" s="13">
        <v>76</v>
      </c>
      <c r="H30" s="13">
        <v>303</v>
      </c>
      <c r="I30" s="131">
        <v>11.487804878048777</v>
      </c>
      <c r="J30" s="131">
        <v>5.7999999999999972</v>
      </c>
      <c r="K30" s="131">
        <v>8.8297872340425556</v>
      </c>
      <c r="L30" s="131">
        <v>10.255319148936167</v>
      </c>
      <c r="M30" s="131">
        <v>36.372911261027497</v>
      </c>
    </row>
    <row r="31" spans="1:13">
      <c r="A31" s="28">
        <v>30</v>
      </c>
      <c r="B31" s="29" t="s">
        <v>65</v>
      </c>
      <c r="C31" s="12" t="s">
        <v>278</v>
      </c>
      <c r="D31" s="13">
        <v>75</v>
      </c>
      <c r="E31" s="13">
        <v>77</v>
      </c>
      <c r="F31" s="13">
        <v>77</v>
      </c>
      <c r="G31" s="13">
        <v>74</v>
      </c>
      <c r="H31" s="13">
        <v>303</v>
      </c>
      <c r="I31" s="131">
        <v>9.4878048780487774</v>
      </c>
      <c r="J31" s="131">
        <v>5.7999999999999972</v>
      </c>
      <c r="K31" s="131">
        <v>8.8297872340425556</v>
      </c>
      <c r="L31" s="131">
        <v>12.255319148936167</v>
      </c>
      <c r="M31" s="131">
        <v>36.372911261027497</v>
      </c>
    </row>
    <row r="32" spans="1:13">
      <c r="A32" s="28">
        <v>31</v>
      </c>
      <c r="B32" s="29" t="s">
        <v>88</v>
      </c>
      <c r="C32" s="12" t="s">
        <v>89</v>
      </c>
      <c r="D32" s="13">
        <v>76</v>
      </c>
      <c r="E32" s="13">
        <v>78</v>
      </c>
      <c r="F32" s="13">
        <v>74</v>
      </c>
      <c r="G32" s="13">
        <v>76</v>
      </c>
      <c r="H32" s="13">
        <v>304</v>
      </c>
      <c r="I32" s="131">
        <v>8.4878048780487774</v>
      </c>
      <c r="J32" s="131">
        <v>4.7999999999999972</v>
      </c>
      <c r="K32" s="131">
        <v>11.829787234042556</v>
      </c>
      <c r="L32" s="131">
        <v>10.255319148936167</v>
      </c>
      <c r="M32" s="131">
        <v>35.372911261027497</v>
      </c>
    </row>
    <row r="33" spans="1:13">
      <c r="A33" s="28">
        <v>32</v>
      </c>
      <c r="B33" s="29" t="s">
        <v>88</v>
      </c>
      <c r="C33" s="12" t="s">
        <v>92</v>
      </c>
      <c r="D33" s="13">
        <v>80</v>
      </c>
      <c r="E33" s="13">
        <v>74</v>
      </c>
      <c r="F33" s="13">
        <v>75</v>
      </c>
      <c r="G33" s="13">
        <v>77</v>
      </c>
      <c r="H33" s="13">
        <v>306</v>
      </c>
      <c r="I33" s="131">
        <v>4.4878048780487774</v>
      </c>
      <c r="J33" s="131">
        <v>8.7999999999999972</v>
      </c>
      <c r="K33" s="131">
        <v>10.829787234042556</v>
      </c>
      <c r="L33" s="131">
        <v>9.2553191489361666</v>
      </c>
      <c r="M33" s="131">
        <v>33.372911261027497</v>
      </c>
    </row>
    <row r="34" spans="1:13">
      <c r="A34" s="28">
        <v>33</v>
      </c>
      <c r="B34" s="29" t="s">
        <v>65</v>
      </c>
      <c r="C34" s="12" t="s">
        <v>193</v>
      </c>
      <c r="D34" s="13">
        <v>75</v>
      </c>
      <c r="E34" s="13">
        <v>77</v>
      </c>
      <c r="F34" s="13">
        <v>80</v>
      </c>
      <c r="G34" s="13">
        <v>78</v>
      </c>
      <c r="H34" s="13">
        <v>310</v>
      </c>
      <c r="I34" s="131">
        <v>9.4878048780487774</v>
      </c>
      <c r="J34" s="131">
        <v>5.7999999999999972</v>
      </c>
      <c r="K34" s="131">
        <v>5.8297872340425556</v>
      </c>
      <c r="L34" s="131">
        <v>8.2553191489361666</v>
      </c>
      <c r="M34" s="131">
        <v>29.372911261027497</v>
      </c>
    </row>
    <row r="35" spans="1:13">
      <c r="A35" s="28">
        <v>34</v>
      </c>
      <c r="B35" s="29" t="s">
        <v>65</v>
      </c>
      <c r="C35" s="12" t="s">
        <v>77</v>
      </c>
      <c r="D35" s="13">
        <v>76</v>
      </c>
      <c r="E35" s="13">
        <v>75</v>
      </c>
      <c r="F35" s="13">
        <v>82</v>
      </c>
      <c r="G35" s="13">
        <v>78</v>
      </c>
      <c r="H35" s="13">
        <v>311</v>
      </c>
      <c r="I35" s="131">
        <v>8.4878048780487774</v>
      </c>
      <c r="J35" s="131">
        <v>7.7999999999999972</v>
      </c>
      <c r="K35" s="131">
        <v>3.8297872340425556</v>
      </c>
      <c r="L35" s="131">
        <v>8.2553191489361666</v>
      </c>
      <c r="M35" s="131">
        <v>28.372911261027497</v>
      </c>
    </row>
    <row r="36" spans="1:13">
      <c r="A36" s="28">
        <v>35</v>
      </c>
      <c r="B36" s="29" t="s">
        <v>88</v>
      </c>
      <c r="C36" s="12" t="s">
        <v>106</v>
      </c>
      <c r="D36" s="13">
        <v>73</v>
      </c>
      <c r="E36" s="13">
        <v>74</v>
      </c>
      <c r="F36" s="13">
        <v>83</v>
      </c>
      <c r="G36" s="13">
        <v>81</v>
      </c>
      <c r="H36" s="13">
        <v>311</v>
      </c>
      <c r="I36" s="131">
        <v>11.487804878048777</v>
      </c>
      <c r="J36" s="131">
        <v>8.7999999999999972</v>
      </c>
      <c r="K36" s="131">
        <v>2.8297872340425556</v>
      </c>
      <c r="L36" s="131">
        <v>5.2553191489361666</v>
      </c>
      <c r="M36" s="131">
        <v>28.372911261027497</v>
      </c>
    </row>
    <row r="37" spans="1:13">
      <c r="A37" s="28">
        <v>36</v>
      </c>
      <c r="B37" s="29" t="s">
        <v>88</v>
      </c>
      <c r="C37" s="12" t="s">
        <v>74</v>
      </c>
      <c r="D37" s="13">
        <v>79</v>
      </c>
      <c r="E37" s="13">
        <v>76</v>
      </c>
      <c r="F37" s="13">
        <v>81</v>
      </c>
      <c r="G37" s="13">
        <v>76</v>
      </c>
      <c r="H37" s="13">
        <v>312</v>
      </c>
      <c r="I37" s="131">
        <v>5.4878048780487774</v>
      </c>
      <c r="J37" s="131">
        <v>6.7999999999999972</v>
      </c>
      <c r="K37" s="131">
        <v>4.8297872340425556</v>
      </c>
      <c r="L37" s="131">
        <v>10.255319148936167</v>
      </c>
      <c r="M37" s="131">
        <v>27.372911261027497</v>
      </c>
    </row>
    <row r="38" spans="1:13" ht="16.899999999999999" customHeight="1">
      <c r="A38" s="28">
        <v>37</v>
      </c>
      <c r="B38" s="29" t="s">
        <v>88</v>
      </c>
      <c r="C38" s="12" t="s">
        <v>96</v>
      </c>
      <c r="D38" s="13">
        <v>78</v>
      </c>
      <c r="E38" s="13">
        <v>78</v>
      </c>
      <c r="F38" s="13">
        <v>78</v>
      </c>
      <c r="G38" s="13">
        <v>81</v>
      </c>
      <c r="H38" s="13">
        <v>315</v>
      </c>
      <c r="I38" s="131">
        <v>6.4878048780487774</v>
      </c>
      <c r="J38" s="131">
        <v>4.7999999999999972</v>
      </c>
      <c r="K38" s="131">
        <v>7.8297872340425556</v>
      </c>
      <c r="L38" s="131">
        <v>5.2553191489361666</v>
      </c>
      <c r="M38" s="131">
        <v>24.372911261027497</v>
      </c>
    </row>
    <row r="39" spans="1:13">
      <c r="A39" s="28">
        <v>38</v>
      </c>
      <c r="B39" s="29" t="s">
        <v>65</v>
      </c>
      <c r="C39" s="12" t="s">
        <v>279</v>
      </c>
      <c r="D39" s="13">
        <v>76</v>
      </c>
      <c r="E39" s="13">
        <v>76</v>
      </c>
      <c r="F39" s="13">
        <v>83</v>
      </c>
      <c r="G39" s="13">
        <v>82</v>
      </c>
      <c r="H39" s="13">
        <v>317</v>
      </c>
      <c r="I39" s="131">
        <v>8.4878048780487774</v>
      </c>
      <c r="J39" s="131">
        <v>6.7999999999999972</v>
      </c>
      <c r="K39" s="131">
        <v>2.8297872340425556</v>
      </c>
      <c r="L39" s="131">
        <v>4.2553191489361666</v>
      </c>
      <c r="M39" s="131">
        <v>22.372911261027497</v>
      </c>
    </row>
    <row r="40" spans="1:13">
      <c r="A40" s="28">
        <v>39</v>
      </c>
      <c r="B40" s="29" t="s">
        <v>88</v>
      </c>
      <c r="C40" s="12" t="s">
        <v>99</v>
      </c>
      <c r="D40" s="13">
        <v>77</v>
      </c>
      <c r="E40" s="13">
        <v>78</v>
      </c>
      <c r="F40" s="13">
        <v>76</v>
      </c>
      <c r="G40" s="13">
        <v>86</v>
      </c>
      <c r="H40" s="13">
        <v>317</v>
      </c>
      <c r="I40" s="131">
        <v>7.4878048780487774</v>
      </c>
      <c r="J40" s="131">
        <v>4.7999999999999972</v>
      </c>
      <c r="K40" s="131">
        <v>9.8297872340425556</v>
      </c>
      <c r="L40" s="131">
        <v>0.25531914893616658</v>
      </c>
      <c r="M40" s="131">
        <v>22.372911261027497</v>
      </c>
    </row>
    <row r="41" spans="1:13">
      <c r="A41" s="28">
        <v>40</v>
      </c>
      <c r="B41" s="29" t="s">
        <v>88</v>
      </c>
      <c r="C41" s="12" t="s">
        <v>107</v>
      </c>
      <c r="D41" s="13">
        <v>82</v>
      </c>
      <c r="E41" s="13">
        <v>75</v>
      </c>
      <c r="F41" s="13">
        <v>87</v>
      </c>
      <c r="G41" s="13">
        <v>76</v>
      </c>
      <c r="H41" s="13">
        <v>320</v>
      </c>
      <c r="I41" s="131">
        <v>2.4878048780487774</v>
      </c>
      <c r="J41" s="131">
        <v>7.7999999999999972</v>
      </c>
      <c r="K41" s="131">
        <v>0</v>
      </c>
      <c r="L41" s="131">
        <v>10.255319148936167</v>
      </c>
      <c r="M41" s="131">
        <v>20.543124026984941</v>
      </c>
    </row>
    <row r="42" spans="1:13">
      <c r="A42" s="28">
        <v>41</v>
      </c>
      <c r="B42" s="29" t="s">
        <v>88</v>
      </c>
      <c r="C42" s="12" t="s">
        <v>97</v>
      </c>
      <c r="D42" s="13">
        <v>81</v>
      </c>
      <c r="E42" s="13">
        <v>82</v>
      </c>
      <c r="F42" s="13">
        <v>76</v>
      </c>
      <c r="G42" s="13">
        <v>81</v>
      </c>
      <c r="H42" s="13">
        <v>320</v>
      </c>
      <c r="I42" s="131">
        <v>3.4878048780487774</v>
      </c>
      <c r="J42" s="131">
        <v>0.79999999999999716</v>
      </c>
      <c r="K42" s="131">
        <v>9.8297872340425556</v>
      </c>
      <c r="L42" s="131">
        <v>5.2553191489361666</v>
      </c>
      <c r="M42" s="131">
        <v>19.372911261027497</v>
      </c>
    </row>
    <row r="43" spans="1:13">
      <c r="A43" s="28">
        <v>42</v>
      </c>
      <c r="B43" s="29" t="s">
        <v>88</v>
      </c>
      <c r="C43" s="12" t="s">
        <v>103</v>
      </c>
      <c r="D43" s="13">
        <v>81</v>
      </c>
      <c r="E43" s="13">
        <v>77</v>
      </c>
      <c r="F43" s="13">
        <v>84</v>
      </c>
      <c r="G43" s="13">
        <v>79</v>
      </c>
      <c r="H43" s="13">
        <v>321</v>
      </c>
      <c r="I43" s="131">
        <v>3.4878048780487774</v>
      </c>
      <c r="J43" s="131">
        <v>5.7999999999999972</v>
      </c>
      <c r="K43" s="131">
        <v>1.8297872340425556</v>
      </c>
      <c r="L43" s="131">
        <v>7.2553191489361666</v>
      </c>
      <c r="M43" s="131">
        <v>18.372911261027497</v>
      </c>
    </row>
    <row r="44" spans="1:13">
      <c r="A44" s="28">
        <v>43</v>
      </c>
      <c r="B44" s="29" t="s">
        <v>88</v>
      </c>
      <c r="C44" s="12" t="s">
        <v>243</v>
      </c>
      <c r="D44" s="13">
        <v>77</v>
      </c>
      <c r="E44" s="13">
        <v>82</v>
      </c>
      <c r="F44" s="13">
        <v>81</v>
      </c>
      <c r="G44" s="13">
        <v>81</v>
      </c>
      <c r="H44" s="13">
        <v>321</v>
      </c>
      <c r="I44" s="131">
        <v>7.4878048780487774</v>
      </c>
      <c r="J44" s="131">
        <v>0.79999999999999716</v>
      </c>
      <c r="K44" s="131">
        <v>4.8297872340425556</v>
      </c>
      <c r="L44" s="131">
        <v>5.2553191489361666</v>
      </c>
      <c r="M44" s="131">
        <v>18.372911261027497</v>
      </c>
    </row>
    <row r="45" spans="1:13">
      <c r="A45" s="28">
        <v>44</v>
      </c>
      <c r="B45" s="29" t="s">
        <v>41</v>
      </c>
      <c r="C45" s="12" t="s">
        <v>170</v>
      </c>
      <c r="D45" s="13">
        <v>74</v>
      </c>
      <c r="E45" s="13">
        <v>77</v>
      </c>
      <c r="F45" s="13">
        <v>0</v>
      </c>
      <c r="G45" s="13">
        <v>0</v>
      </c>
      <c r="H45" s="13">
        <v>151</v>
      </c>
      <c r="I45" s="131">
        <v>10.487804878048777</v>
      </c>
      <c r="J45" s="131">
        <v>5.7999999999999972</v>
      </c>
      <c r="M45" s="131">
        <v>16.287804878048775</v>
      </c>
    </row>
    <row r="46" spans="1:13">
      <c r="A46" s="28">
        <v>45</v>
      </c>
      <c r="B46" s="29" t="s">
        <v>88</v>
      </c>
      <c r="C46" s="12" t="s">
        <v>237</v>
      </c>
      <c r="D46" s="13">
        <v>82</v>
      </c>
      <c r="E46" s="13">
        <v>76</v>
      </c>
      <c r="F46" s="13">
        <v>84</v>
      </c>
      <c r="G46" s="13">
        <v>82</v>
      </c>
      <c r="H46" s="13">
        <v>324</v>
      </c>
      <c r="I46" s="131">
        <v>2.4878048780487774</v>
      </c>
      <c r="J46" s="131">
        <v>6.7999999999999972</v>
      </c>
      <c r="K46" s="131">
        <v>1.8297872340425556</v>
      </c>
      <c r="L46" s="131">
        <v>4.2553191489361666</v>
      </c>
      <c r="M46" s="131">
        <v>15.372911261027497</v>
      </c>
    </row>
    <row r="47" spans="1:13">
      <c r="A47" s="28">
        <v>46</v>
      </c>
      <c r="B47" s="29" t="s">
        <v>41</v>
      </c>
      <c r="C47" s="12" t="s">
        <v>60</v>
      </c>
      <c r="D47" s="13">
        <v>77</v>
      </c>
      <c r="E47" s="13">
        <v>75</v>
      </c>
      <c r="F47" s="13">
        <v>0</v>
      </c>
      <c r="G47" s="13">
        <v>0</v>
      </c>
      <c r="H47" s="13">
        <v>152</v>
      </c>
      <c r="I47" s="131">
        <v>7.4878048780487774</v>
      </c>
      <c r="J47" s="131">
        <v>7.7999999999999972</v>
      </c>
      <c r="M47" s="131">
        <v>15.287804878048775</v>
      </c>
    </row>
    <row r="48" spans="1:13">
      <c r="A48" s="28">
        <v>47</v>
      </c>
      <c r="B48" s="29" t="s">
        <v>41</v>
      </c>
      <c r="C48" s="12" t="s">
        <v>57</v>
      </c>
      <c r="D48" s="13">
        <v>78</v>
      </c>
      <c r="E48" s="13">
        <v>75</v>
      </c>
      <c r="F48" s="13">
        <v>0</v>
      </c>
      <c r="G48" s="13">
        <v>0</v>
      </c>
      <c r="H48" s="13">
        <v>153</v>
      </c>
      <c r="I48" s="131">
        <v>6.4878048780487774</v>
      </c>
      <c r="J48" s="131">
        <v>7.7999999999999972</v>
      </c>
      <c r="M48" s="131">
        <v>14.287804878048775</v>
      </c>
    </row>
    <row r="49" spans="1:13">
      <c r="A49" s="28">
        <v>48</v>
      </c>
      <c r="B49" s="29" t="s">
        <v>41</v>
      </c>
      <c r="C49" s="12" t="s">
        <v>211</v>
      </c>
      <c r="D49" s="13">
        <v>77</v>
      </c>
      <c r="E49" s="13">
        <v>77</v>
      </c>
      <c r="F49" s="13">
        <v>0</v>
      </c>
      <c r="G49" s="13">
        <v>0</v>
      </c>
      <c r="H49" s="13">
        <v>154</v>
      </c>
      <c r="I49" s="131">
        <v>7.4878048780487774</v>
      </c>
      <c r="J49" s="131">
        <v>5.7999999999999972</v>
      </c>
      <c r="M49" s="131">
        <v>13.287804878048775</v>
      </c>
    </row>
    <row r="50" spans="1:13">
      <c r="A50" s="28">
        <v>49</v>
      </c>
      <c r="B50" s="29" t="s">
        <v>65</v>
      </c>
      <c r="C50" s="12" t="s">
        <v>216</v>
      </c>
      <c r="D50" s="13">
        <v>78</v>
      </c>
      <c r="E50" s="13">
        <v>76</v>
      </c>
      <c r="F50" s="13">
        <v>0</v>
      </c>
      <c r="G50" s="13">
        <v>0</v>
      </c>
      <c r="H50" s="13">
        <v>154</v>
      </c>
      <c r="I50" s="131">
        <v>6.4878048780487774</v>
      </c>
      <c r="J50" s="131">
        <v>6.7999999999999972</v>
      </c>
      <c r="M50" s="131">
        <v>13.287804878048775</v>
      </c>
    </row>
    <row r="51" spans="1:13">
      <c r="A51" s="28">
        <v>50</v>
      </c>
      <c r="B51" s="29" t="s">
        <v>88</v>
      </c>
      <c r="C51" s="12" t="s">
        <v>98</v>
      </c>
      <c r="D51" s="13">
        <v>79</v>
      </c>
      <c r="E51" s="13">
        <v>79</v>
      </c>
      <c r="F51" s="13">
        <v>86</v>
      </c>
      <c r="G51" s="13">
        <v>84</v>
      </c>
      <c r="H51" s="13">
        <v>328</v>
      </c>
      <c r="I51" s="131">
        <v>5.4878048780487774</v>
      </c>
      <c r="J51" s="131">
        <v>3.7999999999999972</v>
      </c>
      <c r="K51" s="131">
        <v>0</v>
      </c>
      <c r="L51" s="131">
        <v>2.2553191489361666</v>
      </c>
      <c r="M51" s="131">
        <v>11.543124026984941</v>
      </c>
    </row>
    <row r="52" spans="1:13">
      <c r="A52" s="28">
        <v>51</v>
      </c>
      <c r="B52" s="29" t="s">
        <v>41</v>
      </c>
      <c r="C52" s="12" t="s">
        <v>200</v>
      </c>
      <c r="D52" s="13">
        <v>73</v>
      </c>
      <c r="E52" s="13">
        <v>84</v>
      </c>
      <c r="F52" s="13">
        <v>0</v>
      </c>
      <c r="G52" s="13">
        <v>0</v>
      </c>
      <c r="H52" s="13">
        <v>157</v>
      </c>
      <c r="I52" s="131">
        <v>11.487804878048777</v>
      </c>
      <c r="J52" s="131">
        <v>0</v>
      </c>
      <c r="M52" s="131">
        <v>11.487804878048777</v>
      </c>
    </row>
    <row r="53" spans="1:13">
      <c r="A53" s="28">
        <v>52</v>
      </c>
      <c r="B53" s="29" t="s">
        <v>88</v>
      </c>
      <c r="C53" s="12" t="s">
        <v>93</v>
      </c>
      <c r="D53" s="13">
        <v>84</v>
      </c>
      <c r="E53" s="13">
        <v>81</v>
      </c>
      <c r="F53" s="13">
        <v>84</v>
      </c>
      <c r="G53" s="13">
        <v>79</v>
      </c>
      <c r="H53" s="13">
        <v>328</v>
      </c>
      <c r="I53" s="131">
        <v>0.48780487804877737</v>
      </c>
      <c r="J53" s="131">
        <v>1.7999999999999972</v>
      </c>
      <c r="K53" s="131">
        <v>1.8297872340425556</v>
      </c>
      <c r="L53" s="131">
        <v>7.2553191489361666</v>
      </c>
      <c r="M53" s="131">
        <v>11.372911261027497</v>
      </c>
    </row>
    <row r="54" spans="1:13">
      <c r="A54" s="28">
        <v>53</v>
      </c>
      <c r="B54" s="29" t="s">
        <v>65</v>
      </c>
      <c r="C54" s="12" t="s">
        <v>72</v>
      </c>
      <c r="D54" s="13">
        <v>82</v>
      </c>
      <c r="E54" s="13">
        <v>74</v>
      </c>
      <c r="F54" s="13">
        <v>0</v>
      </c>
      <c r="G54" s="13">
        <v>0</v>
      </c>
      <c r="H54" s="13">
        <v>156</v>
      </c>
      <c r="I54" s="131">
        <v>2.4878048780487774</v>
      </c>
      <c r="J54" s="131">
        <v>8.7999999999999972</v>
      </c>
      <c r="M54" s="131">
        <v>11.287804878048775</v>
      </c>
    </row>
    <row r="55" spans="1:13">
      <c r="A55" s="28">
        <v>54</v>
      </c>
      <c r="B55" s="29" t="s">
        <v>88</v>
      </c>
      <c r="C55" s="12" t="s">
        <v>94</v>
      </c>
      <c r="D55" s="13">
        <v>74</v>
      </c>
      <c r="E55" s="13" t="s">
        <v>280</v>
      </c>
      <c r="F55" s="13">
        <v>0</v>
      </c>
      <c r="G55" s="13">
        <v>0</v>
      </c>
      <c r="H55" s="13">
        <v>74</v>
      </c>
      <c r="I55" s="131">
        <v>10.487804878048777</v>
      </c>
      <c r="M55" s="131">
        <v>10.487804878048777</v>
      </c>
    </row>
    <row r="56" spans="1:13">
      <c r="A56" s="28">
        <v>55</v>
      </c>
      <c r="B56" s="29" t="s">
        <v>65</v>
      </c>
      <c r="C56" s="12" t="s">
        <v>78</v>
      </c>
      <c r="D56" s="13">
        <v>79</v>
      </c>
      <c r="E56" s="13">
        <v>78</v>
      </c>
      <c r="F56" s="13">
        <v>0</v>
      </c>
      <c r="G56" s="13">
        <v>0</v>
      </c>
      <c r="H56" s="13">
        <v>157</v>
      </c>
      <c r="I56" s="131">
        <v>5.4878048780487774</v>
      </c>
      <c r="J56" s="131">
        <v>4.7999999999999972</v>
      </c>
      <c r="M56" s="131">
        <v>10.287804878048775</v>
      </c>
    </row>
    <row r="57" spans="1:13">
      <c r="A57" s="28">
        <v>56</v>
      </c>
      <c r="B57" s="29" t="s">
        <v>65</v>
      </c>
      <c r="C57" s="12" t="s">
        <v>214</v>
      </c>
      <c r="D57" s="13">
        <v>85</v>
      </c>
      <c r="E57" s="13">
        <v>74</v>
      </c>
      <c r="F57" s="13">
        <v>0</v>
      </c>
      <c r="G57" s="13">
        <v>0</v>
      </c>
      <c r="H57" s="13">
        <v>159</v>
      </c>
      <c r="I57" s="131">
        <v>0</v>
      </c>
      <c r="J57" s="131">
        <v>8.7999999999999972</v>
      </c>
      <c r="M57" s="131">
        <v>8.7999999999999972</v>
      </c>
    </row>
    <row r="58" spans="1:13">
      <c r="A58" s="28">
        <v>57</v>
      </c>
      <c r="B58" s="29" t="s">
        <v>65</v>
      </c>
      <c r="C58" s="12" t="s">
        <v>281</v>
      </c>
      <c r="D58" s="13">
        <v>82</v>
      </c>
      <c r="E58" s="13">
        <v>77</v>
      </c>
      <c r="F58" s="13">
        <v>0</v>
      </c>
      <c r="G58" s="13">
        <v>0</v>
      </c>
      <c r="H58" s="13">
        <v>159</v>
      </c>
      <c r="I58" s="131">
        <v>2.4878048780487774</v>
      </c>
      <c r="J58" s="131">
        <v>5.7999999999999972</v>
      </c>
      <c r="M58" s="131">
        <v>8.2878048780487745</v>
      </c>
    </row>
    <row r="59" spans="1:13">
      <c r="A59" s="28">
        <v>58</v>
      </c>
      <c r="B59" s="29" t="s">
        <v>65</v>
      </c>
      <c r="C59" s="12" t="s">
        <v>223</v>
      </c>
      <c r="D59" s="13">
        <v>82</v>
      </c>
      <c r="E59" s="13">
        <v>78</v>
      </c>
      <c r="F59" s="13">
        <v>0</v>
      </c>
      <c r="G59" s="13">
        <v>0</v>
      </c>
      <c r="H59" s="13">
        <v>160</v>
      </c>
      <c r="I59" s="131">
        <v>2.4878048780487774</v>
      </c>
      <c r="J59" s="131">
        <v>4.7999999999999972</v>
      </c>
      <c r="M59" s="131">
        <v>7.2878048780487745</v>
      </c>
    </row>
    <row r="60" spans="1:13">
      <c r="A60" s="28">
        <v>59</v>
      </c>
      <c r="B60" s="29" t="s">
        <v>65</v>
      </c>
      <c r="C60" s="12" t="s">
        <v>68</v>
      </c>
      <c r="D60" s="13">
        <v>80</v>
      </c>
      <c r="E60" s="13">
        <v>80</v>
      </c>
      <c r="F60" s="13">
        <v>0</v>
      </c>
      <c r="G60" s="13">
        <v>0</v>
      </c>
      <c r="H60" s="13">
        <v>160</v>
      </c>
      <c r="I60" s="131">
        <v>4.4878048780487774</v>
      </c>
      <c r="J60" s="131">
        <v>2.7999999999999972</v>
      </c>
      <c r="M60" s="131">
        <v>7.2878048780487745</v>
      </c>
    </row>
    <row r="61" spans="1:13">
      <c r="A61" s="28">
        <v>60</v>
      </c>
      <c r="B61" s="29" t="s">
        <v>65</v>
      </c>
      <c r="C61" s="12" t="s">
        <v>84</v>
      </c>
      <c r="D61" s="13">
        <v>79</v>
      </c>
      <c r="E61" s="13">
        <v>81</v>
      </c>
      <c r="F61" s="13">
        <v>0</v>
      </c>
      <c r="G61" s="13">
        <v>0</v>
      </c>
      <c r="H61" s="13">
        <v>160</v>
      </c>
      <c r="I61" s="131">
        <v>5.4878048780487774</v>
      </c>
      <c r="J61" s="131">
        <v>1.7999999999999972</v>
      </c>
      <c r="M61" s="131">
        <v>7.2878048780487745</v>
      </c>
    </row>
    <row r="62" spans="1:13">
      <c r="A62" s="28">
        <v>61</v>
      </c>
      <c r="B62" s="29" t="s">
        <v>88</v>
      </c>
      <c r="C62" s="12" t="s">
        <v>235</v>
      </c>
      <c r="D62" s="13">
        <v>85</v>
      </c>
      <c r="E62" s="13">
        <v>80</v>
      </c>
      <c r="F62" s="13">
        <v>82</v>
      </c>
      <c r="G62" s="13">
        <v>88</v>
      </c>
      <c r="H62" s="13">
        <v>335</v>
      </c>
      <c r="I62" s="131">
        <v>0</v>
      </c>
      <c r="J62" s="131">
        <v>2.7999999999999972</v>
      </c>
      <c r="K62" s="131">
        <v>3.8297872340425556</v>
      </c>
      <c r="L62" s="131">
        <v>0</v>
      </c>
      <c r="M62" s="131">
        <v>6.6297872340425528</v>
      </c>
    </row>
    <row r="63" spans="1:13">
      <c r="A63" s="28">
        <v>62</v>
      </c>
      <c r="B63" s="29" t="s">
        <v>88</v>
      </c>
      <c r="C63" s="12" t="s">
        <v>282</v>
      </c>
      <c r="D63" s="13">
        <v>88</v>
      </c>
      <c r="E63" s="13">
        <v>79</v>
      </c>
      <c r="F63" s="13">
        <v>0</v>
      </c>
      <c r="G63" s="13">
        <v>0</v>
      </c>
      <c r="H63" s="13">
        <v>167</v>
      </c>
      <c r="I63" s="131">
        <v>0</v>
      </c>
      <c r="J63" s="131">
        <v>3.7999999999999972</v>
      </c>
      <c r="M63" s="131">
        <v>3.7999999999999972</v>
      </c>
    </row>
    <row r="64" spans="1:13">
      <c r="A64" s="28">
        <v>63</v>
      </c>
      <c r="B64" s="29" t="s">
        <v>41</v>
      </c>
      <c r="C64" s="12" t="s">
        <v>283</v>
      </c>
      <c r="D64" s="13">
        <v>82</v>
      </c>
      <c r="E64" s="13" t="s">
        <v>212</v>
      </c>
      <c r="F64" s="13">
        <v>0</v>
      </c>
      <c r="G64" s="13">
        <v>0</v>
      </c>
      <c r="H64" s="13">
        <v>82</v>
      </c>
      <c r="I64" s="131">
        <v>2.4878048780487774</v>
      </c>
      <c r="M64" s="131">
        <v>2.4878048780487774</v>
      </c>
    </row>
    <row r="65" spans="1:13">
      <c r="A65" s="28">
        <v>64</v>
      </c>
      <c r="B65" s="29" t="s">
        <v>88</v>
      </c>
      <c r="C65" s="12" t="s">
        <v>100</v>
      </c>
      <c r="D65" s="13">
        <v>88</v>
      </c>
      <c r="E65" s="13">
        <v>81</v>
      </c>
      <c r="F65" s="13">
        <v>0</v>
      </c>
      <c r="G65" s="13">
        <v>0</v>
      </c>
      <c r="H65" s="13">
        <v>169</v>
      </c>
      <c r="I65" s="131">
        <v>0</v>
      </c>
      <c r="J65" s="131">
        <v>1.7999999999999972</v>
      </c>
      <c r="M65" s="131">
        <v>1.7999999999999972</v>
      </c>
    </row>
    <row r="66" spans="1:13">
      <c r="A66" s="28">
        <v>65</v>
      </c>
      <c r="B66" s="29" t="s">
        <v>65</v>
      </c>
      <c r="C66" s="12" t="s">
        <v>215</v>
      </c>
      <c r="D66" s="13">
        <v>83</v>
      </c>
      <c r="E66" s="13">
        <v>87</v>
      </c>
      <c r="F66" s="13">
        <v>0</v>
      </c>
      <c r="G66" s="13">
        <v>0</v>
      </c>
      <c r="H66" s="13">
        <v>170</v>
      </c>
      <c r="I66" s="131">
        <v>1.4878048780487774</v>
      </c>
      <c r="J66" s="131">
        <v>0</v>
      </c>
      <c r="M66" s="131">
        <v>1.4878048780487774</v>
      </c>
    </row>
    <row r="67" spans="1:13">
      <c r="A67" s="28">
        <v>66</v>
      </c>
      <c r="B67" s="29" t="s">
        <v>65</v>
      </c>
      <c r="C67" s="12" t="s">
        <v>284</v>
      </c>
      <c r="D67" s="13">
        <v>83</v>
      </c>
      <c r="E67" s="13">
        <v>89</v>
      </c>
      <c r="F67" s="13">
        <v>0</v>
      </c>
      <c r="G67" s="13">
        <v>0</v>
      </c>
      <c r="H67" s="13">
        <v>172</v>
      </c>
      <c r="I67" s="131">
        <v>1.4878048780487774</v>
      </c>
      <c r="J67" s="131">
        <v>0</v>
      </c>
      <c r="M67" s="131">
        <v>1.4878048780487774</v>
      </c>
    </row>
    <row r="68" spans="1:13">
      <c r="A68" s="28">
        <v>67</v>
      </c>
      <c r="B68" s="29" t="s">
        <v>65</v>
      </c>
      <c r="C68" s="12" t="s">
        <v>285</v>
      </c>
      <c r="D68" s="13">
        <v>91</v>
      </c>
      <c r="E68" s="13">
        <v>82</v>
      </c>
      <c r="F68" s="13">
        <v>0</v>
      </c>
      <c r="G68" s="13">
        <v>0</v>
      </c>
      <c r="H68" s="13">
        <v>173</v>
      </c>
      <c r="I68" s="131">
        <v>0</v>
      </c>
      <c r="J68" s="131">
        <v>0.79999999999999716</v>
      </c>
      <c r="M68" s="131">
        <v>0.79999999999999716</v>
      </c>
    </row>
    <row r="69" spans="1:13">
      <c r="A69" s="28">
        <v>68</v>
      </c>
      <c r="B69" s="29" t="s">
        <v>88</v>
      </c>
      <c r="C69" s="12" t="s">
        <v>286</v>
      </c>
      <c r="D69" s="13">
        <v>88</v>
      </c>
      <c r="E69" s="13">
        <v>82</v>
      </c>
      <c r="F69" s="13">
        <v>0</v>
      </c>
      <c r="G69" s="13">
        <v>0</v>
      </c>
      <c r="H69" s="13">
        <v>170</v>
      </c>
      <c r="I69" s="131">
        <v>0</v>
      </c>
      <c r="J69" s="131">
        <v>0.79999999999999716</v>
      </c>
      <c r="M69" s="131">
        <v>0.79999999999999716</v>
      </c>
    </row>
    <row r="70" spans="1:13">
      <c r="A70" s="28">
        <v>69</v>
      </c>
      <c r="B70" s="29" t="s">
        <v>88</v>
      </c>
      <c r="C70" s="12" t="s">
        <v>233</v>
      </c>
      <c r="D70" s="13">
        <v>84</v>
      </c>
      <c r="E70" s="13">
        <v>84</v>
      </c>
      <c r="F70" s="13">
        <v>0</v>
      </c>
      <c r="G70" s="13">
        <v>0</v>
      </c>
      <c r="H70" s="13">
        <v>168</v>
      </c>
      <c r="I70" s="131">
        <v>0.48780487804877737</v>
      </c>
      <c r="J70" s="131">
        <v>0</v>
      </c>
      <c r="M70" s="131">
        <v>0.48780487804877737</v>
      </c>
    </row>
    <row r="71" spans="1:13">
      <c r="A71" s="28"/>
      <c r="B71" s="29" t="s">
        <v>65</v>
      </c>
      <c r="C71" s="12" t="s">
        <v>287</v>
      </c>
      <c r="D71" s="13">
        <v>85</v>
      </c>
      <c r="E71" s="13">
        <v>86</v>
      </c>
      <c r="F71" s="13">
        <v>0</v>
      </c>
      <c r="G71" s="13">
        <v>0</v>
      </c>
      <c r="H71" s="13">
        <v>171</v>
      </c>
      <c r="I71" s="131">
        <v>0</v>
      </c>
      <c r="J71" s="131">
        <v>0</v>
      </c>
      <c r="M71" s="131">
        <v>0</v>
      </c>
    </row>
    <row r="72" spans="1:13">
      <c r="A72" s="28"/>
      <c r="B72" s="29" t="s">
        <v>65</v>
      </c>
      <c r="C72" s="12" t="s">
        <v>288</v>
      </c>
      <c r="D72" s="13">
        <v>88</v>
      </c>
      <c r="E72" s="13">
        <v>89</v>
      </c>
      <c r="F72" s="13">
        <v>0</v>
      </c>
      <c r="G72" s="13">
        <v>0</v>
      </c>
      <c r="H72" s="13">
        <v>177</v>
      </c>
      <c r="I72" s="131">
        <v>0</v>
      </c>
      <c r="J72" s="131">
        <v>0</v>
      </c>
      <c r="M72" s="131">
        <v>0</v>
      </c>
    </row>
    <row r="73" spans="1:13">
      <c r="A73" s="28"/>
      <c r="B73" s="29" t="s">
        <v>88</v>
      </c>
      <c r="C73" s="12" t="s">
        <v>105</v>
      </c>
      <c r="D73" s="13">
        <v>87</v>
      </c>
      <c r="E73" s="13">
        <v>83</v>
      </c>
      <c r="F73" s="13">
        <v>0</v>
      </c>
      <c r="G73" s="13">
        <v>0</v>
      </c>
      <c r="H73" s="13">
        <v>170</v>
      </c>
      <c r="I73" s="131">
        <v>0</v>
      </c>
      <c r="J73" s="131">
        <v>0</v>
      </c>
      <c r="M73" s="131">
        <v>0</v>
      </c>
    </row>
    <row r="74" spans="1:13">
      <c r="A74" s="28"/>
      <c r="B74" s="29" t="s">
        <v>88</v>
      </c>
      <c r="C74" s="12" t="s">
        <v>289</v>
      </c>
      <c r="D74" s="13">
        <v>87</v>
      </c>
      <c r="E74" s="13">
        <v>83</v>
      </c>
      <c r="F74" s="13">
        <v>0</v>
      </c>
      <c r="G74" s="13">
        <v>0</v>
      </c>
      <c r="H74" s="13">
        <v>170</v>
      </c>
      <c r="I74" s="131">
        <v>0</v>
      </c>
      <c r="J74" s="131">
        <v>0</v>
      </c>
      <c r="M74" s="131">
        <v>0</v>
      </c>
    </row>
    <row r="75" spans="1:13">
      <c r="A75" s="28"/>
      <c r="B75" s="29" t="s">
        <v>88</v>
      </c>
      <c r="C75" s="12" t="s">
        <v>234</v>
      </c>
      <c r="D75" s="13">
        <v>90</v>
      </c>
      <c r="E75" s="13">
        <v>83</v>
      </c>
      <c r="F75" s="13">
        <v>0</v>
      </c>
      <c r="G75" s="13">
        <v>0</v>
      </c>
      <c r="H75" s="13">
        <v>173</v>
      </c>
      <c r="I75" s="131">
        <v>0</v>
      </c>
      <c r="J75" s="131">
        <v>0</v>
      </c>
      <c r="M75" s="131">
        <v>0</v>
      </c>
    </row>
    <row r="76" spans="1:13">
      <c r="A76" s="28"/>
      <c r="B76" s="29" t="s">
        <v>88</v>
      </c>
      <c r="C76" s="12" t="s">
        <v>290</v>
      </c>
      <c r="D76" s="13">
        <v>92</v>
      </c>
      <c r="E76" s="13">
        <v>84</v>
      </c>
      <c r="F76" s="13">
        <v>0</v>
      </c>
      <c r="G76" s="13">
        <v>0</v>
      </c>
      <c r="H76" s="13">
        <v>176</v>
      </c>
      <c r="I76" s="131">
        <v>0</v>
      </c>
      <c r="J76" s="131">
        <v>0</v>
      </c>
      <c r="M76" s="131">
        <v>0</v>
      </c>
    </row>
    <row r="77" spans="1:13">
      <c r="A77" s="28"/>
      <c r="B77" s="29" t="s">
        <v>88</v>
      </c>
      <c r="C77" s="12" t="s">
        <v>240</v>
      </c>
      <c r="D77" s="13">
        <v>92</v>
      </c>
      <c r="E77" s="13">
        <v>85</v>
      </c>
      <c r="F77" s="13">
        <v>0</v>
      </c>
      <c r="G77" s="13">
        <v>0</v>
      </c>
      <c r="H77" s="13">
        <v>177</v>
      </c>
      <c r="I77" s="131">
        <v>0</v>
      </c>
      <c r="J77" s="131">
        <v>0</v>
      </c>
      <c r="M77" s="131">
        <v>0</v>
      </c>
    </row>
    <row r="78" spans="1:13">
      <c r="A78" s="28"/>
      <c r="B78" s="29" t="s">
        <v>88</v>
      </c>
      <c r="C78" s="12" t="s">
        <v>239</v>
      </c>
      <c r="D78" s="13">
        <v>91</v>
      </c>
      <c r="E78" s="13">
        <v>86</v>
      </c>
      <c r="F78" s="13">
        <v>0</v>
      </c>
      <c r="G78" s="13">
        <v>0</v>
      </c>
      <c r="H78" s="13">
        <v>177</v>
      </c>
      <c r="I78" s="131">
        <v>0</v>
      </c>
      <c r="J78" s="131">
        <v>0</v>
      </c>
      <c r="M78" s="131">
        <v>0</v>
      </c>
    </row>
    <row r="79" spans="1:13">
      <c r="A79" s="28"/>
      <c r="B79" s="29" t="s">
        <v>88</v>
      </c>
      <c r="C79" s="12" t="s">
        <v>236</v>
      </c>
      <c r="D79" s="13">
        <v>86</v>
      </c>
      <c r="E79" s="13">
        <v>91</v>
      </c>
      <c r="F79" s="13">
        <v>0</v>
      </c>
      <c r="G79" s="13">
        <v>0</v>
      </c>
      <c r="H79" s="13">
        <v>177</v>
      </c>
      <c r="I79" s="131">
        <v>0</v>
      </c>
      <c r="J79" s="131">
        <v>0</v>
      </c>
      <c r="M79" s="131">
        <v>0</v>
      </c>
    </row>
    <row r="80" spans="1:13">
      <c r="A80" s="28"/>
      <c r="B80" s="29" t="s">
        <v>88</v>
      </c>
      <c r="C80" s="12" t="s">
        <v>108</v>
      </c>
      <c r="D80" s="13">
        <v>89</v>
      </c>
      <c r="E80" s="13">
        <v>90</v>
      </c>
      <c r="F80" s="13">
        <v>0</v>
      </c>
      <c r="G80" s="13">
        <v>0</v>
      </c>
      <c r="H80" s="13">
        <v>179</v>
      </c>
      <c r="I80" s="131">
        <v>0</v>
      </c>
      <c r="J80" s="131">
        <v>0</v>
      </c>
      <c r="M80" s="131">
        <v>0</v>
      </c>
    </row>
    <row r="81" spans="1:13">
      <c r="A81" s="28"/>
      <c r="B81" s="29" t="s">
        <v>88</v>
      </c>
      <c r="C81" s="12" t="s">
        <v>291</v>
      </c>
      <c r="D81" s="13">
        <v>92</v>
      </c>
      <c r="E81" s="13">
        <v>88</v>
      </c>
      <c r="F81" s="13">
        <v>0</v>
      </c>
      <c r="G81" s="13">
        <v>0</v>
      </c>
      <c r="H81" s="13">
        <v>180</v>
      </c>
      <c r="I81" s="131">
        <v>0</v>
      </c>
      <c r="J81" s="131">
        <v>0</v>
      </c>
      <c r="M81" s="131">
        <v>0</v>
      </c>
    </row>
    <row r="82" spans="1:13">
      <c r="A82" s="28"/>
      <c r="B82" s="29" t="s">
        <v>88</v>
      </c>
      <c r="C82" s="12" t="s">
        <v>292</v>
      </c>
      <c r="D82" s="13">
        <v>88</v>
      </c>
      <c r="E82" s="13">
        <v>106</v>
      </c>
      <c r="F82" s="13">
        <v>0</v>
      </c>
      <c r="G82" s="13">
        <v>0</v>
      </c>
      <c r="H82" s="13">
        <v>194</v>
      </c>
      <c r="I82" s="131">
        <v>0</v>
      </c>
      <c r="J82" s="131">
        <v>0</v>
      </c>
      <c r="M82" s="131">
        <v>0</v>
      </c>
    </row>
  </sheetData>
  <phoneticPr fontId="2" type="noConversion"/>
  <conditionalFormatting sqref="B2:B82">
    <cfRule type="expression" dxfId="331" priority="6">
      <formula>AND(XEF2=0,XEG2&lt;&gt;"")</formula>
    </cfRule>
  </conditionalFormatting>
  <conditionalFormatting sqref="A2:A82">
    <cfRule type="expression" dxfId="330" priority="5">
      <formula>AND(XEF2=0,XEG2&lt;&gt;"")</formula>
    </cfRule>
  </conditionalFormatting>
  <conditionalFormatting sqref="D2:G82">
    <cfRule type="cellIs" dxfId="329" priority="3" operator="lessThan">
      <formula>#REF!</formula>
    </cfRule>
    <cfRule type="cellIs" dxfId="328" priority="4" operator="equal">
      <formula>#REF!</formula>
    </cfRule>
  </conditionalFormatting>
  <conditionalFormatting sqref="H2:H82">
    <cfRule type="cellIs" dxfId="327" priority="1" operator="lessThan">
      <formula>#REF!*COUNTIF(D2:G2,"&gt;0")</formula>
    </cfRule>
    <cfRule type="cellIs" dxfId="326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1"/>
  <sheetViews>
    <sheetView workbookViewId="0">
      <selection activeCell="D1" sqref="D1:N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32" t="s">
        <v>7</v>
      </c>
      <c r="B1" s="133" t="s">
        <v>8</v>
      </c>
      <c r="C1" s="133" t="s">
        <v>0</v>
      </c>
      <c r="D1" s="134" t="s">
        <v>9</v>
      </c>
      <c r="E1" s="134" t="s">
        <v>10</v>
      </c>
      <c r="F1" s="134" t="s">
        <v>1</v>
      </c>
      <c r="G1" s="134" t="s">
        <v>2</v>
      </c>
      <c r="H1" s="141" t="s">
        <v>3</v>
      </c>
      <c r="I1" s="133" t="s">
        <v>12</v>
      </c>
      <c r="J1" s="134" t="s">
        <v>9</v>
      </c>
      <c r="K1" s="134" t="s">
        <v>10</v>
      </c>
      <c r="L1" s="134" t="s">
        <v>1</v>
      </c>
      <c r="M1" s="134" t="s">
        <v>2</v>
      </c>
      <c r="N1" s="141" t="s">
        <v>3</v>
      </c>
    </row>
    <row r="2" spans="1:14">
      <c r="A2" s="143" t="s">
        <v>266</v>
      </c>
      <c r="B2" s="136" t="s">
        <v>41</v>
      </c>
      <c r="C2" s="137" t="s">
        <v>42</v>
      </c>
      <c r="D2" s="144">
        <v>70</v>
      </c>
      <c r="E2" s="144">
        <v>70</v>
      </c>
      <c r="F2" s="144">
        <v>66</v>
      </c>
      <c r="G2" s="144">
        <v>76</v>
      </c>
      <c r="H2" s="138">
        <v>282</v>
      </c>
      <c r="I2" s="139">
        <v>0</v>
      </c>
      <c r="J2" s="145">
        <v>15.599999999999994</v>
      </c>
      <c r="K2" s="145">
        <v>14.742857142857147</v>
      </c>
      <c r="L2" s="145">
        <v>21.256410256410263</v>
      </c>
      <c r="M2" s="145">
        <v>13.102564102564102</v>
      </c>
      <c r="N2" s="145">
        <v>64.701831501831506</v>
      </c>
    </row>
    <row r="3" spans="1:14">
      <c r="A3" s="135">
        <v>1</v>
      </c>
      <c r="B3" s="136" t="s">
        <v>41</v>
      </c>
      <c r="C3" s="137" t="s">
        <v>44</v>
      </c>
      <c r="D3" s="144">
        <v>71</v>
      </c>
      <c r="E3" s="144">
        <v>71</v>
      </c>
      <c r="F3" s="144">
        <v>79</v>
      </c>
      <c r="G3" s="144">
        <v>71</v>
      </c>
      <c r="H3" s="138">
        <v>292</v>
      </c>
      <c r="I3" s="139">
        <v>0</v>
      </c>
      <c r="J3" s="145">
        <v>14.599999999999994</v>
      </c>
      <c r="K3" s="145">
        <v>13.742857142857147</v>
      </c>
      <c r="L3" s="145">
        <v>8.2564102564102626</v>
      </c>
      <c r="M3" s="145">
        <v>18.102564102564102</v>
      </c>
      <c r="N3" s="145">
        <v>54.701831501831506</v>
      </c>
    </row>
    <row r="4" spans="1:14">
      <c r="A4" s="135">
        <v>2</v>
      </c>
      <c r="B4" s="136" t="s">
        <v>41</v>
      </c>
      <c r="C4" s="137" t="s">
        <v>45</v>
      </c>
      <c r="D4" s="138">
        <v>72</v>
      </c>
      <c r="E4" s="138">
        <v>75</v>
      </c>
      <c r="F4" s="138">
        <v>73</v>
      </c>
      <c r="G4" s="138">
        <v>75</v>
      </c>
      <c r="H4" s="138">
        <v>295</v>
      </c>
      <c r="I4" s="139">
        <v>0</v>
      </c>
      <c r="J4" s="145">
        <v>13.599999999999994</v>
      </c>
      <c r="K4" s="145">
        <v>9.7428571428571473</v>
      </c>
      <c r="L4" s="145">
        <v>14.256410256410263</v>
      </c>
      <c r="M4" s="145">
        <v>14.102564102564102</v>
      </c>
      <c r="N4" s="145">
        <v>51.701831501831506</v>
      </c>
    </row>
    <row r="5" spans="1:14">
      <c r="A5" s="135">
        <v>3</v>
      </c>
      <c r="B5" s="136" t="s">
        <v>41</v>
      </c>
      <c r="C5" s="137" t="s">
        <v>43</v>
      </c>
      <c r="D5" s="138">
        <v>71</v>
      </c>
      <c r="E5" s="138">
        <v>76</v>
      </c>
      <c r="F5" s="138">
        <v>72</v>
      </c>
      <c r="G5" s="138">
        <v>78</v>
      </c>
      <c r="H5" s="138">
        <v>297</v>
      </c>
      <c r="I5" s="139">
        <v>0</v>
      </c>
      <c r="J5" s="145">
        <v>14.599999999999994</v>
      </c>
      <c r="K5" s="145">
        <v>8.7428571428571473</v>
      </c>
      <c r="L5" s="145">
        <v>15.256410256410263</v>
      </c>
      <c r="M5" s="145">
        <v>11.102564102564102</v>
      </c>
      <c r="N5" s="145">
        <v>49.701831501831506</v>
      </c>
    </row>
    <row r="6" spans="1:14">
      <c r="A6" s="135">
        <v>4</v>
      </c>
      <c r="B6" s="136" t="s">
        <v>41</v>
      </c>
      <c r="C6" s="137" t="s">
        <v>46</v>
      </c>
      <c r="D6" s="138">
        <v>73</v>
      </c>
      <c r="E6" s="138">
        <v>70</v>
      </c>
      <c r="F6" s="138">
        <v>76</v>
      </c>
      <c r="G6" s="138">
        <v>80</v>
      </c>
      <c r="H6" s="138">
        <v>299</v>
      </c>
      <c r="I6" s="139">
        <v>0</v>
      </c>
      <c r="J6" s="145">
        <v>12.599999999999994</v>
      </c>
      <c r="K6" s="145">
        <v>14.742857142857147</v>
      </c>
      <c r="L6" s="145">
        <v>11.256410256410263</v>
      </c>
      <c r="M6" s="145">
        <v>9.1025641025641022</v>
      </c>
      <c r="N6" s="145">
        <v>47.701831501831506</v>
      </c>
    </row>
    <row r="7" spans="1:14">
      <c r="A7" s="135">
        <v>5</v>
      </c>
      <c r="B7" s="136" t="s">
        <v>41</v>
      </c>
      <c r="C7" s="137" t="s">
        <v>48</v>
      </c>
      <c r="D7" s="138">
        <v>75</v>
      </c>
      <c r="E7" s="138">
        <v>76</v>
      </c>
      <c r="F7" s="138">
        <v>73</v>
      </c>
      <c r="G7" s="138">
        <v>76</v>
      </c>
      <c r="H7" s="138">
        <v>300</v>
      </c>
      <c r="I7" s="139">
        <v>0</v>
      </c>
      <c r="J7" s="145">
        <v>10.599999999999994</v>
      </c>
      <c r="K7" s="145">
        <v>8.7428571428571473</v>
      </c>
      <c r="L7" s="145">
        <v>14.256410256410263</v>
      </c>
      <c r="M7" s="145">
        <v>13.102564102564102</v>
      </c>
      <c r="N7" s="145">
        <v>46.701831501831506</v>
      </c>
    </row>
    <row r="8" spans="1:14">
      <c r="A8" s="135">
        <v>6</v>
      </c>
      <c r="B8" s="136" t="s">
        <v>41</v>
      </c>
      <c r="C8" s="137" t="s">
        <v>47</v>
      </c>
      <c r="D8" s="138">
        <v>75</v>
      </c>
      <c r="E8" s="138">
        <v>76</v>
      </c>
      <c r="F8" s="138">
        <v>71</v>
      </c>
      <c r="G8" s="138">
        <v>78</v>
      </c>
      <c r="H8" s="138">
        <v>300</v>
      </c>
      <c r="I8" s="139">
        <v>0</v>
      </c>
      <c r="J8" s="145">
        <v>10.599999999999994</v>
      </c>
      <c r="K8" s="145">
        <v>8.7428571428571473</v>
      </c>
      <c r="L8" s="145">
        <v>16.256410256410263</v>
      </c>
      <c r="M8" s="145">
        <v>11.102564102564102</v>
      </c>
      <c r="N8" s="145">
        <v>46.701831501831506</v>
      </c>
    </row>
    <row r="9" spans="1:14">
      <c r="A9" s="135">
        <v>7</v>
      </c>
      <c r="B9" s="136" t="s">
        <v>41</v>
      </c>
      <c r="C9" s="137" t="s">
        <v>59</v>
      </c>
      <c r="D9" s="138">
        <v>80</v>
      </c>
      <c r="E9" s="138">
        <v>74</v>
      </c>
      <c r="F9" s="138">
        <v>70</v>
      </c>
      <c r="G9" s="138">
        <v>77</v>
      </c>
      <c r="H9" s="138">
        <v>301</v>
      </c>
      <c r="I9" s="139">
        <v>0</v>
      </c>
      <c r="J9" s="145">
        <v>5.5999999999999943</v>
      </c>
      <c r="K9" s="145">
        <v>10.742857142857147</v>
      </c>
      <c r="L9" s="145">
        <v>17.256410256410263</v>
      </c>
      <c r="M9" s="145">
        <v>12.102564102564102</v>
      </c>
      <c r="N9" s="145">
        <v>45.701831501831506</v>
      </c>
    </row>
    <row r="10" spans="1:14">
      <c r="A10" s="135">
        <v>8</v>
      </c>
      <c r="B10" s="136" t="s">
        <v>41</v>
      </c>
      <c r="C10" s="137" t="s">
        <v>52</v>
      </c>
      <c r="D10" s="138">
        <v>76</v>
      </c>
      <c r="E10" s="138">
        <v>74</v>
      </c>
      <c r="F10" s="138">
        <v>74</v>
      </c>
      <c r="G10" s="138">
        <v>78</v>
      </c>
      <c r="H10" s="138">
        <v>302</v>
      </c>
      <c r="I10" s="139">
        <v>0</v>
      </c>
      <c r="J10" s="145">
        <v>9.5999999999999943</v>
      </c>
      <c r="K10" s="145">
        <v>10.742857142857147</v>
      </c>
      <c r="L10" s="145">
        <v>13.256410256410263</v>
      </c>
      <c r="M10" s="145">
        <v>11.102564102564102</v>
      </c>
      <c r="N10" s="145">
        <v>44.701831501831506</v>
      </c>
    </row>
    <row r="11" spans="1:14">
      <c r="A11" s="135">
        <v>9</v>
      </c>
      <c r="B11" s="136" t="s">
        <v>41</v>
      </c>
      <c r="C11" s="137" t="s">
        <v>53</v>
      </c>
      <c r="D11" s="138">
        <v>73</v>
      </c>
      <c r="E11" s="138">
        <v>71</v>
      </c>
      <c r="F11" s="138">
        <v>73</v>
      </c>
      <c r="G11" s="138">
        <v>87</v>
      </c>
      <c r="H11" s="138">
        <v>304</v>
      </c>
      <c r="I11" s="139">
        <v>0</v>
      </c>
      <c r="J11" s="145">
        <v>12.599999999999994</v>
      </c>
      <c r="K11" s="145">
        <v>13.742857142857147</v>
      </c>
      <c r="L11" s="145">
        <v>14.256410256410263</v>
      </c>
      <c r="M11" s="145">
        <v>2.1025641025641022</v>
      </c>
      <c r="N11" s="145">
        <v>42.701831501831506</v>
      </c>
    </row>
    <row r="12" spans="1:14">
      <c r="A12" s="135">
        <v>10</v>
      </c>
      <c r="B12" s="136" t="s">
        <v>41</v>
      </c>
      <c r="C12" s="137" t="s">
        <v>57</v>
      </c>
      <c r="D12" s="138">
        <v>80</v>
      </c>
      <c r="E12" s="138">
        <v>72</v>
      </c>
      <c r="F12" s="138">
        <v>74</v>
      </c>
      <c r="G12" s="138">
        <v>82</v>
      </c>
      <c r="H12" s="138">
        <v>308</v>
      </c>
      <c r="I12" s="139">
        <v>0</v>
      </c>
      <c r="J12" s="145">
        <v>5.5999999999999943</v>
      </c>
      <c r="K12" s="145">
        <v>12.742857142857147</v>
      </c>
      <c r="L12" s="145">
        <v>13.256410256410263</v>
      </c>
      <c r="M12" s="145">
        <v>7.1025641025641022</v>
      </c>
      <c r="N12" s="145">
        <v>38.701831501831506</v>
      </c>
    </row>
    <row r="13" spans="1:14">
      <c r="A13" s="135">
        <v>11</v>
      </c>
      <c r="B13" s="136" t="s">
        <v>41</v>
      </c>
      <c r="C13" s="137" t="s">
        <v>50</v>
      </c>
      <c r="D13" s="138">
        <v>75</v>
      </c>
      <c r="E13" s="138">
        <v>78</v>
      </c>
      <c r="F13" s="138">
        <v>81</v>
      </c>
      <c r="G13" s="138">
        <v>75</v>
      </c>
      <c r="H13" s="138">
        <v>309</v>
      </c>
      <c r="I13" s="139">
        <v>0</v>
      </c>
      <c r="J13" s="145">
        <v>10.599999999999994</v>
      </c>
      <c r="K13" s="145">
        <v>6.7428571428571473</v>
      </c>
      <c r="L13" s="145">
        <v>6.2564102564102626</v>
      </c>
      <c r="M13" s="145">
        <v>14.102564102564102</v>
      </c>
      <c r="N13" s="145">
        <v>37.701831501831506</v>
      </c>
    </row>
    <row r="14" spans="1:14">
      <c r="A14" s="135">
        <v>12</v>
      </c>
      <c r="B14" s="136" t="s">
        <v>41</v>
      </c>
      <c r="C14" s="137" t="s">
        <v>56</v>
      </c>
      <c r="D14" s="138">
        <v>80</v>
      </c>
      <c r="E14" s="138">
        <v>76</v>
      </c>
      <c r="F14" s="138">
        <v>0</v>
      </c>
      <c r="G14" s="138">
        <v>0</v>
      </c>
      <c r="H14" s="138">
        <v>156</v>
      </c>
      <c r="I14" s="139" t="s">
        <v>190</v>
      </c>
      <c r="J14" s="145">
        <v>5.5999999999999943</v>
      </c>
      <c r="K14" s="145">
        <v>8.7428571428571473</v>
      </c>
      <c r="L14" s="145"/>
      <c r="M14" s="145"/>
      <c r="N14" s="145">
        <v>14.342857142857142</v>
      </c>
    </row>
    <row r="15" spans="1:14">
      <c r="A15" s="135">
        <v>13</v>
      </c>
      <c r="B15" s="136" t="s">
        <v>41</v>
      </c>
      <c r="C15" s="137" t="s">
        <v>49</v>
      </c>
      <c r="D15" s="138">
        <v>76</v>
      </c>
      <c r="E15" s="138">
        <v>81</v>
      </c>
      <c r="F15" s="138">
        <v>0</v>
      </c>
      <c r="G15" s="138">
        <v>0</v>
      </c>
      <c r="H15" s="138">
        <v>157</v>
      </c>
      <c r="I15" s="139" t="s">
        <v>190</v>
      </c>
      <c r="J15" s="145">
        <v>9.5999999999999943</v>
      </c>
      <c r="K15" s="145">
        <v>3.7428571428571473</v>
      </c>
      <c r="L15" s="145"/>
      <c r="M15" s="145"/>
      <c r="N15" s="145">
        <v>13.342857142857142</v>
      </c>
    </row>
    <row r="16" spans="1:14">
      <c r="A16" s="135">
        <v>14</v>
      </c>
      <c r="B16" s="136" t="s">
        <v>41</v>
      </c>
      <c r="C16" s="137" t="s">
        <v>63</v>
      </c>
      <c r="D16" s="138">
        <v>84</v>
      </c>
      <c r="E16" s="138">
        <v>74</v>
      </c>
      <c r="F16" s="138">
        <v>0</v>
      </c>
      <c r="G16" s="138">
        <v>0</v>
      </c>
      <c r="H16" s="138">
        <v>158</v>
      </c>
      <c r="I16" s="139" t="s">
        <v>190</v>
      </c>
      <c r="J16" s="145">
        <v>1.5999999999999943</v>
      </c>
      <c r="K16" s="145">
        <v>10.742857142857147</v>
      </c>
      <c r="L16" s="145"/>
      <c r="M16" s="145"/>
      <c r="N16" s="145">
        <v>12.342857142857142</v>
      </c>
    </row>
    <row r="17" spans="1:14">
      <c r="A17" s="135">
        <v>15</v>
      </c>
      <c r="B17" s="136" t="s">
        <v>41</v>
      </c>
      <c r="C17" s="137" t="s">
        <v>54</v>
      </c>
      <c r="D17" s="138">
        <v>77</v>
      </c>
      <c r="E17" s="138">
        <v>81</v>
      </c>
      <c r="F17" s="138">
        <v>0</v>
      </c>
      <c r="G17" s="138">
        <v>0</v>
      </c>
      <c r="H17" s="138">
        <v>158</v>
      </c>
      <c r="I17" s="139" t="s">
        <v>190</v>
      </c>
      <c r="J17" s="145">
        <v>8.5999999999999943</v>
      </c>
      <c r="K17" s="145">
        <v>3.7428571428571473</v>
      </c>
      <c r="L17" s="145"/>
      <c r="M17" s="145"/>
      <c r="N17" s="145">
        <v>12.342857142857142</v>
      </c>
    </row>
    <row r="18" spans="1:14">
      <c r="A18" s="135">
        <v>16</v>
      </c>
      <c r="B18" s="136" t="s">
        <v>41</v>
      </c>
      <c r="C18" s="137" t="s">
        <v>60</v>
      </c>
      <c r="D18" s="138">
        <v>81</v>
      </c>
      <c r="E18" s="138">
        <v>79</v>
      </c>
      <c r="F18" s="138">
        <v>0</v>
      </c>
      <c r="G18" s="138">
        <v>0</v>
      </c>
      <c r="H18" s="138">
        <v>160</v>
      </c>
      <c r="I18" s="139" t="s">
        <v>190</v>
      </c>
      <c r="J18" s="145">
        <v>4.5999999999999943</v>
      </c>
      <c r="K18" s="145">
        <v>5.7428571428571473</v>
      </c>
      <c r="L18" s="145"/>
      <c r="M18" s="145"/>
      <c r="N18" s="145">
        <v>10.342857142857142</v>
      </c>
    </row>
    <row r="19" spans="1:14">
      <c r="A19" s="135">
        <v>17</v>
      </c>
      <c r="B19" s="136" t="s">
        <v>41</v>
      </c>
      <c r="C19" s="137" t="s">
        <v>58</v>
      </c>
      <c r="D19" s="138">
        <v>80</v>
      </c>
      <c r="E19" s="138">
        <v>83</v>
      </c>
      <c r="F19" s="138">
        <v>0</v>
      </c>
      <c r="G19" s="138">
        <v>0</v>
      </c>
      <c r="H19" s="138">
        <v>163</v>
      </c>
      <c r="I19" s="139" t="s">
        <v>190</v>
      </c>
      <c r="J19" s="145">
        <v>5.5999999999999943</v>
      </c>
      <c r="K19" s="145">
        <v>1.7428571428571473</v>
      </c>
      <c r="L19" s="145"/>
      <c r="M19" s="145"/>
      <c r="N19" s="145">
        <v>7.3428571428571416</v>
      </c>
    </row>
    <row r="20" spans="1:14">
      <c r="A20" s="135">
        <v>18</v>
      </c>
      <c r="B20" s="136" t="s">
        <v>41</v>
      </c>
      <c r="C20" s="137" t="s">
        <v>64</v>
      </c>
      <c r="D20" s="138">
        <v>84</v>
      </c>
      <c r="E20" s="138">
        <v>80</v>
      </c>
      <c r="F20" s="138">
        <v>0</v>
      </c>
      <c r="G20" s="138">
        <v>0</v>
      </c>
      <c r="H20" s="138">
        <v>164</v>
      </c>
      <c r="I20" s="139" t="s">
        <v>190</v>
      </c>
      <c r="J20" s="145">
        <v>1.5999999999999943</v>
      </c>
      <c r="K20" s="145">
        <v>4.7428571428571473</v>
      </c>
      <c r="L20" s="145"/>
      <c r="M20" s="145"/>
      <c r="N20" s="145">
        <v>6.3428571428571416</v>
      </c>
    </row>
    <row r="21" spans="1:14">
      <c r="A21" s="135">
        <v>19</v>
      </c>
      <c r="B21" s="136" t="s">
        <v>41</v>
      </c>
      <c r="C21" s="137" t="s">
        <v>55</v>
      </c>
      <c r="D21" s="138">
        <v>77</v>
      </c>
      <c r="E21" s="138">
        <v>87</v>
      </c>
      <c r="F21" s="138">
        <v>0</v>
      </c>
      <c r="G21" s="138">
        <v>0</v>
      </c>
      <c r="H21" s="138">
        <v>164</v>
      </c>
      <c r="I21" s="139" t="s">
        <v>190</v>
      </c>
      <c r="J21" s="145">
        <v>8.5999999999999943</v>
      </c>
      <c r="K21" s="145">
        <v>0</v>
      </c>
      <c r="L21" s="145"/>
      <c r="M21" s="145"/>
      <c r="N21" s="145">
        <v>8.5999999999999943</v>
      </c>
    </row>
    <row r="22" spans="1:14">
      <c r="A22" s="135">
        <v>20</v>
      </c>
      <c r="B22" s="136" t="s">
        <v>41</v>
      </c>
      <c r="C22" s="137" t="s">
        <v>51</v>
      </c>
      <c r="D22" s="138">
        <v>76</v>
      </c>
      <c r="E22" s="138">
        <v>88</v>
      </c>
      <c r="F22" s="138">
        <v>0</v>
      </c>
      <c r="G22" s="138">
        <v>0</v>
      </c>
      <c r="H22" s="138">
        <v>164</v>
      </c>
      <c r="I22" s="139" t="s">
        <v>190</v>
      </c>
      <c r="J22" s="145">
        <v>9.5999999999999943</v>
      </c>
      <c r="K22" s="145">
        <v>0</v>
      </c>
      <c r="L22" s="145"/>
      <c r="M22" s="145"/>
      <c r="N22" s="145">
        <v>9.5999999999999943</v>
      </c>
    </row>
    <row r="23" spans="1:14">
      <c r="A23" s="135">
        <v>21</v>
      </c>
      <c r="B23" s="136" t="s">
        <v>41</v>
      </c>
      <c r="C23" s="137" t="s">
        <v>61</v>
      </c>
      <c r="D23" s="138">
        <v>82</v>
      </c>
      <c r="E23" s="138">
        <v>86</v>
      </c>
      <c r="F23" s="138">
        <v>0</v>
      </c>
      <c r="G23" s="138">
        <v>0</v>
      </c>
      <c r="H23" s="138">
        <v>168</v>
      </c>
      <c r="I23" s="139" t="s">
        <v>190</v>
      </c>
      <c r="J23" s="145">
        <v>3.5999999999999943</v>
      </c>
      <c r="K23" s="145">
        <v>0</v>
      </c>
      <c r="L23" s="145"/>
      <c r="M23" s="145"/>
      <c r="N23" s="145">
        <v>3.5999999999999943</v>
      </c>
    </row>
    <row r="24" spans="1:14">
      <c r="A24" s="135">
        <v>22</v>
      </c>
      <c r="B24" s="136" t="s">
        <v>41</v>
      </c>
      <c r="C24" s="137" t="s">
        <v>62</v>
      </c>
      <c r="D24" s="138">
        <v>84</v>
      </c>
      <c r="E24" s="138">
        <v>87</v>
      </c>
      <c r="F24" s="138">
        <v>0</v>
      </c>
      <c r="G24" s="138">
        <v>0</v>
      </c>
      <c r="H24" s="138">
        <v>171</v>
      </c>
      <c r="I24" s="139" t="s">
        <v>190</v>
      </c>
      <c r="J24" s="145">
        <v>1.5999999999999943</v>
      </c>
      <c r="K24" s="145">
        <v>0</v>
      </c>
      <c r="L24" s="145"/>
      <c r="M24" s="145"/>
      <c r="N24" s="145">
        <v>1.5999999999999943</v>
      </c>
    </row>
    <row r="25" spans="1:14">
      <c r="A25" s="135">
        <v>1</v>
      </c>
      <c r="B25" s="136" t="s">
        <v>65</v>
      </c>
      <c r="C25" s="137" t="s">
        <v>67</v>
      </c>
      <c r="D25" s="138">
        <v>76</v>
      </c>
      <c r="E25" s="138">
        <v>74</v>
      </c>
      <c r="F25" s="138">
        <v>73</v>
      </c>
      <c r="G25" s="138">
        <v>73</v>
      </c>
      <c r="H25" s="138">
        <v>296</v>
      </c>
      <c r="I25" s="139">
        <v>0</v>
      </c>
      <c r="J25" s="145">
        <v>9.5999999999999943</v>
      </c>
      <c r="K25" s="145">
        <v>10.742857142857147</v>
      </c>
      <c r="L25" s="145">
        <v>14.256410256410263</v>
      </c>
      <c r="M25" s="145">
        <v>16.102564102564102</v>
      </c>
      <c r="N25" s="145">
        <v>50.701831501831506</v>
      </c>
    </row>
    <row r="26" spans="1:14">
      <c r="A26" s="135">
        <v>2</v>
      </c>
      <c r="B26" s="136" t="s">
        <v>65</v>
      </c>
      <c r="C26" s="137" t="s">
        <v>75</v>
      </c>
      <c r="D26" s="138">
        <v>77</v>
      </c>
      <c r="E26" s="138">
        <v>73</v>
      </c>
      <c r="F26" s="138">
        <v>75</v>
      </c>
      <c r="G26" s="138">
        <v>74</v>
      </c>
      <c r="H26" s="138">
        <v>299</v>
      </c>
      <c r="I26" s="139">
        <v>0</v>
      </c>
      <c r="J26" s="145">
        <v>8.5999999999999943</v>
      </c>
      <c r="K26" s="145">
        <v>11.742857142857147</v>
      </c>
      <c r="L26" s="145">
        <v>12.256410256410263</v>
      </c>
      <c r="M26" s="145">
        <v>15.102564102564102</v>
      </c>
      <c r="N26" s="145">
        <v>47.701831501831506</v>
      </c>
    </row>
    <row r="27" spans="1:14">
      <c r="A27" s="135">
        <v>3</v>
      </c>
      <c r="B27" s="136" t="s">
        <v>65</v>
      </c>
      <c r="C27" s="137" t="s">
        <v>70</v>
      </c>
      <c r="D27" s="138">
        <v>76</v>
      </c>
      <c r="E27" s="138">
        <v>75</v>
      </c>
      <c r="F27" s="138">
        <v>74</v>
      </c>
      <c r="G27" s="138">
        <v>74</v>
      </c>
      <c r="H27" s="138">
        <v>299</v>
      </c>
      <c r="I27" s="139">
        <v>0</v>
      </c>
      <c r="J27" s="145">
        <v>9.5999999999999943</v>
      </c>
      <c r="K27" s="145">
        <v>9.7428571428571473</v>
      </c>
      <c r="L27" s="145">
        <v>13.256410256410263</v>
      </c>
      <c r="M27" s="145">
        <v>15.102564102564102</v>
      </c>
      <c r="N27" s="145">
        <v>47.701831501831506</v>
      </c>
    </row>
    <row r="28" spans="1:14">
      <c r="A28" s="135">
        <v>4</v>
      </c>
      <c r="B28" s="136" t="s">
        <v>65</v>
      </c>
      <c r="C28" s="137" t="s">
        <v>73</v>
      </c>
      <c r="D28" s="138">
        <v>76</v>
      </c>
      <c r="E28" s="138">
        <v>74</v>
      </c>
      <c r="F28" s="138">
        <v>75</v>
      </c>
      <c r="G28" s="138">
        <v>77</v>
      </c>
      <c r="H28" s="138">
        <v>302</v>
      </c>
      <c r="I28" s="139">
        <v>0</v>
      </c>
      <c r="J28" s="145">
        <v>9.5999999999999943</v>
      </c>
      <c r="K28" s="145">
        <v>10.742857142857147</v>
      </c>
      <c r="L28" s="145">
        <v>12.256410256410263</v>
      </c>
      <c r="M28" s="145">
        <v>12.102564102564102</v>
      </c>
      <c r="N28" s="145">
        <v>44.701831501831506</v>
      </c>
    </row>
    <row r="29" spans="1:14">
      <c r="A29" s="135">
        <v>5</v>
      </c>
      <c r="B29" s="136" t="s">
        <v>65</v>
      </c>
      <c r="C29" s="137" t="s">
        <v>76</v>
      </c>
      <c r="D29" s="138">
        <v>77</v>
      </c>
      <c r="E29" s="138">
        <v>74</v>
      </c>
      <c r="F29" s="138">
        <v>75</v>
      </c>
      <c r="G29" s="138">
        <v>78</v>
      </c>
      <c r="H29" s="138">
        <v>304</v>
      </c>
      <c r="I29" s="139">
        <v>0</v>
      </c>
      <c r="J29" s="145">
        <v>8.5999999999999943</v>
      </c>
      <c r="K29" s="145">
        <v>10.742857142857147</v>
      </c>
      <c r="L29" s="145">
        <v>12.256410256410263</v>
      </c>
      <c r="M29" s="145">
        <v>11.102564102564102</v>
      </c>
      <c r="N29" s="145">
        <v>42.701831501831506</v>
      </c>
    </row>
    <row r="30" spans="1:14">
      <c r="A30" s="135">
        <v>6</v>
      </c>
      <c r="B30" s="136" t="s">
        <v>65</v>
      </c>
      <c r="C30" s="137" t="s">
        <v>72</v>
      </c>
      <c r="D30" s="138">
        <v>76</v>
      </c>
      <c r="E30" s="138">
        <v>73</v>
      </c>
      <c r="F30" s="138">
        <v>77</v>
      </c>
      <c r="G30" s="138">
        <v>79</v>
      </c>
      <c r="H30" s="138">
        <v>305</v>
      </c>
      <c r="I30" s="139">
        <v>0</v>
      </c>
      <c r="J30" s="145">
        <v>9.5999999999999943</v>
      </c>
      <c r="K30" s="145">
        <v>11.742857142857147</v>
      </c>
      <c r="L30" s="145">
        <v>10.256410256410263</v>
      </c>
      <c r="M30" s="145">
        <v>10.102564102564102</v>
      </c>
      <c r="N30" s="145">
        <v>41.701831501831506</v>
      </c>
    </row>
    <row r="31" spans="1:14">
      <c r="A31" s="135">
        <v>7</v>
      </c>
      <c r="B31" s="136" t="s">
        <v>65</v>
      </c>
      <c r="C31" s="137" t="s">
        <v>82</v>
      </c>
      <c r="D31" s="138">
        <v>80</v>
      </c>
      <c r="E31" s="138">
        <v>75</v>
      </c>
      <c r="F31" s="138">
        <v>73</v>
      </c>
      <c r="G31" s="138">
        <v>78</v>
      </c>
      <c r="H31" s="138">
        <v>306</v>
      </c>
      <c r="I31" s="139">
        <v>0</v>
      </c>
      <c r="J31" s="145">
        <v>5.5999999999999943</v>
      </c>
      <c r="K31" s="145">
        <v>9.7428571428571473</v>
      </c>
      <c r="L31" s="145">
        <v>14.256410256410263</v>
      </c>
      <c r="M31" s="145">
        <v>11.102564102564102</v>
      </c>
      <c r="N31" s="145">
        <v>40.701831501831506</v>
      </c>
    </row>
    <row r="32" spans="1:14">
      <c r="A32" s="135">
        <v>8</v>
      </c>
      <c r="B32" s="136" t="s">
        <v>65</v>
      </c>
      <c r="C32" s="137" t="s">
        <v>80</v>
      </c>
      <c r="D32" s="138">
        <v>80</v>
      </c>
      <c r="E32" s="138">
        <v>72</v>
      </c>
      <c r="F32" s="138">
        <v>81</v>
      </c>
      <c r="G32" s="138">
        <v>77</v>
      </c>
      <c r="H32" s="138">
        <v>310</v>
      </c>
      <c r="I32" s="139">
        <v>0</v>
      </c>
      <c r="J32" s="145">
        <v>5.5999999999999943</v>
      </c>
      <c r="K32" s="145">
        <v>12.742857142857147</v>
      </c>
      <c r="L32" s="145">
        <v>6.2564102564102626</v>
      </c>
      <c r="M32" s="145">
        <v>12.102564102564102</v>
      </c>
      <c r="N32" s="145">
        <v>36.701831501831506</v>
      </c>
    </row>
    <row r="33" spans="1:14">
      <c r="A33" s="135">
        <v>9</v>
      </c>
      <c r="B33" s="136" t="s">
        <v>65</v>
      </c>
      <c r="C33" s="137" t="s">
        <v>66</v>
      </c>
      <c r="D33" s="138">
        <v>75</v>
      </c>
      <c r="E33" s="138">
        <v>73</v>
      </c>
      <c r="F33" s="138">
        <v>76</v>
      </c>
      <c r="G33" s="138">
        <v>87</v>
      </c>
      <c r="H33" s="138">
        <v>311</v>
      </c>
      <c r="I33" s="139">
        <v>0</v>
      </c>
      <c r="J33" s="145">
        <v>10.599999999999994</v>
      </c>
      <c r="K33" s="145">
        <v>11.742857142857147</v>
      </c>
      <c r="L33" s="145">
        <v>11.256410256410263</v>
      </c>
      <c r="M33" s="145">
        <v>2.1025641025641022</v>
      </c>
      <c r="N33" s="145">
        <v>35.701831501831506</v>
      </c>
    </row>
    <row r="34" spans="1:14">
      <c r="A34" s="135">
        <v>10</v>
      </c>
      <c r="B34" s="136" t="s">
        <v>65</v>
      </c>
      <c r="C34" s="137" t="s">
        <v>71</v>
      </c>
      <c r="D34" s="138">
        <v>76</v>
      </c>
      <c r="E34" s="138">
        <v>74</v>
      </c>
      <c r="F34" s="138">
        <v>89</v>
      </c>
      <c r="G34" s="138">
        <v>73</v>
      </c>
      <c r="H34" s="138">
        <v>312</v>
      </c>
      <c r="I34" s="139">
        <v>0</v>
      </c>
      <c r="J34" s="145">
        <v>9.5999999999999943</v>
      </c>
      <c r="K34" s="145">
        <v>10.742857142857147</v>
      </c>
      <c r="L34" s="145">
        <v>0</v>
      </c>
      <c r="M34" s="145">
        <v>16.102564102564102</v>
      </c>
      <c r="N34" s="145">
        <v>36.445421245421244</v>
      </c>
    </row>
    <row r="35" spans="1:14">
      <c r="A35" s="135">
        <v>11</v>
      </c>
      <c r="B35" s="136" t="s">
        <v>65</v>
      </c>
      <c r="C35" s="137" t="s">
        <v>69</v>
      </c>
      <c r="D35" s="138">
        <v>76</v>
      </c>
      <c r="E35" s="138">
        <v>79</v>
      </c>
      <c r="F35" s="138">
        <v>81</v>
      </c>
      <c r="G35" s="138">
        <v>77</v>
      </c>
      <c r="H35" s="138">
        <v>313</v>
      </c>
      <c r="I35" s="139">
        <v>0</v>
      </c>
      <c r="J35" s="145">
        <v>9.5999999999999943</v>
      </c>
      <c r="K35" s="145">
        <v>5.7428571428571473</v>
      </c>
      <c r="L35" s="145">
        <v>6.2564102564102626</v>
      </c>
      <c r="M35" s="145">
        <v>12.102564102564102</v>
      </c>
      <c r="N35" s="145">
        <v>33.701831501831506</v>
      </c>
    </row>
    <row r="36" spans="1:14">
      <c r="A36" s="135">
        <v>12</v>
      </c>
      <c r="B36" s="136" t="s">
        <v>65</v>
      </c>
      <c r="C36" s="137" t="s">
        <v>74</v>
      </c>
      <c r="D36" s="138">
        <v>76</v>
      </c>
      <c r="E36" s="138">
        <v>77</v>
      </c>
      <c r="F36" s="138">
        <v>83</v>
      </c>
      <c r="G36" s="138">
        <v>79</v>
      </c>
      <c r="H36" s="138">
        <v>315</v>
      </c>
      <c r="I36" s="139">
        <v>0</v>
      </c>
      <c r="J36" s="145">
        <v>9.5999999999999943</v>
      </c>
      <c r="K36" s="145">
        <v>7.7428571428571473</v>
      </c>
      <c r="L36" s="145">
        <v>4.2564102564102626</v>
      </c>
      <c r="M36" s="145">
        <v>10.102564102564102</v>
      </c>
      <c r="N36" s="145">
        <v>31.701831501831506</v>
      </c>
    </row>
    <row r="37" spans="1:14">
      <c r="A37" s="135">
        <v>13</v>
      </c>
      <c r="B37" s="136" t="s">
        <v>65</v>
      </c>
      <c r="C37" s="137" t="s">
        <v>77</v>
      </c>
      <c r="D37" s="138">
        <v>78</v>
      </c>
      <c r="E37" s="138">
        <v>77</v>
      </c>
      <c r="F37" s="138">
        <v>88</v>
      </c>
      <c r="G37" s="138">
        <v>78</v>
      </c>
      <c r="H37" s="138">
        <v>321</v>
      </c>
      <c r="I37" s="139">
        <v>0</v>
      </c>
      <c r="J37" s="145">
        <v>7.5999999999999943</v>
      </c>
      <c r="K37" s="145">
        <v>7.7428571428571473</v>
      </c>
      <c r="L37" s="145">
        <v>0</v>
      </c>
      <c r="M37" s="145">
        <v>11.102564102564102</v>
      </c>
      <c r="N37" s="145">
        <v>26.445421245421244</v>
      </c>
    </row>
    <row r="38" spans="1:14">
      <c r="A38" s="135">
        <v>14</v>
      </c>
      <c r="B38" s="136" t="s">
        <v>65</v>
      </c>
      <c r="C38" s="137" t="s">
        <v>78</v>
      </c>
      <c r="D38" s="138">
        <v>79</v>
      </c>
      <c r="E38" s="138">
        <v>78</v>
      </c>
      <c r="F38" s="138">
        <v>0</v>
      </c>
      <c r="G38" s="138">
        <v>0</v>
      </c>
      <c r="H38" s="138">
        <v>157</v>
      </c>
      <c r="I38" s="139" t="s">
        <v>190</v>
      </c>
      <c r="J38" s="145">
        <v>6.5999999999999943</v>
      </c>
      <c r="K38" s="145">
        <v>6.7428571428571473</v>
      </c>
      <c r="L38" s="145"/>
      <c r="M38" s="145"/>
      <c r="N38" s="145">
        <v>13.342857142857142</v>
      </c>
    </row>
    <row r="39" spans="1:14">
      <c r="A39" s="135">
        <v>15</v>
      </c>
      <c r="B39" s="136" t="s">
        <v>65</v>
      </c>
      <c r="C39" s="137" t="s">
        <v>85</v>
      </c>
      <c r="D39" s="138">
        <v>82</v>
      </c>
      <c r="E39" s="138">
        <v>77</v>
      </c>
      <c r="F39" s="138">
        <v>0</v>
      </c>
      <c r="G39" s="138">
        <v>0</v>
      </c>
      <c r="H39" s="138">
        <v>159</v>
      </c>
      <c r="I39" s="139" t="s">
        <v>190</v>
      </c>
      <c r="J39" s="145">
        <v>3.5999999999999943</v>
      </c>
      <c r="K39" s="145">
        <v>7.7428571428571473</v>
      </c>
      <c r="L39" s="145"/>
      <c r="M39" s="145"/>
      <c r="N39" s="145">
        <v>11.342857142857142</v>
      </c>
    </row>
    <row r="40" spans="1:14">
      <c r="A40" s="135">
        <v>16</v>
      </c>
      <c r="B40" s="136" t="s">
        <v>65</v>
      </c>
      <c r="C40" s="137" t="s">
        <v>81</v>
      </c>
      <c r="D40" s="138">
        <v>80</v>
      </c>
      <c r="E40" s="138">
        <v>79</v>
      </c>
      <c r="F40" s="138">
        <v>0</v>
      </c>
      <c r="G40" s="138">
        <v>0</v>
      </c>
      <c r="H40" s="138">
        <v>159</v>
      </c>
      <c r="I40" s="139" t="s">
        <v>190</v>
      </c>
      <c r="J40" s="145">
        <v>5.5999999999999943</v>
      </c>
      <c r="K40" s="145">
        <v>5.7428571428571473</v>
      </c>
      <c r="L40" s="145"/>
      <c r="M40" s="145"/>
      <c r="N40" s="145">
        <v>11.342857142857142</v>
      </c>
    </row>
    <row r="41" spans="1:14">
      <c r="A41" s="135">
        <v>17</v>
      </c>
      <c r="B41" s="136" t="s">
        <v>65</v>
      </c>
      <c r="C41" s="137" t="s">
        <v>79</v>
      </c>
      <c r="D41" s="138">
        <v>79</v>
      </c>
      <c r="E41" s="138">
        <v>80</v>
      </c>
      <c r="F41" s="138">
        <v>0</v>
      </c>
      <c r="G41" s="138">
        <v>0</v>
      </c>
      <c r="H41" s="138">
        <v>159</v>
      </c>
      <c r="I41" s="139" t="s">
        <v>190</v>
      </c>
      <c r="J41" s="145">
        <v>6.5999999999999943</v>
      </c>
      <c r="K41" s="145">
        <v>4.7428571428571473</v>
      </c>
      <c r="L41" s="145"/>
      <c r="M41" s="145"/>
      <c r="N41" s="145">
        <v>11.342857142857142</v>
      </c>
    </row>
    <row r="42" spans="1:14">
      <c r="A42" s="135">
        <v>18</v>
      </c>
      <c r="B42" s="136" t="s">
        <v>65</v>
      </c>
      <c r="C42" s="137" t="s">
        <v>68</v>
      </c>
      <c r="D42" s="138">
        <v>76</v>
      </c>
      <c r="E42" s="138">
        <v>83</v>
      </c>
      <c r="F42" s="138">
        <v>0</v>
      </c>
      <c r="G42" s="138">
        <v>0</v>
      </c>
      <c r="H42" s="138">
        <v>159</v>
      </c>
      <c r="I42" s="139" t="s">
        <v>190</v>
      </c>
      <c r="J42" s="145">
        <v>9.5999999999999943</v>
      </c>
      <c r="K42" s="145">
        <v>1.7428571428571473</v>
      </c>
      <c r="L42" s="145"/>
      <c r="M42" s="145"/>
      <c r="N42" s="145">
        <v>11.342857142857142</v>
      </c>
    </row>
    <row r="43" spans="1:14">
      <c r="A43" s="135">
        <v>19</v>
      </c>
      <c r="B43" s="136" t="s">
        <v>65</v>
      </c>
      <c r="C43" s="137" t="s">
        <v>84</v>
      </c>
      <c r="D43" s="138">
        <v>80</v>
      </c>
      <c r="E43" s="138">
        <v>80</v>
      </c>
      <c r="F43" s="138">
        <v>0</v>
      </c>
      <c r="G43" s="138">
        <v>0</v>
      </c>
      <c r="H43" s="138">
        <v>160</v>
      </c>
      <c r="I43" s="139" t="s">
        <v>190</v>
      </c>
      <c r="J43" s="145">
        <v>5.5999999999999943</v>
      </c>
      <c r="K43" s="145">
        <v>4.7428571428571473</v>
      </c>
      <c r="L43" s="145"/>
      <c r="M43" s="145"/>
      <c r="N43" s="145">
        <v>10.342857142857142</v>
      </c>
    </row>
    <row r="44" spans="1:14">
      <c r="A44" s="135">
        <v>20</v>
      </c>
      <c r="B44" s="136" t="s">
        <v>65</v>
      </c>
      <c r="C44" s="137" t="s">
        <v>83</v>
      </c>
      <c r="D44" s="138">
        <v>80</v>
      </c>
      <c r="E44" s="138">
        <v>82</v>
      </c>
      <c r="F44" s="138">
        <v>0</v>
      </c>
      <c r="G44" s="138">
        <v>0</v>
      </c>
      <c r="H44" s="138">
        <v>162</v>
      </c>
      <c r="I44" s="139" t="s">
        <v>190</v>
      </c>
      <c r="J44" s="145">
        <v>5.5999999999999943</v>
      </c>
      <c r="K44" s="145">
        <v>2.7428571428571473</v>
      </c>
      <c r="L44" s="145"/>
      <c r="M44" s="145"/>
      <c r="N44" s="145">
        <v>8.3428571428571416</v>
      </c>
    </row>
    <row r="45" spans="1:14">
      <c r="A45" s="135">
        <v>21</v>
      </c>
      <c r="B45" s="136" t="s">
        <v>65</v>
      </c>
      <c r="C45" s="137" t="s">
        <v>86</v>
      </c>
      <c r="D45" s="138">
        <v>85</v>
      </c>
      <c r="E45" s="138">
        <v>78</v>
      </c>
      <c r="F45" s="138">
        <v>0</v>
      </c>
      <c r="G45" s="138">
        <v>0</v>
      </c>
      <c r="H45" s="138">
        <v>163</v>
      </c>
      <c r="I45" s="139" t="s">
        <v>190</v>
      </c>
      <c r="J45" s="145">
        <v>0.59999999999999432</v>
      </c>
      <c r="K45" s="145">
        <v>6.7428571428571473</v>
      </c>
      <c r="L45" s="145"/>
      <c r="M45" s="145"/>
      <c r="N45" s="145">
        <v>7.3428571428571416</v>
      </c>
    </row>
    <row r="46" spans="1:14">
      <c r="A46" s="135">
        <v>22</v>
      </c>
      <c r="B46" s="136" t="s">
        <v>65</v>
      </c>
      <c r="C46" s="137" t="s">
        <v>87</v>
      </c>
      <c r="D46" s="138">
        <v>85</v>
      </c>
      <c r="E46" s="138">
        <v>81</v>
      </c>
      <c r="F46" s="138">
        <v>0</v>
      </c>
      <c r="G46" s="138">
        <v>0</v>
      </c>
      <c r="H46" s="138">
        <v>166</v>
      </c>
      <c r="I46" s="139" t="s">
        <v>190</v>
      </c>
      <c r="J46" s="145">
        <v>0.59999999999999432</v>
      </c>
      <c r="K46" s="145">
        <v>3.7428571428571473</v>
      </c>
      <c r="L46" s="145"/>
      <c r="M46" s="145"/>
      <c r="N46" s="145">
        <v>4.3428571428571416</v>
      </c>
    </row>
    <row r="47" spans="1:14">
      <c r="A47" s="135">
        <v>1</v>
      </c>
      <c r="B47" s="136" t="s">
        <v>88</v>
      </c>
      <c r="C47" s="137" t="s">
        <v>89</v>
      </c>
      <c r="D47" s="138">
        <v>71</v>
      </c>
      <c r="E47" s="138">
        <v>76</v>
      </c>
      <c r="F47" s="138">
        <v>69</v>
      </c>
      <c r="G47" s="138">
        <v>72</v>
      </c>
      <c r="H47" s="138">
        <v>288</v>
      </c>
      <c r="I47" s="139">
        <v>0</v>
      </c>
      <c r="J47" s="145">
        <v>14.599999999999994</v>
      </c>
      <c r="K47" s="145">
        <v>8.7428571428571473</v>
      </c>
      <c r="L47" s="145">
        <v>18.256410256410263</v>
      </c>
      <c r="M47" s="145">
        <v>17.102564102564102</v>
      </c>
      <c r="N47" s="145">
        <v>58.701831501831506</v>
      </c>
    </row>
    <row r="48" spans="1:14">
      <c r="A48" s="135">
        <v>2</v>
      </c>
      <c r="B48" s="136" t="s">
        <v>88</v>
      </c>
      <c r="C48" s="137" t="s">
        <v>90</v>
      </c>
      <c r="D48" s="138">
        <v>76</v>
      </c>
      <c r="E48" s="138">
        <v>71</v>
      </c>
      <c r="F48" s="138">
        <v>74</v>
      </c>
      <c r="G48" s="138">
        <v>80</v>
      </c>
      <c r="H48" s="138">
        <v>301</v>
      </c>
      <c r="I48" s="139">
        <v>0</v>
      </c>
      <c r="J48" s="145">
        <v>9.5999999999999943</v>
      </c>
      <c r="K48" s="145">
        <v>13.742857142857147</v>
      </c>
      <c r="L48" s="145">
        <v>13.256410256410263</v>
      </c>
      <c r="M48" s="145">
        <v>9.1025641025641022</v>
      </c>
      <c r="N48" s="145">
        <v>45.701831501831506</v>
      </c>
    </row>
    <row r="49" spans="1:14">
      <c r="A49" s="135">
        <v>3</v>
      </c>
      <c r="B49" s="136" t="s">
        <v>88</v>
      </c>
      <c r="C49" s="137" t="s">
        <v>95</v>
      </c>
      <c r="D49" s="138">
        <v>78</v>
      </c>
      <c r="E49" s="138">
        <v>78</v>
      </c>
      <c r="F49" s="138">
        <v>78</v>
      </c>
      <c r="G49" s="138">
        <v>76</v>
      </c>
      <c r="H49" s="138">
        <v>310</v>
      </c>
      <c r="I49" s="139">
        <v>0</v>
      </c>
      <c r="J49" s="145">
        <v>7.5999999999999943</v>
      </c>
      <c r="K49" s="145">
        <v>6.7428571428571473</v>
      </c>
      <c r="L49" s="145">
        <v>9.2564102564102626</v>
      </c>
      <c r="M49" s="145">
        <v>13.102564102564102</v>
      </c>
      <c r="N49" s="145">
        <v>36.701831501831506</v>
      </c>
    </row>
    <row r="50" spans="1:14">
      <c r="A50" s="135">
        <v>4</v>
      </c>
      <c r="B50" s="136" t="s">
        <v>88</v>
      </c>
      <c r="C50" s="137" t="s">
        <v>96</v>
      </c>
      <c r="D50" s="138">
        <v>79</v>
      </c>
      <c r="E50" s="138">
        <v>78</v>
      </c>
      <c r="F50" s="138">
        <v>74</v>
      </c>
      <c r="G50" s="138">
        <v>82</v>
      </c>
      <c r="H50" s="138">
        <v>313</v>
      </c>
      <c r="I50" s="139">
        <v>0</v>
      </c>
      <c r="J50" s="145">
        <v>6.5999999999999943</v>
      </c>
      <c r="K50" s="145">
        <v>6.7428571428571473</v>
      </c>
      <c r="L50" s="145">
        <v>13.256410256410263</v>
      </c>
      <c r="M50" s="145">
        <v>7.1025641025641022</v>
      </c>
      <c r="N50" s="145">
        <v>33.701831501831506</v>
      </c>
    </row>
    <row r="51" spans="1:14">
      <c r="A51" s="135">
        <v>5</v>
      </c>
      <c r="B51" s="136" t="s">
        <v>88</v>
      </c>
      <c r="C51" s="137" t="s">
        <v>97</v>
      </c>
      <c r="D51" s="138">
        <v>80</v>
      </c>
      <c r="E51" s="138">
        <v>80</v>
      </c>
      <c r="F51" s="138">
        <v>74</v>
      </c>
      <c r="G51" s="138">
        <v>83</v>
      </c>
      <c r="H51" s="138">
        <v>317</v>
      </c>
      <c r="I51" s="139">
        <v>0</v>
      </c>
      <c r="J51" s="145">
        <v>5.5999999999999943</v>
      </c>
      <c r="K51" s="145">
        <v>4.7428571428571473</v>
      </c>
      <c r="L51" s="145">
        <v>13.256410256410263</v>
      </c>
      <c r="M51" s="145">
        <v>6.1025641025641022</v>
      </c>
      <c r="N51" s="145">
        <v>29.701831501831506</v>
      </c>
    </row>
    <row r="52" spans="1:14">
      <c r="A52" s="135">
        <v>6</v>
      </c>
      <c r="B52" s="136" t="s">
        <v>88</v>
      </c>
      <c r="C52" s="137" t="s">
        <v>91</v>
      </c>
      <c r="D52" s="138">
        <v>77</v>
      </c>
      <c r="E52" s="138">
        <v>80</v>
      </c>
      <c r="F52" s="138">
        <v>76</v>
      </c>
      <c r="G52" s="138">
        <v>88</v>
      </c>
      <c r="H52" s="138">
        <v>321</v>
      </c>
      <c r="I52" s="139">
        <v>0</v>
      </c>
      <c r="J52" s="145">
        <v>8.5999999999999943</v>
      </c>
      <c r="K52" s="145">
        <v>4.7428571428571473</v>
      </c>
      <c r="L52" s="145">
        <v>11.256410256410263</v>
      </c>
      <c r="M52" s="145">
        <v>1.1025641025641022</v>
      </c>
      <c r="N52" s="145">
        <v>25.701831501831506</v>
      </c>
    </row>
    <row r="53" spans="1:14">
      <c r="A53" s="135">
        <v>7</v>
      </c>
      <c r="B53" s="136" t="s">
        <v>88</v>
      </c>
      <c r="C53" s="137" t="s">
        <v>92</v>
      </c>
      <c r="D53" s="138">
        <v>78</v>
      </c>
      <c r="E53" s="138">
        <v>78</v>
      </c>
      <c r="F53" s="138">
        <v>79</v>
      </c>
      <c r="G53" s="138">
        <v>87</v>
      </c>
      <c r="H53" s="138">
        <v>322</v>
      </c>
      <c r="I53" s="139">
        <v>0</v>
      </c>
      <c r="J53" s="145">
        <v>7.5999999999999943</v>
      </c>
      <c r="K53" s="145">
        <v>6.7428571428571473</v>
      </c>
      <c r="L53" s="145">
        <v>8.2564102564102626</v>
      </c>
      <c r="M53" s="145">
        <v>2.1025641025641022</v>
      </c>
      <c r="N53" s="145">
        <v>24.701831501831506</v>
      </c>
    </row>
    <row r="54" spans="1:14">
      <c r="A54" s="135">
        <v>8</v>
      </c>
      <c r="B54" s="136" t="s">
        <v>88</v>
      </c>
      <c r="C54" s="137" t="s">
        <v>93</v>
      </c>
      <c r="D54" s="138">
        <v>78</v>
      </c>
      <c r="E54" s="138">
        <v>78</v>
      </c>
      <c r="F54" s="138">
        <v>87</v>
      </c>
      <c r="G54" s="138">
        <v>83</v>
      </c>
      <c r="H54" s="138">
        <v>326</v>
      </c>
      <c r="I54" s="139">
        <v>0</v>
      </c>
      <c r="J54" s="145">
        <v>7.5999999999999943</v>
      </c>
      <c r="K54" s="145">
        <v>6.7428571428571473</v>
      </c>
      <c r="L54" s="145">
        <v>0.2564102564102626</v>
      </c>
      <c r="M54" s="145">
        <v>6.1025641025641022</v>
      </c>
      <c r="N54" s="145">
        <v>20.701831501831506</v>
      </c>
    </row>
    <row r="55" spans="1:14">
      <c r="A55" s="135">
        <v>9</v>
      </c>
      <c r="B55" s="136" t="s">
        <v>88</v>
      </c>
      <c r="C55" s="137" t="s">
        <v>103</v>
      </c>
      <c r="D55" s="138">
        <v>84</v>
      </c>
      <c r="E55" s="138">
        <v>82</v>
      </c>
      <c r="F55" s="138">
        <v>81</v>
      </c>
      <c r="G55" s="138">
        <v>83</v>
      </c>
      <c r="H55" s="138">
        <v>330</v>
      </c>
      <c r="I55" s="139">
        <v>0</v>
      </c>
      <c r="J55" s="145">
        <v>1.5999999999999943</v>
      </c>
      <c r="K55" s="145">
        <v>2.7428571428571473</v>
      </c>
      <c r="L55" s="145">
        <v>6.2564102564102626</v>
      </c>
      <c r="M55" s="145">
        <v>6.1025641025641022</v>
      </c>
      <c r="N55" s="145">
        <v>16.701831501831506</v>
      </c>
    </row>
    <row r="56" spans="1:14">
      <c r="A56" s="135">
        <v>10</v>
      </c>
      <c r="B56" s="136" t="s">
        <v>88</v>
      </c>
      <c r="C56" s="137" t="s">
        <v>99</v>
      </c>
      <c r="D56" s="138">
        <v>81</v>
      </c>
      <c r="E56" s="138">
        <v>83</v>
      </c>
      <c r="F56" s="138">
        <v>83</v>
      </c>
      <c r="G56" s="138">
        <v>84</v>
      </c>
      <c r="H56" s="138">
        <v>331</v>
      </c>
      <c r="I56" s="139">
        <v>0</v>
      </c>
      <c r="J56" s="145">
        <v>4.5999999999999943</v>
      </c>
      <c r="K56" s="145">
        <v>1.7428571428571473</v>
      </c>
      <c r="L56" s="145">
        <v>4.2564102564102626</v>
      </c>
      <c r="M56" s="145">
        <v>5.1025641025641022</v>
      </c>
      <c r="N56" s="145">
        <v>15.701831501831506</v>
      </c>
    </row>
    <row r="57" spans="1:14">
      <c r="A57" s="135">
        <v>11</v>
      </c>
      <c r="B57" s="136" t="s">
        <v>88</v>
      </c>
      <c r="C57" s="137" t="s">
        <v>101</v>
      </c>
      <c r="D57" s="138">
        <v>82</v>
      </c>
      <c r="E57" s="138">
        <v>84</v>
      </c>
      <c r="F57" s="138">
        <v>83</v>
      </c>
      <c r="G57" s="138">
        <v>83</v>
      </c>
      <c r="H57" s="138">
        <v>332</v>
      </c>
      <c r="I57" s="139">
        <v>0</v>
      </c>
      <c r="J57" s="145">
        <v>3.5999999999999943</v>
      </c>
      <c r="K57" s="145">
        <v>0.74285714285714732</v>
      </c>
      <c r="L57" s="145">
        <v>4.2564102564102626</v>
      </c>
      <c r="M57" s="145">
        <v>6.1025641025641022</v>
      </c>
      <c r="N57" s="145">
        <v>14.701831501831506</v>
      </c>
    </row>
    <row r="58" spans="1:14">
      <c r="A58" s="135">
        <v>12</v>
      </c>
      <c r="B58" s="136" t="s">
        <v>88</v>
      </c>
      <c r="C58" s="137" t="s">
        <v>94</v>
      </c>
      <c r="D58" s="138">
        <v>78</v>
      </c>
      <c r="E58" s="138">
        <v>90</v>
      </c>
      <c r="F58" s="138">
        <v>84</v>
      </c>
      <c r="G58" s="138">
        <v>81</v>
      </c>
      <c r="H58" s="138">
        <v>333</v>
      </c>
      <c r="I58" s="139">
        <v>0</v>
      </c>
      <c r="J58" s="145">
        <v>7.5999999999999943</v>
      </c>
      <c r="K58" s="145">
        <v>0</v>
      </c>
      <c r="L58" s="145">
        <v>3.2564102564102626</v>
      </c>
      <c r="M58" s="145">
        <v>8.1025641025641022</v>
      </c>
      <c r="N58" s="145">
        <v>18.958974358974359</v>
      </c>
    </row>
    <row r="59" spans="1:14">
      <c r="A59" s="135">
        <v>13</v>
      </c>
      <c r="B59" s="136" t="s">
        <v>88</v>
      </c>
      <c r="C59" s="137" t="s">
        <v>98</v>
      </c>
      <c r="D59" s="138">
        <v>81</v>
      </c>
      <c r="E59" s="138">
        <v>87</v>
      </c>
      <c r="F59" s="138">
        <v>84</v>
      </c>
      <c r="G59" s="138">
        <v>82</v>
      </c>
      <c r="H59" s="138">
        <v>334</v>
      </c>
      <c r="I59" s="139">
        <v>0</v>
      </c>
      <c r="J59" s="145">
        <v>4.5999999999999943</v>
      </c>
      <c r="K59" s="145">
        <v>0</v>
      </c>
      <c r="L59" s="145">
        <v>3.2564102564102626</v>
      </c>
      <c r="M59" s="145">
        <v>7.1025641025641022</v>
      </c>
      <c r="N59" s="145">
        <v>14.958974358974359</v>
      </c>
    </row>
    <row r="60" spans="1:14">
      <c r="A60" s="135">
        <v>14</v>
      </c>
      <c r="B60" s="136" t="s">
        <v>88</v>
      </c>
      <c r="C60" s="137" t="s">
        <v>100</v>
      </c>
      <c r="D60" s="138">
        <v>81</v>
      </c>
      <c r="E60" s="138">
        <v>84</v>
      </c>
      <c r="F60" s="138">
        <v>85</v>
      </c>
      <c r="G60" s="138">
        <v>84</v>
      </c>
      <c r="H60" s="138">
        <v>334</v>
      </c>
      <c r="I60" s="139">
        <v>0</v>
      </c>
      <c r="J60" s="145">
        <v>4.5999999999999943</v>
      </c>
      <c r="K60" s="145">
        <v>0.74285714285714732</v>
      </c>
      <c r="L60" s="145">
        <v>2.2564102564102626</v>
      </c>
      <c r="M60" s="145">
        <v>5.1025641025641022</v>
      </c>
      <c r="N60" s="145">
        <v>12.701831501831506</v>
      </c>
    </row>
    <row r="61" spans="1:14">
      <c r="A61" s="135">
        <v>15</v>
      </c>
      <c r="B61" s="136" t="s">
        <v>88</v>
      </c>
      <c r="C61" s="137" t="s">
        <v>104</v>
      </c>
      <c r="D61" s="138">
        <v>85</v>
      </c>
      <c r="E61" s="138">
        <v>84</v>
      </c>
      <c r="F61" s="138">
        <v>0</v>
      </c>
      <c r="G61" s="138">
        <v>0</v>
      </c>
      <c r="H61" s="138">
        <v>169</v>
      </c>
      <c r="I61" s="139" t="s">
        <v>190</v>
      </c>
      <c r="J61" s="145">
        <v>0.59999999999999432</v>
      </c>
      <c r="K61" s="145">
        <v>0.74285714285714732</v>
      </c>
      <c r="L61" s="145"/>
      <c r="M61" s="145"/>
      <c r="N61" s="145">
        <v>1.3428571428571416</v>
      </c>
    </row>
    <row r="62" spans="1:14">
      <c r="A62" s="135">
        <v>16</v>
      </c>
      <c r="B62" s="136" t="s">
        <v>88</v>
      </c>
      <c r="C62" s="137" t="s">
        <v>105</v>
      </c>
      <c r="D62" s="138">
        <v>86</v>
      </c>
      <c r="E62" s="138">
        <v>85</v>
      </c>
      <c r="F62" s="138">
        <v>0</v>
      </c>
      <c r="G62" s="138">
        <v>0</v>
      </c>
      <c r="H62" s="138">
        <v>171</v>
      </c>
      <c r="I62" s="139" t="s">
        <v>190</v>
      </c>
      <c r="J62" s="145">
        <v>0</v>
      </c>
      <c r="K62" s="145">
        <v>0</v>
      </c>
      <c r="L62" s="145"/>
      <c r="M62" s="145"/>
      <c r="N62" s="145">
        <v>0</v>
      </c>
    </row>
    <row r="63" spans="1:14">
      <c r="A63" s="135">
        <v>17</v>
      </c>
      <c r="B63" s="136" t="s">
        <v>88</v>
      </c>
      <c r="C63" s="137" t="s">
        <v>107</v>
      </c>
      <c r="D63" s="138">
        <v>88</v>
      </c>
      <c r="E63" s="138">
        <v>85</v>
      </c>
      <c r="F63" s="138">
        <v>0</v>
      </c>
      <c r="G63" s="138">
        <v>0</v>
      </c>
      <c r="H63" s="138">
        <v>173</v>
      </c>
      <c r="I63" s="139" t="s">
        <v>190</v>
      </c>
      <c r="J63" s="145">
        <v>0</v>
      </c>
      <c r="K63" s="145">
        <v>0</v>
      </c>
      <c r="L63" s="145"/>
      <c r="M63" s="145"/>
      <c r="N63" s="145">
        <v>0</v>
      </c>
    </row>
    <row r="64" spans="1:14">
      <c r="A64" s="135">
        <v>18</v>
      </c>
      <c r="B64" s="136" t="s">
        <v>88</v>
      </c>
      <c r="C64" s="137" t="s">
        <v>106</v>
      </c>
      <c r="D64" s="138">
        <v>87</v>
      </c>
      <c r="E64" s="138">
        <v>88</v>
      </c>
      <c r="F64" s="138">
        <v>0</v>
      </c>
      <c r="G64" s="138">
        <v>0</v>
      </c>
      <c r="H64" s="138">
        <v>175</v>
      </c>
      <c r="I64" s="139" t="s">
        <v>190</v>
      </c>
      <c r="J64" s="145">
        <v>0</v>
      </c>
      <c r="K64" s="145">
        <v>0</v>
      </c>
      <c r="L64" s="145"/>
      <c r="M64" s="145"/>
      <c r="N64" s="145">
        <v>0</v>
      </c>
    </row>
    <row r="65" spans="1:14">
      <c r="A65" s="135">
        <v>19</v>
      </c>
      <c r="B65" s="136" t="s">
        <v>88</v>
      </c>
      <c r="C65" s="137" t="s">
        <v>102</v>
      </c>
      <c r="D65" s="138">
        <v>83</v>
      </c>
      <c r="E65" s="138">
        <v>92</v>
      </c>
      <c r="F65" s="138">
        <v>0</v>
      </c>
      <c r="G65" s="138">
        <v>0</v>
      </c>
      <c r="H65" s="138">
        <v>175</v>
      </c>
      <c r="I65" s="139" t="s">
        <v>190</v>
      </c>
      <c r="J65" s="145">
        <v>2.5999999999999943</v>
      </c>
      <c r="K65" s="145">
        <v>0</v>
      </c>
      <c r="L65" s="145"/>
      <c r="M65" s="145"/>
      <c r="N65" s="145">
        <v>2.5999999999999943</v>
      </c>
    </row>
    <row r="66" spans="1:14">
      <c r="A66" s="135">
        <v>20</v>
      </c>
      <c r="B66" s="136" t="s">
        <v>88</v>
      </c>
      <c r="C66" s="137" t="s">
        <v>110</v>
      </c>
      <c r="D66" s="138">
        <v>98</v>
      </c>
      <c r="E66" s="138">
        <v>80</v>
      </c>
      <c r="F66" s="138">
        <v>0</v>
      </c>
      <c r="G66" s="138">
        <v>0</v>
      </c>
      <c r="H66" s="138">
        <v>178</v>
      </c>
      <c r="I66" s="139" t="s">
        <v>190</v>
      </c>
      <c r="J66" s="145">
        <v>0</v>
      </c>
      <c r="K66" s="145">
        <v>4.7428571428571473</v>
      </c>
      <c r="L66" s="145"/>
      <c r="M66" s="145"/>
      <c r="N66" s="145">
        <v>4.7428571428571473</v>
      </c>
    </row>
    <row r="67" spans="1:14">
      <c r="A67" s="135">
        <v>21</v>
      </c>
      <c r="B67" s="136" t="s">
        <v>88</v>
      </c>
      <c r="C67" s="137" t="s">
        <v>109</v>
      </c>
      <c r="D67" s="138">
        <v>95</v>
      </c>
      <c r="E67" s="138">
        <v>88</v>
      </c>
      <c r="F67" s="138">
        <v>0</v>
      </c>
      <c r="G67" s="138">
        <v>0</v>
      </c>
      <c r="H67" s="138">
        <v>183</v>
      </c>
      <c r="I67" s="139" t="s">
        <v>190</v>
      </c>
      <c r="J67" s="145">
        <v>0</v>
      </c>
      <c r="K67" s="145">
        <v>0</v>
      </c>
      <c r="L67" s="145"/>
      <c r="M67" s="145"/>
      <c r="N67" s="145">
        <v>0</v>
      </c>
    </row>
    <row r="68" spans="1:14">
      <c r="A68" s="135">
        <v>22</v>
      </c>
      <c r="B68" s="136" t="s">
        <v>88</v>
      </c>
      <c r="C68" s="137" t="s">
        <v>108</v>
      </c>
      <c r="D68" s="138">
        <v>90</v>
      </c>
      <c r="E68" s="138">
        <v>99</v>
      </c>
      <c r="F68" s="138">
        <v>0</v>
      </c>
      <c r="G68" s="138">
        <v>0</v>
      </c>
      <c r="H68" s="138">
        <v>189</v>
      </c>
      <c r="I68" s="139" t="s">
        <v>190</v>
      </c>
      <c r="J68" s="145">
        <v>0</v>
      </c>
      <c r="K68" s="145">
        <v>0</v>
      </c>
      <c r="L68" s="145"/>
      <c r="M68" s="145"/>
      <c r="N68" s="145">
        <v>0</v>
      </c>
    </row>
    <row r="69" spans="1:14">
      <c r="A69" s="135">
        <v>23</v>
      </c>
      <c r="B69" s="136" t="s">
        <v>88</v>
      </c>
      <c r="C69" s="137" t="s">
        <v>111</v>
      </c>
      <c r="D69" s="138">
        <v>100</v>
      </c>
      <c r="E69" s="138">
        <v>98</v>
      </c>
      <c r="F69" s="138">
        <v>0</v>
      </c>
      <c r="G69" s="138">
        <v>0</v>
      </c>
      <c r="H69" s="138">
        <v>198</v>
      </c>
      <c r="I69" s="139" t="s">
        <v>190</v>
      </c>
      <c r="J69" s="145">
        <v>0</v>
      </c>
      <c r="K69" s="145">
        <v>0</v>
      </c>
      <c r="L69" s="145"/>
      <c r="M69" s="145"/>
      <c r="N69" s="145">
        <v>0</v>
      </c>
    </row>
    <row r="70" spans="1:14">
      <c r="A70" s="135">
        <v>24</v>
      </c>
      <c r="B70" s="136" t="s">
        <v>88</v>
      </c>
      <c r="C70" s="137" t="s">
        <v>112</v>
      </c>
      <c r="D70" s="138">
        <v>104</v>
      </c>
      <c r="E70" s="138">
        <v>95</v>
      </c>
      <c r="F70" s="138">
        <v>0</v>
      </c>
      <c r="G70" s="138">
        <v>0</v>
      </c>
      <c r="H70" s="138">
        <v>199</v>
      </c>
      <c r="I70" s="139" t="s">
        <v>190</v>
      </c>
      <c r="J70" s="145">
        <v>0</v>
      </c>
      <c r="K70" s="145">
        <v>0</v>
      </c>
      <c r="L70" s="145"/>
      <c r="M70" s="145"/>
      <c r="N70" s="145">
        <v>0</v>
      </c>
    </row>
    <row r="71" spans="1:14">
      <c r="A71" s="135">
        <v>25</v>
      </c>
      <c r="B71" s="136" t="s">
        <v>88</v>
      </c>
      <c r="C71" s="137" t="s">
        <v>113</v>
      </c>
      <c r="D71" s="138">
        <v>107</v>
      </c>
      <c r="E71" s="138">
        <v>96</v>
      </c>
      <c r="F71" s="138">
        <v>0</v>
      </c>
      <c r="G71" s="138">
        <v>0</v>
      </c>
      <c r="H71" s="138">
        <v>203</v>
      </c>
      <c r="I71" s="139" t="s">
        <v>190</v>
      </c>
      <c r="J71" s="145">
        <v>0</v>
      </c>
      <c r="K71" s="145">
        <v>0</v>
      </c>
      <c r="L71" s="145"/>
      <c r="M71" s="145"/>
      <c r="N71" s="145">
        <v>0</v>
      </c>
    </row>
  </sheetData>
  <phoneticPr fontId="2" type="noConversion"/>
  <conditionalFormatting sqref="B2:B71">
    <cfRule type="expression" dxfId="325" priority="6">
      <formula>AND(XEG2=0,XEH2&lt;&gt;"")</formula>
    </cfRule>
  </conditionalFormatting>
  <conditionalFormatting sqref="A2:A71">
    <cfRule type="expression" dxfId="324" priority="5">
      <formula>AND(XEG2=0,XEH2&lt;&gt;"")</formula>
    </cfRule>
  </conditionalFormatting>
  <conditionalFormatting sqref="D2:G71">
    <cfRule type="cellIs" dxfId="323" priority="3" operator="lessThan">
      <formula>#REF!</formula>
    </cfRule>
    <cfRule type="cellIs" dxfId="322" priority="4" operator="equal">
      <formula>#REF!</formula>
    </cfRule>
  </conditionalFormatting>
  <conditionalFormatting sqref="H2:H71">
    <cfRule type="cellIs" dxfId="321" priority="1" operator="lessThan">
      <formula>#REF!*COUNTIF(D2:G2,"&gt;0")</formula>
    </cfRule>
    <cfRule type="cellIs" dxfId="320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L8" sqref="L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5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330</v>
      </c>
      <c r="B1" s="175" t="s">
        <v>329</v>
      </c>
      <c r="C1" s="175" t="s">
        <v>328</v>
      </c>
      <c r="D1" s="134" t="s">
        <v>327</v>
      </c>
      <c r="E1" s="134" t="s">
        <v>326</v>
      </c>
      <c r="F1" s="134" t="s">
        <v>325</v>
      </c>
      <c r="G1" s="134" t="s">
        <v>324</v>
      </c>
      <c r="H1" s="141" t="s">
        <v>3</v>
      </c>
      <c r="I1" s="133" t="s">
        <v>12</v>
      </c>
      <c r="J1" s="134" t="s">
        <v>327</v>
      </c>
      <c r="K1" s="134" t="s">
        <v>326</v>
      </c>
      <c r="L1" s="134" t="s">
        <v>325</v>
      </c>
      <c r="M1" s="134" t="s">
        <v>324</v>
      </c>
      <c r="N1" s="141" t="s">
        <v>3</v>
      </c>
    </row>
    <row r="2" spans="1:14">
      <c r="A2" s="174" t="s">
        <v>266</v>
      </c>
      <c r="B2" s="174" t="s">
        <v>41</v>
      </c>
      <c r="C2" s="174" t="s">
        <v>48</v>
      </c>
      <c r="D2" s="174">
        <v>69</v>
      </c>
      <c r="E2" s="174">
        <v>75</v>
      </c>
      <c r="F2" s="174">
        <v>70</v>
      </c>
      <c r="G2" s="174">
        <v>70</v>
      </c>
      <c r="H2" s="174">
        <v>284</v>
      </c>
      <c r="I2" s="174"/>
      <c r="J2" s="173">
        <v>16.055555555555557</v>
      </c>
      <c r="K2" s="173">
        <v>9.3888888888888857</v>
      </c>
      <c r="L2" s="173">
        <v>15.589743589743591</v>
      </c>
      <c r="M2" s="173">
        <v>17.358974358974365</v>
      </c>
      <c r="N2" s="173">
        <v>58.393162393162399</v>
      </c>
    </row>
    <row r="3" spans="1:14">
      <c r="A3" s="174">
        <v>1</v>
      </c>
      <c r="B3" s="174" t="s">
        <v>41</v>
      </c>
      <c r="C3" s="174" t="s">
        <v>42</v>
      </c>
      <c r="D3" s="174">
        <v>76</v>
      </c>
      <c r="E3" s="174">
        <v>70</v>
      </c>
      <c r="F3" s="174">
        <v>72</v>
      </c>
      <c r="G3" s="174">
        <v>73</v>
      </c>
      <c r="H3" s="174">
        <v>291</v>
      </c>
      <c r="I3" s="174"/>
      <c r="J3" s="173">
        <v>9.0555555555555571</v>
      </c>
      <c r="K3" s="173">
        <v>14.388888888888886</v>
      </c>
      <c r="L3" s="173">
        <v>13.589743589743591</v>
      </c>
      <c r="M3" s="173">
        <v>14.358974358974365</v>
      </c>
      <c r="N3" s="173">
        <v>51.393162393162399</v>
      </c>
    </row>
    <row r="4" spans="1:14">
      <c r="A4" s="174">
        <v>2</v>
      </c>
      <c r="B4" s="174" t="s">
        <v>41</v>
      </c>
      <c r="C4" s="174" t="s">
        <v>168</v>
      </c>
      <c r="D4" s="174">
        <v>77</v>
      </c>
      <c r="E4" s="174">
        <v>72</v>
      </c>
      <c r="F4" s="174">
        <v>73</v>
      </c>
      <c r="G4" s="174">
        <v>70</v>
      </c>
      <c r="H4" s="174">
        <v>292</v>
      </c>
      <c r="I4" s="174"/>
      <c r="J4" s="173">
        <v>8.0555555555555571</v>
      </c>
      <c r="K4" s="173">
        <v>12.388888888888886</v>
      </c>
      <c r="L4" s="173">
        <v>12.589743589743591</v>
      </c>
      <c r="M4" s="173">
        <v>17.358974358974365</v>
      </c>
      <c r="N4" s="173">
        <v>50.393162393162399</v>
      </c>
    </row>
    <row r="5" spans="1:14">
      <c r="A5" s="174">
        <v>3</v>
      </c>
      <c r="B5" s="174" t="s">
        <v>41</v>
      </c>
      <c r="C5" s="174" t="s">
        <v>198</v>
      </c>
      <c r="D5" s="174">
        <v>79</v>
      </c>
      <c r="E5" s="174">
        <v>67</v>
      </c>
      <c r="F5" s="174">
        <v>75</v>
      </c>
      <c r="G5" s="174">
        <v>72</v>
      </c>
      <c r="H5" s="174">
        <v>293</v>
      </c>
      <c r="I5" s="174"/>
      <c r="J5" s="173">
        <v>6.0555555555555571</v>
      </c>
      <c r="K5" s="173">
        <v>17.388888888888886</v>
      </c>
      <c r="L5" s="173">
        <v>10.589743589743591</v>
      </c>
      <c r="M5" s="173">
        <v>15.358974358974365</v>
      </c>
      <c r="N5" s="173">
        <v>49.393162393162399</v>
      </c>
    </row>
    <row r="6" spans="1:14">
      <c r="A6" s="174">
        <v>4</v>
      </c>
      <c r="B6" s="174" t="s">
        <v>41</v>
      </c>
      <c r="C6" s="174" t="s">
        <v>47</v>
      </c>
      <c r="D6" s="174">
        <v>75</v>
      </c>
      <c r="E6" s="174">
        <v>74</v>
      </c>
      <c r="F6" s="174">
        <v>69</v>
      </c>
      <c r="G6" s="174">
        <v>75</v>
      </c>
      <c r="H6" s="174">
        <v>293</v>
      </c>
      <c r="I6" s="174"/>
      <c r="J6" s="173">
        <v>10.055555555555557</v>
      </c>
      <c r="K6" s="173">
        <v>10.388888888888886</v>
      </c>
      <c r="L6" s="173">
        <v>16.589743589743591</v>
      </c>
      <c r="M6" s="173">
        <v>12.358974358974365</v>
      </c>
      <c r="N6" s="173">
        <v>49.393162393162399</v>
      </c>
    </row>
    <row r="7" spans="1:14">
      <c r="A7" s="174">
        <v>1</v>
      </c>
      <c r="B7" s="174" t="s">
        <v>65</v>
      </c>
      <c r="C7" s="174" t="s">
        <v>72</v>
      </c>
      <c r="D7" s="174">
        <v>76</v>
      </c>
      <c r="E7" s="174">
        <v>72</v>
      </c>
      <c r="F7" s="174">
        <v>77</v>
      </c>
      <c r="G7" s="174">
        <v>69</v>
      </c>
      <c r="H7" s="174">
        <v>294</v>
      </c>
      <c r="I7" s="174"/>
      <c r="J7" s="173">
        <v>9.0555555555555571</v>
      </c>
      <c r="K7" s="173">
        <v>12.388888888888886</v>
      </c>
      <c r="L7" s="173">
        <v>8.5897435897435912</v>
      </c>
      <c r="M7" s="173">
        <v>18.358974358974365</v>
      </c>
      <c r="N7" s="173">
        <v>48.393162393162399</v>
      </c>
    </row>
    <row r="8" spans="1:14">
      <c r="A8" s="174">
        <v>5</v>
      </c>
      <c r="B8" s="174" t="s">
        <v>41</v>
      </c>
      <c r="C8" s="174" t="s">
        <v>49</v>
      </c>
      <c r="D8" s="174">
        <v>72</v>
      </c>
      <c r="E8" s="174">
        <v>70</v>
      </c>
      <c r="F8" s="174">
        <v>75</v>
      </c>
      <c r="G8" s="174">
        <v>78</v>
      </c>
      <c r="H8" s="174">
        <v>295</v>
      </c>
      <c r="I8" s="174"/>
      <c r="J8" s="173">
        <v>13.055555555555557</v>
      </c>
      <c r="K8" s="173">
        <v>14.388888888888886</v>
      </c>
      <c r="L8" s="173">
        <v>10.589743589743591</v>
      </c>
      <c r="M8" s="173">
        <v>9.3589743589743648</v>
      </c>
      <c r="N8" s="173">
        <v>47.393162393162399</v>
      </c>
    </row>
    <row r="9" spans="1:14">
      <c r="A9" s="174">
        <v>6</v>
      </c>
      <c r="B9" s="174" t="s">
        <v>41</v>
      </c>
      <c r="C9" s="174" t="s">
        <v>46</v>
      </c>
      <c r="D9" s="174">
        <v>71</v>
      </c>
      <c r="E9" s="174">
        <v>75</v>
      </c>
      <c r="F9" s="174">
        <v>77</v>
      </c>
      <c r="G9" s="174">
        <v>73</v>
      </c>
      <c r="H9" s="174">
        <v>296</v>
      </c>
      <c r="I9" s="174"/>
      <c r="J9" s="173">
        <v>14.055555555555557</v>
      </c>
      <c r="K9" s="173">
        <v>9.3888888888888857</v>
      </c>
      <c r="L9" s="173">
        <v>8.5897435897435912</v>
      </c>
      <c r="M9" s="173">
        <v>14.358974358974365</v>
      </c>
      <c r="N9" s="173">
        <v>46.393162393162399</v>
      </c>
    </row>
    <row r="10" spans="1:14">
      <c r="A10" s="174">
        <v>2</v>
      </c>
      <c r="B10" s="174" t="s">
        <v>65</v>
      </c>
      <c r="C10" s="174" t="s">
        <v>73</v>
      </c>
      <c r="D10" s="174">
        <v>73</v>
      </c>
      <c r="E10" s="174">
        <v>77</v>
      </c>
      <c r="F10" s="174">
        <v>76</v>
      </c>
      <c r="G10" s="174">
        <v>70</v>
      </c>
      <c r="H10" s="174">
        <v>296</v>
      </c>
      <c r="I10" s="174"/>
      <c r="J10" s="173">
        <v>12.055555555555557</v>
      </c>
      <c r="K10" s="173">
        <v>7.3888888888888857</v>
      </c>
      <c r="L10" s="173">
        <v>9.5897435897435912</v>
      </c>
      <c r="M10" s="173">
        <v>17.358974358974365</v>
      </c>
      <c r="N10" s="173">
        <v>46.393162393162399</v>
      </c>
    </row>
    <row r="11" spans="1:14">
      <c r="A11" s="174">
        <v>3</v>
      </c>
      <c r="B11" s="174" t="s">
        <v>65</v>
      </c>
      <c r="C11" s="174" t="s">
        <v>70</v>
      </c>
      <c r="D11" s="174">
        <v>79</v>
      </c>
      <c r="E11" s="174">
        <v>71</v>
      </c>
      <c r="F11" s="174">
        <v>70</v>
      </c>
      <c r="G11" s="174">
        <v>76</v>
      </c>
      <c r="H11" s="174">
        <v>296</v>
      </c>
      <c r="I11" s="174"/>
      <c r="J11" s="173">
        <v>6.0555555555555571</v>
      </c>
      <c r="K11" s="173">
        <v>13.388888888888886</v>
      </c>
      <c r="L11" s="173">
        <v>15.589743589743591</v>
      </c>
      <c r="M11" s="173">
        <v>11.358974358974365</v>
      </c>
      <c r="N11" s="173">
        <v>46.393162393162399</v>
      </c>
    </row>
    <row r="12" spans="1:14">
      <c r="A12" s="174">
        <v>4</v>
      </c>
      <c r="B12" s="174" t="s">
        <v>65</v>
      </c>
      <c r="C12" s="174" t="s">
        <v>69</v>
      </c>
      <c r="D12" s="174">
        <v>76</v>
      </c>
      <c r="E12" s="174">
        <v>72</v>
      </c>
      <c r="F12" s="174">
        <v>70</v>
      </c>
      <c r="G12" s="174">
        <v>78</v>
      </c>
      <c r="H12" s="174">
        <v>296</v>
      </c>
      <c r="I12" s="174"/>
      <c r="J12" s="173">
        <v>9.0555555555555571</v>
      </c>
      <c r="K12" s="173">
        <v>12.388888888888886</v>
      </c>
      <c r="L12" s="173">
        <v>15.589743589743591</v>
      </c>
      <c r="M12" s="173">
        <v>9.3589743589743648</v>
      </c>
      <c r="N12" s="173">
        <v>46.393162393162399</v>
      </c>
    </row>
    <row r="13" spans="1:14">
      <c r="A13" s="174">
        <v>5</v>
      </c>
      <c r="B13" s="174" t="s">
        <v>65</v>
      </c>
      <c r="C13" s="174" t="s">
        <v>82</v>
      </c>
      <c r="D13" s="174">
        <v>72</v>
      </c>
      <c r="E13" s="174">
        <v>72</v>
      </c>
      <c r="F13" s="174">
        <v>74</v>
      </c>
      <c r="G13" s="174">
        <v>78</v>
      </c>
      <c r="H13" s="174">
        <v>296</v>
      </c>
      <c r="I13" s="174"/>
      <c r="J13" s="173">
        <v>13.055555555555557</v>
      </c>
      <c r="K13" s="173">
        <v>12.388888888888886</v>
      </c>
      <c r="L13" s="173">
        <v>11.589743589743591</v>
      </c>
      <c r="M13" s="173">
        <v>9.3589743589743648</v>
      </c>
      <c r="N13" s="173">
        <v>46.393162393162399</v>
      </c>
    </row>
    <row r="14" spans="1:14">
      <c r="A14" s="174">
        <v>7</v>
      </c>
      <c r="B14" s="174" t="s">
        <v>41</v>
      </c>
      <c r="C14" s="174" t="s">
        <v>44</v>
      </c>
      <c r="D14" s="174">
        <v>77</v>
      </c>
      <c r="E14" s="174">
        <v>73</v>
      </c>
      <c r="F14" s="174">
        <v>73</v>
      </c>
      <c r="G14" s="174">
        <v>74</v>
      </c>
      <c r="H14" s="174">
        <v>297</v>
      </c>
      <c r="I14" s="174"/>
      <c r="J14" s="173">
        <v>8.0555555555555571</v>
      </c>
      <c r="K14" s="173">
        <v>11.388888888888886</v>
      </c>
      <c r="L14" s="173">
        <v>12.589743589743591</v>
      </c>
      <c r="M14" s="173">
        <v>13.358974358974365</v>
      </c>
      <c r="N14" s="173">
        <v>45.393162393162399</v>
      </c>
    </row>
    <row r="15" spans="1:14">
      <c r="A15" s="174">
        <v>8</v>
      </c>
      <c r="B15" s="174" t="s">
        <v>41</v>
      </c>
      <c r="C15" s="174" t="s">
        <v>50</v>
      </c>
      <c r="D15" s="174">
        <v>77</v>
      </c>
      <c r="E15" s="174">
        <v>73</v>
      </c>
      <c r="F15" s="174">
        <v>73</v>
      </c>
      <c r="G15" s="174">
        <v>75</v>
      </c>
      <c r="H15" s="174">
        <v>298</v>
      </c>
      <c r="I15" s="174"/>
      <c r="J15" s="173">
        <v>8.0555555555555571</v>
      </c>
      <c r="K15" s="173">
        <v>11.388888888888886</v>
      </c>
      <c r="L15" s="173">
        <v>12.589743589743591</v>
      </c>
      <c r="M15" s="173">
        <v>12.358974358974365</v>
      </c>
      <c r="N15" s="173">
        <v>44.393162393162399</v>
      </c>
    </row>
    <row r="16" spans="1:14">
      <c r="A16" s="174">
        <v>9</v>
      </c>
      <c r="B16" s="174" t="s">
        <v>41</v>
      </c>
      <c r="C16" s="174" t="s">
        <v>56</v>
      </c>
      <c r="D16" s="174">
        <v>74</v>
      </c>
      <c r="E16" s="174">
        <v>72</v>
      </c>
      <c r="F16" s="174">
        <v>74</v>
      </c>
      <c r="G16" s="174">
        <v>78</v>
      </c>
      <c r="H16" s="174">
        <v>298</v>
      </c>
      <c r="I16" s="174"/>
      <c r="J16" s="173">
        <v>11.055555555555557</v>
      </c>
      <c r="K16" s="173">
        <v>12.388888888888886</v>
      </c>
      <c r="L16" s="173">
        <v>11.589743589743591</v>
      </c>
      <c r="M16" s="173">
        <v>9.3589743589743648</v>
      </c>
      <c r="N16" s="173">
        <v>44.393162393162399</v>
      </c>
    </row>
    <row r="17" spans="1:14">
      <c r="A17" s="174">
        <v>1</v>
      </c>
      <c r="B17" s="174" t="s">
        <v>88</v>
      </c>
      <c r="C17" s="174" t="s">
        <v>90</v>
      </c>
      <c r="D17" s="174">
        <v>73</v>
      </c>
      <c r="E17" s="174">
        <v>74</v>
      </c>
      <c r="F17" s="174">
        <v>74</v>
      </c>
      <c r="G17" s="174">
        <v>78</v>
      </c>
      <c r="H17" s="174">
        <v>299</v>
      </c>
      <c r="I17" s="174"/>
      <c r="J17" s="173">
        <v>12.055555555555557</v>
      </c>
      <c r="K17" s="173">
        <v>10.388888888888886</v>
      </c>
      <c r="L17" s="173">
        <v>11.589743589743591</v>
      </c>
      <c r="M17" s="173">
        <v>9.3589743589743648</v>
      </c>
      <c r="N17" s="173">
        <v>43.393162393162399</v>
      </c>
    </row>
    <row r="18" spans="1:14">
      <c r="A18" s="174">
        <v>10</v>
      </c>
      <c r="B18" s="174" t="s">
        <v>41</v>
      </c>
      <c r="C18" s="174" t="s">
        <v>57</v>
      </c>
      <c r="D18" s="174">
        <v>71</v>
      </c>
      <c r="E18" s="174">
        <v>79</v>
      </c>
      <c r="F18" s="174">
        <v>72</v>
      </c>
      <c r="G18" s="174">
        <v>78</v>
      </c>
      <c r="H18" s="174">
        <v>300</v>
      </c>
      <c r="I18" s="174"/>
      <c r="J18" s="173">
        <v>14.055555555555557</v>
      </c>
      <c r="K18" s="173">
        <v>5.3888888888888857</v>
      </c>
      <c r="L18" s="173">
        <v>13.589743589743591</v>
      </c>
      <c r="M18" s="173">
        <v>9.3589743589743648</v>
      </c>
      <c r="N18" s="173">
        <v>42.393162393162399</v>
      </c>
    </row>
    <row r="19" spans="1:14">
      <c r="A19" s="174">
        <v>6</v>
      </c>
      <c r="B19" s="174" t="s">
        <v>65</v>
      </c>
      <c r="C19" s="174" t="s">
        <v>66</v>
      </c>
      <c r="D19" s="174">
        <v>70</v>
      </c>
      <c r="E19" s="174">
        <v>79</v>
      </c>
      <c r="F19" s="174">
        <v>79</v>
      </c>
      <c r="G19" s="174">
        <v>72</v>
      </c>
      <c r="H19" s="174">
        <v>300</v>
      </c>
      <c r="I19" s="174"/>
      <c r="J19" s="173">
        <v>15.055555555555557</v>
      </c>
      <c r="K19" s="173">
        <v>5.3888888888888857</v>
      </c>
      <c r="L19" s="173">
        <v>6.5897435897435912</v>
      </c>
      <c r="M19" s="173">
        <v>15.358974358974365</v>
      </c>
      <c r="N19" s="173">
        <v>42.393162393162399</v>
      </c>
    </row>
    <row r="20" spans="1:14">
      <c r="A20" s="174">
        <v>7</v>
      </c>
      <c r="B20" s="174" t="s">
        <v>65</v>
      </c>
      <c r="C20" s="174" t="s">
        <v>75</v>
      </c>
      <c r="D20" s="174">
        <v>76</v>
      </c>
      <c r="E20" s="174">
        <v>72</v>
      </c>
      <c r="F20" s="174">
        <v>78</v>
      </c>
      <c r="G20" s="174">
        <v>74</v>
      </c>
      <c r="H20" s="174">
        <v>300</v>
      </c>
      <c r="I20" s="174"/>
      <c r="J20" s="173">
        <v>9.0555555555555571</v>
      </c>
      <c r="K20" s="173">
        <v>12.388888888888886</v>
      </c>
      <c r="L20" s="173">
        <v>7.5897435897435912</v>
      </c>
      <c r="M20" s="173">
        <v>13.358974358974365</v>
      </c>
      <c r="N20" s="173">
        <v>42.393162393162399</v>
      </c>
    </row>
    <row r="21" spans="1:14">
      <c r="A21" s="174">
        <v>11</v>
      </c>
      <c r="B21" s="174" t="s">
        <v>41</v>
      </c>
      <c r="C21" s="174" t="s">
        <v>323</v>
      </c>
      <c r="D21" s="174">
        <v>71</v>
      </c>
      <c r="E21" s="174">
        <v>77</v>
      </c>
      <c r="F21" s="174">
        <v>78</v>
      </c>
      <c r="G21" s="174">
        <v>75</v>
      </c>
      <c r="H21" s="174">
        <v>301</v>
      </c>
      <c r="I21" s="174"/>
      <c r="J21" s="173">
        <v>14.055555555555557</v>
      </c>
      <c r="K21" s="173">
        <v>7.3888888888888857</v>
      </c>
      <c r="L21" s="173">
        <v>7.5897435897435912</v>
      </c>
      <c r="M21" s="173">
        <v>12.358974358974365</v>
      </c>
      <c r="N21" s="173">
        <v>41.393162393162399</v>
      </c>
    </row>
    <row r="22" spans="1:14">
      <c r="A22" s="174">
        <v>12</v>
      </c>
      <c r="B22" s="174" t="s">
        <v>41</v>
      </c>
      <c r="C22" s="174" t="s">
        <v>76</v>
      </c>
      <c r="D22" s="174">
        <v>76</v>
      </c>
      <c r="E22" s="174">
        <v>74</v>
      </c>
      <c r="F22" s="174">
        <v>77</v>
      </c>
      <c r="G22" s="174">
        <v>76</v>
      </c>
      <c r="H22" s="174">
        <v>303</v>
      </c>
      <c r="I22" s="174"/>
      <c r="J22" s="173">
        <v>9.0555555555555571</v>
      </c>
      <c r="K22" s="173">
        <v>10.388888888888886</v>
      </c>
      <c r="L22" s="173">
        <v>8.5897435897435912</v>
      </c>
      <c r="M22" s="173">
        <v>11.358974358974365</v>
      </c>
      <c r="N22" s="173">
        <v>39.393162393162399</v>
      </c>
    </row>
    <row r="23" spans="1:14">
      <c r="A23" s="174">
        <v>8</v>
      </c>
      <c r="B23" s="174" t="s">
        <v>65</v>
      </c>
      <c r="C23" s="174" t="s">
        <v>78</v>
      </c>
      <c r="D23" s="174">
        <v>75</v>
      </c>
      <c r="E23" s="174">
        <v>79</v>
      </c>
      <c r="F23" s="174">
        <v>73</v>
      </c>
      <c r="G23" s="174">
        <v>76</v>
      </c>
      <c r="H23" s="174">
        <v>303</v>
      </c>
      <c r="I23" s="174"/>
      <c r="J23" s="173">
        <v>10.055555555555557</v>
      </c>
      <c r="K23" s="173">
        <v>5.3888888888888857</v>
      </c>
      <c r="L23" s="173">
        <v>12.589743589743591</v>
      </c>
      <c r="M23" s="173">
        <v>11.358974358974365</v>
      </c>
      <c r="N23" s="173">
        <v>39.393162393162399</v>
      </c>
    </row>
    <row r="24" spans="1:14">
      <c r="A24" s="174">
        <v>9</v>
      </c>
      <c r="B24" s="174" t="s">
        <v>65</v>
      </c>
      <c r="C24" s="174" t="s">
        <v>67</v>
      </c>
      <c r="D24" s="174">
        <v>76</v>
      </c>
      <c r="E24" s="174">
        <v>77</v>
      </c>
      <c r="F24" s="174">
        <v>73</v>
      </c>
      <c r="G24" s="174">
        <v>78</v>
      </c>
      <c r="H24" s="174">
        <v>304</v>
      </c>
      <c r="I24" s="174"/>
      <c r="J24" s="173">
        <v>9.0555555555555571</v>
      </c>
      <c r="K24" s="173">
        <v>7.3888888888888857</v>
      </c>
      <c r="L24" s="173">
        <v>12.589743589743591</v>
      </c>
      <c r="M24" s="173">
        <v>9.3589743589743648</v>
      </c>
      <c r="N24" s="173">
        <v>38.393162393162399</v>
      </c>
    </row>
    <row r="25" spans="1:14">
      <c r="A25" s="174">
        <v>13</v>
      </c>
      <c r="B25" s="174" t="s">
        <v>41</v>
      </c>
      <c r="C25" s="174" t="s">
        <v>59</v>
      </c>
      <c r="D25" s="174">
        <v>76</v>
      </c>
      <c r="E25" s="174">
        <v>74</v>
      </c>
      <c r="F25" s="174">
        <v>69</v>
      </c>
      <c r="G25" s="174">
        <v>86</v>
      </c>
      <c r="H25" s="174">
        <v>305</v>
      </c>
      <c r="I25" s="174"/>
      <c r="J25" s="173">
        <v>9.0555555555555571</v>
      </c>
      <c r="K25" s="173">
        <v>10.388888888888886</v>
      </c>
      <c r="L25" s="173">
        <v>16.589743589743591</v>
      </c>
      <c r="M25" s="173">
        <v>1.3589743589743648</v>
      </c>
      <c r="N25" s="173">
        <v>37.393162393162399</v>
      </c>
    </row>
    <row r="26" spans="1:14">
      <c r="A26" s="174">
        <v>10</v>
      </c>
      <c r="B26" s="174" t="s">
        <v>65</v>
      </c>
      <c r="C26" s="174" t="s">
        <v>68</v>
      </c>
      <c r="D26" s="174">
        <v>76</v>
      </c>
      <c r="E26" s="174">
        <v>75</v>
      </c>
      <c r="F26" s="174">
        <v>78</v>
      </c>
      <c r="G26" s="174">
        <v>76</v>
      </c>
      <c r="H26" s="174">
        <v>305</v>
      </c>
      <c r="I26" s="174"/>
      <c r="J26" s="173">
        <v>9.0555555555555571</v>
      </c>
      <c r="K26" s="173">
        <v>9.3888888888888857</v>
      </c>
      <c r="L26" s="173">
        <v>7.5897435897435912</v>
      </c>
      <c r="M26" s="173">
        <v>11.358974358974365</v>
      </c>
      <c r="N26" s="173">
        <v>37.393162393162399</v>
      </c>
    </row>
    <row r="27" spans="1:14">
      <c r="A27" s="174">
        <v>11</v>
      </c>
      <c r="B27" s="174" t="s">
        <v>65</v>
      </c>
      <c r="C27" s="174" t="s">
        <v>85</v>
      </c>
      <c r="D27" s="174">
        <v>78</v>
      </c>
      <c r="E27" s="174">
        <v>76</v>
      </c>
      <c r="F27" s="174">
        <v>72</v>
      </c>
      <c r="G27" s="174">
        <v>81</v>
      </c>
      <c r="H27" s="174">
        <v>307</v>
      </c>
      <c r="I27" s="174"/>
      <c r="J27" s="173">
        <v>7.0555555555555571</v>
      </c>
      <c r="K27" s="173">
        <v>8.3888888888888857</v>
      </c>
      <c r="L27" s="173">
        <v>13.589743589743591</v>
      </c>
      <c r="M27" s="173">
        <v>6.3589743589743648</v>
      </c>
      <c r="N27" s="173">
        <v>35.393162393162399</v>
      </c>
    </row>
    <row r="28" spans="1:14">
      <c r="A28" s="174">
        <v>12</v>
      </c>
      <c r="B28" s="174" t="s">
        <v>65</v>
      </c>
      <c r="C28" s="174" t="s">
        <v>279</v>
      </c>
      <c r="D28" s="174">
        <v>77</v>
      </c>
      <c r="E28" s="174">
        <v>77</v>
      </c>
      <c r="F28" s="174">
        <v>78</v>
      </c>
      <c r="G28" s="174">
        <v>76</v>
      </c>
      <c r="H28" s="174">
        <v>308</v>
      </c>
      <c r="I28" s="174"/>
      <c r="J28" s="173">
        <v>8.0555555555555571</v>
      </c>
      <c r="K28" s="173">
        <v>7.3888888888888857</v>
      </c>
      <c r="L28" s="173">
        <v>7.5897435897435912</v>
      </c>
      <c r="M28" s="173">
        <v>11.358974358974365</v>
      </c>
      <c r="N28" s="173">
        <v>34.393162393162399</v>
      </c>
    </row>
    <row r="29" spans="1:14">
      <c r="A29" s="174">
        <v>2</v>
      </c>
      <c r="B29" s="174" t="s">
        <v>88</v>
      </c>
      <c r="C29" s="174" t="s">
        <v>103</v>
      </c>
      <c r="D29" s="174">
        <v>79</v>
      </c>
      <c r="E29" s="174">
        <v>79</v>
      </c>
      <c r="F29" s="174">
        <v>75</v>
      </c>
      <c r="G29" s="174">
        <v>79</v>
      </c>
      <c r="H29" s="174">
        <v>312</v>
      </c>
      <c r="I29" s="174"/>
      <c r="J29" s="173">
        <v>6.0555555555555571</v>
      </c>
      <c r="K29" s="173">
        <v>5.3888888888888857</v>
      </c>
      <c r="L29" s="173">
        <v>10.589743589743591</v>
      </c>
      <c r="M29" s="173">
        <v>8.3589743589743648</v>
      </c>
      <c r="N29" s="173">
        <v>30.393162393162399</v>
      </c>
    </row>
    <row r="30" spans="1:14">
      <c r="A30" s="174">
        <v>13</v>
      </c>
      <c r="B30" s="174" t="s">
        <v>65</v>
      </c>
      <c r="C30" s="174" t="s">
        <v>89</v>
      </c>
      <c r="D30" s="174">
        <v>81</v>
      </c>
      <c r="E30" s="174">
        <v>73</v>
      </c>
      <c r="F30" s="174">
        <v>74</v>
      </c>
      <c r="G30" s="174">
        <v>85</v>
      </c>
      <c r="H30" s="174">
        <v>313</v>
      </c>
      <c r="I30" s="174"/>
      <c r="J30" s="173">
        <v>4.0555555555555571</v>
      </c>
      <c r="K30" s="173">
        <v>11.388888888888886</v>
      </c>
      <c r="L30" s="173">
        <v>11.589743589743591</v>
      </c>
      <c r="M30" s="173">
        <v>2.3589743589743648</v>
      </c>
      <c r="N30" s="173">
        <v>29.393162393162399</v>
      </c>
    </row>
    <row r="31" spans="1:14">
      <c r="A31" s="174">
        <v>3</v>
      </c>
      <c r="B31" s="174" t="s">
        <v>88</v>
      </c>
      <c r="C31" s="174" t="s">
        <v>104</v>
      </c>
      <c r="D31" s="174">
        <v>80</v>
      </c>
      <c r="E31" s="174">
        <v>77</v>
      </c>
      <c r="F31" s="174">
        <v>79</v>
      </c>
      <c r="G31" s="174">
        <v>78</v>
      </c>
      <c r="H31" s="174">
        <v>314</v>
      </c>
      <c r="I31" s="174"/>
      <c r="J31" s="173">
        <v>5.0555555555555571</v>
      </c>
      <c r="K31" s="173">
        <v>7.3888888888888857</v>
      </c>
      <c r="L31" s="173">
        <v>6.5897435897435912</v>
      </c>
      <c r="M31" s="173">
        <v>9.3589743589743648</v>
      </c>
      <c r="N31" s="173">
        <v>28.393162393162399</v>
      </c>
    </row>
    <row r="32" spans="1:14">
      <c r="A32" s="174">
        <v>4</v>
      </c>
      <c r="B32" s="174" t="s">
        <v>88</v>
      </c>
      <c r="C32" s="174" t="s">
        <v>92</v>
      </c>
      <c r="D32" s="174">
        <v>77</v>
      </c>
      <c r="E32" s="174">
        <v>79</v>
      </c>
      <c r="F32" s="174">
        <v>78</v>
      </c>
      <c r="G32" s="174">
        <v>80</v>
      </c>
      <c r="H32" s="174">
        <v>314</v>
      </c>
      <c r="I32" s="174"/>
      <c r="J32" s="173">
        <v>8.0555555555555571</v>
      </c>
      <c r="K32" s="173">
        <v>5.3888888888888857</v>
      </c>
      <c r="L32" s="173">
        <v>7.5897435897435912</v>
      </c>
      <c r="M32" s="173">
        <v>7.3589743589743648</v>
      </c>
      <c r="N32" s="173">
        <v>28.393162393162399</v>
      </c>
    </row>
    <row r="33" spans="1:14">
      <c r="A33" s="174">
        <v>5</v>
      </c>
      <c r="B33" s="174" t="s">
        <v>88</v>
      </c>
      <c r="C33" s="174" t="s">
        <v>93</v>
      </c>
      <c r="D33" s="174">
        <v>79</v>
      </c>
      <c r="E33" s="174">
        <v>80</v>
      </c>
      <c r="F33" s="174">
        <v>74</v>
      </c>
      <c r="G33" s="174">
        <v>81</v>
      </c>
      <c r="H33" s="174">
        <v>314</v>
      </c>
      <c r="I33" s="174"/>
      <c r="J33" s="173">
        <v>6.0555555555555571</v>
      </c>
      <c r="K33" s="173">
        <v>4.3888888888888857</v>
      </c>
      <c r="L33" s="173">
        <v>11.589743589743591</v>
      </c>
      <c r="M33" s="173">
        <v>6.3589743589743648</v>
      </c>
      <c r="N33" s="173">
        <v>28.393162393162399</v>
      </c>
    </row>
    <row r="34" spans="1:14">
      <c r="A34" s="174">
        <v>6</v>
      </c>
      <c r="B34" s="174" t="s">
        <v>88</v>
      </c>
      <c r="C34" s="174" t="s">
        <v>97</v>
      </c>
      <c r="D34" s="174">
        <v>81</v>
      </c>
      <c r="E34" s="174">
        <v>79</v>
      </c>
      <c r="F34" s="174">
        <v>79</v>
      </c>
      <c r="G34" s="174">
        <v>77</v>
      </c>
      <c r="H34" s="174">
        <v>316</v>
      </c>
      <c r="I34" s="174"/>
      <c r="J34" s="173">
        <v>4.0555555555555571</v>
      </c>
      <c r="K34" s="173">
        <v>5.3888888888888857</v>
      </c>
      <c r="L34" s="173">
        <v>6.5897435897435912</v>
      </c>
      <c r="M34" s="173">
        <v>10.358974358974365</v>
      </c>
      <c r="N34" s="173">
        <v>26.393162393162399</v>
      </c>
    </row>
    <row r="35" spans="1:14">
      <c r="A35" s="174">
        <v>7</v>
      </c>
      <c r="B35" s="174" t="s">
        <v>88</v>
      </c>
      <c r="C35" s="174" t="s">
        <v>105</v>
      </c>
      <c r="D35" s="174">
        <v>79</v>
      </c>
      <c r="E35" s="174">
        <v>78</v>
      </c>
      <c r="F35" s="174">
        <v>76</v>
      </c>
      <c r="G35" s="174">
        <v>83</v>
      </c>
      <c r="H35" s="174">
        <v>316</v>
      </c>
      <c r="I35" s="174"/>
      <c r="J35" s="173">
        <v>6.0555555555555571</v>
      </c>
      <c r="K35" s="173">
        <v>6.3888888888888857</v>
      </c>
      <c r="L35" s="173">
        <v>9.5897435897435912</v>
      </c>
      <c r="M35" s="173">
        <v>4.3589743589743648</v>
      </c>
      <c r="N35" s="173">
        <v>26.393162393162399</v>
      </c>
    </row>
    <row r="36" spans="1:14">
      <c r="A36" s="174">
        <v>8</v>
      </c>
      <c r="B36" s="174" t="s">
        <v>88</v>
      </c>
      <c r="C36" s="174" t="s">
        <v>95</v>
      </c>
      <c r="D36" s="174">
        <v>81</v>
      </c>
      <c r="E36" s="174">
        <v>76</v>
      </c>
      <c r="F36" s="174">
        <v>81</v>
      </c>
      <c r="G36" s="174">
        <v>81</v>
      </c>
      <c r="H36" s="174">
        <v>319</v>
      </c>
      <c r="I36" s="174"/>
      <c r="J36" s="173">
        <v>4.0555555555555571</v>
      </c>
      <c r="K36" s="173">
        <v>8.3888888888888857</v>
      </c>
      <c r="L36" s="173">
        <v>4.5897435897435912</v>
      </c>
      <c r="M36" s="173">
        <v>6.3589743589743648</v>
      </c>
      <c r="N36" s="173">
        <v>23.393162393162399</v>
      </c>
    </row>
    <row r="37" spans="1:14">
      <c r="A37" s="174">
        <v>14</v>
      </c>
      <c r="B37" s="174" t="s">
        <v>41</v>
      </c>
      <c r="C37" s="174" t="s">
        <v>60</v>
      </c>
      <c r="D37" s="174">
        <v>76</v>
      </c>
      <c r="E37" s="174">
        <v>76</v>
      </c>
      <c r="F37" s="174">
        <v>0</v>
      </c>
      <c r="G37" s="174">
        <v>0</v>
      </c>
      <c r="H37" s="174">
        <v>152</v>
      </c>
      <c r="I37" s="174"/>
      <c r="J37" s="173">
        <v>9.0555555555555571</v>
      </c>
      <c r="K37" s="173">
        <v>8.3888888888888857</v>
      </c>
      <c r="L37" s="173" t="s">
        <v>315</v>
      </c>
      <c r="M37" s="173" t="s">
        <v>315</v>
      </c>
      <c r="N37" s="173">
        <v>17.444444444444443</v>
      </c>
    </row>
    <row r="38" spans="1:14">
      <c r="A38" s="174">
        <v>10</v>
      </c>
      <c r="B38" s="174" t="s">
        <v>88</v>
      </c>
      <c r="C38" s="174" t="s">
        <v>100</v>
      </c>
      <c r="D38" s="174">
        <v>79</v>
      </c>
      <c r="E38" s="174">
        <v>77</v>
      </c>
      <c r="F38" s="174">
        <v>86</v>
      </c>
      <c r="G38" s="174">
        <v>84</v>
      </c>
      <c r="H38" s="174">
        <v>326</v>
      </c>
      <c r="I38" s="174"/>
      <c r="J38" s="173">
        <v>6.0555555555555571</v>
      </c>
      <c r="K38" s="173">
        <v>7.3888888888888857</v>
      </c>
      <c r="L38" s="173">
        <v>0</v>
      </c>
      <c r="M38" s="173">
        <v>3.3589743589743648</v>
      </c>
      <c r="N38" s="173">
        <v>16.803418803418808</v>
      </c>
    </row>
    <row r="39" spans="1:14">
      <c r="A39" s="174">
        <v>15</v>
      </c>
      <c r="B39" s="174" t="s">
        <v>41</v>
      </c>
      <c r="C39" s="174" t="s">
        <v>170</v>
      </c>
      <c r="D39" s="174">
        <v>77</v>
      </c>
      <c r="E39" s="174">
        <v>76</v>
      </c>
      <c r="F39" s="174">
        <v>0</v>
      </c>
      <c r="G39" s="174">
        <v>0</v>
      </c>
      <c r="H39" s="174">
        <v>153</v>
      </c>
      <c r="I39" s="174"/>
      <c r="J39" s="173">
        <v>8.0555555555555571</v>
      </c>
      <c r="K39" s="173">
        <v>8.3888888888888857</v>
      </c>
      <c r="L39" s="173" t="s">
        <v>315</v>
      </c>
      <c r="M39" s="173" t="s">
        <v>315</v>
      </c>
      <c r="N39" s="173">
        <v>16.444444444444443</v>
      </c>
    </row>
    <row r="40" spans="1:14">
      <c r="A40" s="174">
        <v>9</v>
      </c>
      <c r="B40" s="174" t="s">
        <v>88</v>
      </c>
      <c r="C40" s="174" t="s">
        <v>243</v>
      </c>
      <c r="D40" s="174">
        <v>83</v>
      </c>
      <c r="E40" s="174">
        <v>79</v>
      </c>
      <c r="F40" s="174">
        <v>80</v>
      </c>
      <c r="G40" s="174">
        <v>84</v>
      </c>
      <c r="H40" s="174">
        <v>326</v>
      </c>
      <c r="I40" s="174"/>
      <c r="J40" s="173">
        <v>2.0555555555555571</v>
      </c>
      <c r="K40" s="173">
        <v>5.3888888888888857</v>
      </c>
      <c r="L40" s="173">
        <v>5.5897435897435912</v>
      </c>
      <c r="M40" s="173">
        <v>3.3589743589743648</v>
      </c>
      <c r="N40" s="173">
        <v>16.393162393162399</v>
      </c>
    </row>
    <row r="41" spans="1:14">
      <c r="A41" s="174">
        <v>16</v>
      </c>
      <c r="B41" s="174" t="s">
        <v>41</v>
      </c>
      <c r="C41" s="174" t="s">
        <v>52</v>
      </c>
      <c r="D41" s="174">
        <v>76</v>
      </c>
      <c r="E41" s="174">
        <v>79</v>
      </c>
      <c r="F41" s="174">
        <v>0</v>
      </c>
      <c r="G41" s="174">
        <v>0</v>
      </c>
      <c r="H41" s="174">
        <v>155</v>
      </c>
      <c r="I41" s="174"/>
      <c r="J41" s="173">
        <v>9.0555555555555571</v>
      </c>
      <c r="K41" s="173">
        <v>5.3888888888888857</v>
      </c>
      <c r="L41" s="173" t="s">
        <v>315</v>
      </c>
      <c r="M41" s="173" t="s">
        <v>315</v>
      </c>
      <c r="N41" s="173">
        <v>14.444444444444443</v>
      </c>
    </row>
    <row r="42" spans="1:14">
      <c r="A42" s="174">
        <v>17</v>
      </c>
      <c r="B42" s="174" t="s">
        <v>41</v>
      </c>
      <c r="C42" s="174" t="s">
        <v>201</v>
      </c>
      <c r="D42" s="174">
        <v>76</v>
      </c>
      <c r="E42" s="174">
        <v>79</v>
      </c>
      <c r="F42" s="174">
        <v>0</v>
      </c>
      <c r="G42" s="174">
        <v>0</v>
      </c>
      <c r="H42" s="174">
        <v>155</v>
      </c>
      <c r="I42" s="174"/>
      <c r="J42" s="173">
        <v>9.0555555555555571</v>
      </c>
      <c r="K42" s="173">
        <v>5.3888888888888857</v>
      </c>
      <c r="L42" s="173" t="s">
        <v>315</v>
      </c>
      <c r="M42" s="173" t="s">
        <v>315</v>
      </c>
      <c r="N42" s="173">
        <v>14.444444444444443</v>
      </c>
    </row>
    <row r="43" spans="1:14">
      <c r="A43" s="174">
        <v>11</v>
      </c>
      <c r="B43" s="174" t="s">
        <v>88</v>
      </c>
      <c r="C43" s="174" t="s">
        <v>232</v>
      </c>
      <c r="D43" s="174">
        <v>79</v>
      </c>
      <c r="E43" s="174">
        <v>82</v>
      </c>
      <c r="F43" s="174">
        <v>83</v>
      </c>
      <c r="G43" s="174">
        <v>84</v>
      </c>
      <c r="H43" s="174">
        <v>328</v>
      </c>
      <c r="I43" s="174"/>
      <c r="J43" s="173">
        <v>6.0555555555555571</v>
      </c>
      <c r="K43" s="173">
        <v>2.3888888888888857</v>
      </c>
      <c r="L43" s="173">
        <v>2.5897435897435912</v>
      </c>
      <c r="M43" s="173">
        <v>3.3589743589743648</v>
      </c>
      <c r="N43" s="173">
        <v>14.393162393162399</v>
      </c>
    </row>
    <row r="44" spans="1:14">
      <c r="A44" s="174">
        <v>14</v>
      </c>
      <c r="B44" s="174" t="s">
        <v>65</v>
      </c>
      <c r="C44" s="174" t="s">
        <v>71</v>
      </c>
      <c r="D44" s="174">
        <v>78</v>
      </c>
      <c r="E44" s="174">
        <v>78</v>
      </c>
      <c r="F44" s="174">
        <v>0</v>
      </c>
      <c r="G44" s="174">
        <v>0</v>
      </c>
      <c r="H44" s="174">
        <v>156</v>
      </c>
      <c r="I44" s="174"/>
      <c r="J44" s="173">
        <v>7.0555555555555571</v>
      </c>
      <c r="K44" s="173">
        <v>6.3888888888888857</v>
      </c>
      <c r="L44" s="173" t="s">
        <v>315</v>
      </c>
      <c r="M44" s="173" t="s">
        <v>315</v>
      </c>
      <c r="N44" s="173">
        <v>13.444444444444443</v>
      </c>
    </row>
    <row r="45" spans="1:14">
      <c r="A45" s="174">
        <v>15</v>
      </c>
      <c r="B45" s="174" t="s">
        <v>65</v>
      </c>
      <c r="C45" s="174" t="s">
        <v>278</v>
      </c>
      <c r="D45" s="174">
        <v>77</v>
      </c>
      <c r="E45" s="174">
        <v>79</v>
      </c>
      <c r="F45" s="174">
        <v>0</v>
      </c>
      <c r="G45" s="174">
        <v>0</v>
      </c>
      <c r="H45" s="174">
        <v>156</v>
      </c>
      <c r="I45" s="174"/>
      <c r="J45" s="173">
        <v>8.0555555555555571</v>
      </c>
      <c r="K45" s="173">
        <v>5.3888888888888857</v>
      </c>
      <c r="L45" s="173" t="s">
        <v>315</v>
      </c>
      <c r="M45" s="173" t="s">
        <v>315</v>
      </c>
      <c r="N45" s="173">
        <v>13.444444444444443</v>
      </c>
    </row>
    <row r="46" spans="1:14">
      <c r="A46" s="174">
        <v>16</v>
      </c>
      <c r="B46" s="174" t="s">
        <v>65</v>
      </c>
      <c r="C46" s="174" t="s">
        <v>322</v>
      </c>
      <c r="D46" s="174">
        <v>80</v>
      </c>
      <c r="E46" s="174">
        <v>77</v>
      </c>
      <c r="F46" s="174">
        <v>0</v>
      </c>
      <c r="G46" s="174">
        <v>0</v>
      </c>
      <c r="H46" s="174">
        <v>157</v>
      </c>
      <c r="I46" s="174"/>
      <c r="J46" s="173">
        <v>5.0555555555555571</v>
      </c>
      <c r="K46" s="173">
        <v>7.3888888888888857</v>
      </c>
      <c r="L46" s="173" t="s">
        <v>315</v>
      </c>
      <c r="M46" s="173" t="s">
        <v>315</v>
      </c>
      <c r="N46" s="173">
        <v>12.444444444444443</v>
      </c>
    </row>
    <row r="47" spans="1:14">
      <c r="A47" s="174">
        <v>17</v>
      </c>
      <c r="B47" s="174" t="s">
        <v>65</v>
      </c>
      <c r="C47" s="174" t="s">
        <v>321</v>
      </c>
      <c r="D47" s="174">
        <v>80</v>
      </c>
      <c r="E47" s="174">
        <v>77</v>
      </c>
      <c r="F47" s="174">
        <v>0</v>
      </c>
      <c r="G47" s="174">
        <v>0</v>
      </c>
      <c r="H47" s="174">
        <v>157</v>
      </c>
      <c r="I47" s="174"/>
      <c r="J47" s="173">
        <v>5.0555555555555571</v>
      </c>
      <c r="K47" s="173">
        <v>7.3888888888888857</v>
      </c>
      <c r="L47" s="173" t="s">
        <v>315</v>
      </c>
      <c r="M47" s="173" t="s">
        <v>315</v>
      </c>
      <c r="N47" s="173">
        <v>12.444444444444443</v>
      </c>
    </row>
    <row r="48" spans="1:14">
      <c r="A48" s="174">
        <v>18</v>
      </c>
      <c r="B48" s="174" t="s">
        <v>65</v>
      </c>
      <c r="C48" s="174" t="s">
        <v>320</v>
      </c>
      <c r="D48" s="174">
        <v>77</v>
      </c>
      <c r="E48" s="174">
        <v>80</v>
      </c>
      <c r="F48" s="174">
        <v>0</v>
      </c>
      <c r="G48" s="174">
        <v>0</v>
      </c>
      <c r="H48" s="174">
        <v>157</v>
      </c>
      <c r="I48" s="174"/>
      <c r="J48" s="173">
        <v>8.0555555555555571</v>
      </c>
      <c r="K48" s="173">
        <v>4.3888888888888857</v>
      </c>
      <c r="L48" s="173" t="s">
        <v>315</v>
      </c>
      <c r="M48" s="173" t="s">
        <v>315</v>
      </c>
      <c r="N48" s="173">
        <v>12.444444444444443</v>
      </c>
    </row>
    <row r="49" spans="1:14">
      <c r="A49" s="174">
        <v>19</v>
      </c>
      <c r="B49" s="174" t="s">
        <v>65</v>
      </c>
      <c r="C49" s="174" t="s">
        <v>79</v>
      </c>
      <c r="D49" s="174">
        <v>74</v>
      </c>
      <c r="E49" s="174">
        <v>83</v>
      </c>
      <c r="F49" s="174">
        <v>0</v>
      </c>
      <c r="G49" s="174">
        <v>0</v>
      </c>
      <c r="H49" s="174">
        <v>157</v>
      </c>
      <c r="I49" s="174"/>
      <c r="J49" s="173">
        <v>11.055555555555557</v>
      </c>
      <c r="K49" s="173">
        <v>1.3888888888888857</v>
      </c>
      <c r="L49" s="173" t="s">
        <v>315</v>
      </c>
      <c r="M49" s="173" t="s">
        <v>315</v>
      </c>
      <c r="N49" s="173">
        <v>12.444444444444443</v>
      </c>
    </row>
    <row r="50" spans="1:14">
      <c r="A50" s="174">
        <v>18</v>
      </c>
      <c r="B50" s="174" t="s">
        <v>41</v>
      </c>
      <c r="C50" s="174" t="s">
        <v>45</v>
      </c>
      <c r="D50" s="174">
        <v>81</v>
      </c>
      <c r="E50" s="174">
        <v>77</v>
      </c>
      <c r="F50" s="174">
        <v>0</v>
      </c>
      <c r="G50" s="174">
        <v>0</v>
      </c>
      <c r="H50" s="174">
        <v>158</v>
      </c>
      <c r="I50" s="174"/>
      <c r="J50" s="173">
        <v>4.0555555555555571</v>
      </c>
      <c r="K50" s="173">
        <v>7.3888888888888857</v>
      </c>
      <c r="L50" s="173" t="s">
        <v>315</v>
      </c>
      <c r="M50" s="173" t="s">
        <v>315</v>
      </c>
      <c r="N50" s="173">
        <v>11.444444444444443</v>
      </c>
    </row>
    <row r="51" spans="1:14">
      <c r="A51" s="174">
        <v>19</v>
      </c>
      <c r="B51" s="174" t="s">
        <v>41</v>
      </c>
      <c r="C51" s="174" t="s">
        <v>200</v>
      </c>
      <c r="D51" s="174">
        <v>78</v>
      </c>
      <c r="E51" s="174">
        <v>81</v>
      </c>
      <c r="F51" s="174">
        <v>0</v>
      </c>
      <c r="G51" s="174">
        <v>0</v>
      </c>
      <c r="H51" s="174">
        <v>159</v>
      </c>
      <c r="I51" s="174"/>
      <c r="J51" s="173">
        <v>7.0555555555555571</v>
      </c>
      <c r="K51" s="173">
        <v>3.3888888888888857</v>
      </c>
      <c r="L51" s="173" t="s">
        <v>315</v>
      </c>
      <c r="M51" s="173" t="s">
        <v>315</v>
      </c>
      <c r="N51" s="173">
        <v>10.444444444444443</v>
      </c>
    </row>
    <row r="52" spans="1:14">
      <c r="A52" s="174">
        <v>20</v>
      </c>
      <c r="B52" s="174" t="s">
        <v>65</v>
      </c>
      <c r="C52" s="174" t="s">
        <v>223</v>
      </c>
      <c r="D52" s="174">
        <v>84</v>
      </c>
      <c r="E52" s="174">
        <v>75</v>
      </c>
      <c r="F52" s="174">
        <v>0</v>
      </c>
      <c r="G52" s="174">
        <v>0</v>
      </c>
      <c r="H52" s="174">
        <v>159</v>
      </c>
      <c r="I52" s="174"/>
      <c r="J52" s="173">
        <v>1.0555555555555571</v>
      </c>
      <c r="K52" s="173">
        <v>9.3888888888888857</v>
      </c>
      <c r="L52" s="173" t="s">
        <v>315</v>
      </c>
      <c r="M52" s="173" t="s">
        <v>315</v>
      </c>
      <c r="N52" s="173">
        <v>10.444444444444443</v>
      </c>
    </row>
    <row r="53" spans="1:14">
      <c r="A53" s="174">
        <v>12</v>
      </c>
      <c r="B53" s="174" t="s">
        <v>88</v>
      </c>
      <c r="C53" s="174" t="s">
        <v>237</v>
      </c>
      <c r="D53" s="174">
        <v>81</v>
      </c>
      <c r="E53" s="174">
        <v>81</v>
      </c>
      <c r="F53" s="174">
        <v>84</v>
      </c>
      <c r="G53" s="174">
        <v>86</v>
      </c>
      <c r="H53" s="174">
        <v>332</v>
      </c>
      <c r="I53" s="174"/>
      <c r="J53" s="173">
        <v>4.0555555555555571</v>
      </c>
      <c r="K53" s="173">
        <v>3.3888888888888857</v>
      </c>
      <c r="L53" s="173">
        <v>1.5897435897435912</v>
      </c>
      <c r="M53" s="173">
        <v>1.3589743589743648</v>
      </c>
      <c r="N53" s="173">
        <v>10.393162393162399</v>
      </c>
    </row>
    <row r="54" spans="1:14">
      <c r="A54" s="174">
        <v>20</v>
      </c>
      <c r="B54" s="174" t="s">
        <v>41</v>
      </c>
      <c r="C54" s="174" t="s">
        <v>63</v>
      </c>
      <c r="D54" s="174">
        <v>80</v>
      </c>
      <c r="E54" s="174">
        <v>80</v>
      </c>
      <c r="F54" s="174">
        <v>0</v>
      </c>
      <c r="G54" s="174">
        <v>0</v>
      </c>
      <c r="H54" s="174">
        <v>160</v>
      </c>
      <c r="I54" s="174"/>
      <c r="J54" s="173">
        <v>5.0555555555555571</v>
      </c>
      <c r="K54" s="173">
        <v>4.3888888888888857</v>
      </c>
      <c r="L54" s="173" t="s">
        <v>315</v>
      </c>
      <c r="M54" s="173" t="s">
        <v>315</v>
      </c>
      <c r="N54" s="173">
        <v>9.4444444444444429</v>
      </c>
    </row>
    <row r="55" spans="1:14">
      <c r="A55" s="174">
        <v>22</v>
      </c>
      <c r="B55" s="174" t="s">
        <v>41</v>
      </c>
      <c r="C55" s="174" t="s">
        <v>196</v>
      </c>
      <c r="D55" s="174">
        <v>76</v>
      </c>
      <c r="E55" s="174">
        <v>93</v>
      </c>
      <c r="F55" s="174">
        <v>0</v>
      </c>
      <c r="G55" s="174">
        <v>0</v>
      </c>
      <c r="H55" s="174">
        <v>169</v>
      </c>
      <c r="I55" s="174"/>
      <c r="J55" s="173">
        <v>9.0555555555555571</v>
      </c>
      <c r="K55" s="173">
        <v>0</v>
      </c>
      <c r="L55" s="173" t="s">
        <v>315</v>
      </c>
      <c r="M55" s="173" t="s">
        <v>315</v>
      </c>
      <c r="N55" s="173">
        <v>9.0555555555555571</v>
      </c>
    </row>
    <row r="56" spans="1:14">
      <c r="A56" s="174">
        <v>21</v>
      </c>
      <c r="B56" s="174" t="s">
        <v>65</v>
      </c>
      <c r="C56" s="174" t="s">
        <v>319</v>
      </c>
      <c r="D56" s="174">
        <v>82</v>
      </c>
      <c r="E56" s="174">
        <v>81</v>
      </c>
      <c r="F56" s="174">
        <v>0</v>
      </c>
      <c r="G56" s="174">
        <v>0</v>
      </c>
      <c r="H56" s="174">
        <v>163</v>
      </c>
      <c r="I56" s="174"/>
      <c r="J56" s="173">
        <v>3.0555555555555571</v>
      </c>
      <c r="K56" s="173">
        <v>3.3888888888888857</v>
      </c>
      <c r="L56" s="173" t="s">
        <v>315</v>
      </c>
      <c r="M56" s="173" t="s">
        <v>315</v>
      </c>
      <c r="N56" s="173">
        <v>6.4444444444444429</v>
      </c>
    </row>
    <row r="57" spans="1:14">
      <c r="A57" s="174">
        <v>13</v>
      </c>
      <c r="B57" s="174" t="s">
        <v>88</v>
      </c>
      <c r="C57" s="174" t="s">
        <v>99</v>
      </c>
      <c r="D57" s="174">
        <v>84</v>
      </c>
      <c r="E57" s="174">
        <v>79</v>
      </c>
      <c r="F57" s="174">
        <v>0</v>
      </c>
      <c r="G57" s="174">
        <v>0</v>
      </c>
      <c r="H57" s="174">
        <v>163</v>
      </c>
      <c r="I57" s="174"/>
      <c r="J57" s="173">
        <v>1.0555555555555571</v>
      </c>
      <c r="K57" s="173">
        <v>5.3888888888888857</v>
      </c>
      <c r="L57" s="173" t="s">
        <v>315</v>
      </c>
      <c r="M57" s="173" t="s">
        <v>315</v>
      </c>
      <c r="N57" s="173">
        <v>6.4444444444444429</v>
      </c>
    </row>
    <row r="58" spans="1:14">
      <c r="A58" s="174">
        <v>14</v>
      </c>
      <c r="B58" s="174" t="s">
        <v>88</v>
      </c>
      <c r="C58" s="174" t="s">
        <v>318</v>
      </c>
      <c r="D58" s="174">
        <v>82</v>
      </c>
      <c r="E58" s="174">
        <v>81</v>
      </c>
      <c r="F58" s="174">
        <v>0</v>
      </c>
      <c r="G58" s="174">
        <v>0</v>
      </c>
      <c r="H58" s="174">
        <v>163</v>
      </c>
      <c r="I58" s="174"/>
      <c r="J58" s="173">
        <v>3.0555555555555571</v>
      </c>
      <c r="K58" s="173">
        <v>3.3888888888888857</v>
      </c>
      <c r="L58" s="173" t="s">
        <v>315</v>
      </c>
      <c r="M58" s="173" t="s">
        <v>315</v>
      </c>
      <c r="N58" s="173">
        <v>6.4444444444444429</v>
      </c>
    </row>
    <row r="59" spans="1:14">
      <c r="A59" s="174">
        <v>22</v>
      </c>
      <c r="B59" s="174" t="s">
        <v>65</v>
      </c>
      <c r="C59" s="174" t="s">
        <v>87</v>
      </c>
      <c r="D59" s="174">
        <v>83</v>
      </c>
      <c r="E59" s="174">
        <v>81</v>
      </c>
      <c r="F59" s="174">
        <v>0</v>
      </c>
      <c r="G59" s="174">
        <v>0</v>
      </c>
      <c r="H59" s="174">
        <v>164</v>
      </c>
      <c r="I59" s="174"/>
      <c r="J59" s="173">
        <v>2.0555555555555571</v>
      </c>
      <c r="K59" s="173">
        <v>3.3888888888888857</v>
      </c>
      <c r="L59" s="173" t="s">
        <v>315</v>
      </c>
      <c r="M59" s="173" t="s">
        <v>315</v>
      </c>
      <c r="N59" s="173">
        <v>5.4444444444444429</v>
      </c>
    </row>
    <row r="60" spans="1:14">
      <c r="A60" s="174">
        <v>23</v>
      </c>
      <c r="B60" s="174" t="s">
        <v>65</v>
      </c>
      <c r="C60" s="174" t="s">
        <v>86</v>
      </c>
      <c r="D60" s="174">
        <v>85</v>
      </c>
      <c r="E60" s="174">
        <v>80</v>
      </c>
      <c r="F60" s="174">
        <v>0</v>
      </c>
      <c r="G60" s="174">
        <v>0</v>
      </c>
      <c r="H60" s="174">
        <v>165</v>
      </c>
      <c r="I60" s="174"/>
      <c r="J60" s="173">
        <v>5.5555555555557135E-2</v>
      </c>
      <c r="K60" s="173">
        <v>4.3888888888888857</v>
      </c>
      <c r="L60" s="173" t="s">
        <v>315</v>
      </c>
      <c r="M60" s="173" t="s">
        <v>315</v>
      </c>
      <c r="N60" s="173">
        <v>4.4444444444444429</v>
      </c>
    </row>
    <row r="61" spans="1:14">
      <c r="A61" s="174">
        <v>24</v>
      </c>
      <c r="B61" s="174" t="s">
        <v>65</v>
      </c>
      <c r="C61" s="174" t="s">
        <v>226</v>
      </c>
      <c r="D61" s="174">
        <v>84</v>
      </c>
      <c r="E61" s="174">
        <v>81</v>
      </c>
      <c r="F61" s="174">
        <v>0</v>
      </c>
      <c r="G61" s="174">
        <v>0</v>
      </c>
      <c r="H61" s="174">
        <v>165</v>
      </c>
      <c r="I61" s="174"/>
      <c r="J61" s="173">
        <v>1.0555555555555571</v>
      </c>
      <c r="K61" s="173">
        <v>3.3888888888888857</v>
      </c>
      <c r="L61" s="173" t="s">
        <v>315</v>
      </c>
      <c r="M61" s="173" t="s">
        <v>315</v>
      </c>
      <c r="N61" s="173">
        <v>4.4444444444444429</v>
      </c>
    </row>
    <row r="62" spans="1:14">
      <c r="A62" s="174">
        <v>15</v>
      </c>
      <c r="B62" s="174" t="s">
        <v>88</v>
      </c>
      <c r="C62" s="174" t="s">
        <v>228</v>
      </c>
      <c r="D62" s="174">
        <v>86</v>
      </c>
      <c r="E62" s="174">
        <v>80</v>
      </c>
      <c r="F62" s="174">
        <v>0</v>
      </c>
      <c r="G62" s="174">
        <v>0</v>
      </c>
      <c r="H62" s="174">
        <v>166</v>
      </c>
      <c r="I62" s="174"/>
      <c r="J62" s="173">
        <v>0</v>
      </c>
      <c r="K62" s="173">
        <v>4.3888888888888857</v>
      </c>
      <c r="L62" s="173" t="s">
        <v>315</v>
      </c>
      <c r="M62" s="173" t="s">
        <v>315</v>
      </c>
      <c r="N62" s="173">
        <v>4.3888888888888857</v>
      </c>
    </row>
    <row r="63" spans="1:14">
      <c r="A63" s="174">
        <v>16</v>
      </c>
      <c r="B63" s="174" t="s">
        <v>88</v>
      </c>
      <c r="C63" s="174" t="s">
        <v>101</v>
      </c>
      <c r="D63" s="174">
        <v>85</v>
      </c>
      <c r="E63" s="174">
        <v>82</v>
      </c>
      <c r="F63" s="174">
        <v>0</v>
      </c>
      <c r="G63" s="174">
        <v>0</v>
      </c>
      <c r="H63" s="174">
        <v>167</v>
      </c>
      <c r="I63" s="174"/>
      <c r="J63" s="173">
        <v>5.5555555555557135E-2</v>
      </c>
      <c r="K63" s="173">
        <v>2.3888888888888857</v>
      </c>
      <c r="L63" s="173" t="s">
        <v>315</v>
      </c>
      <c r="M63" s="173" t="s">
        <v>315</v>
      </c>
      <c r="N63" s="173">
        <v>2.4444444444444429</v>
      </c>
    </row>
    <row r="64" spans="1:14">
      <c r="A64" s="174">
        <v>21</v>
      </c>
      <c r="B64" s="174" t="s">
        <v>41</v>
      </c>
      <c r="C64" s="174" t="s">
        <v>208</v>
      </c>
      <c r="D64" s="174">
        <v>86</v>
      </c>
      <c r="E64" s="174">
        <v>82</v>
      </c>
      <c r="F64" s="174">
        <v>0</v>
      </c>
      <c r="G64" s="174">
        <v>0</v>
      </c>
      <c r="H64" s="174">
        <v>168</v>
      </c>
      <c r="I64" s="174"/>
      <c r="J64" s="173">
        <v>0</v>
      </c>
      <c r="K64" s="173">
        <v>2.3888888888888857</v>
      </c>
      <c r="L64" s="173" t="s">
        <v>315</v>
      </c>
      <c r="M64" s="173" t="s">
        <v>315</v>
      </c>
      <c r="N64" s="173">
        <v>2.3888888888888857</v>
      </c>
    </row>
    <row r="65" spans="1:14">
      <c r="A65" s="174">
        <v>17</v>
      </c>
      <c r="B65" s="174" t="s">
        <v>88</v>
      </c>
      <c r="C65" s="174" t="s">
        <v>317</v>
      </c>
      <c r="D65" s="174">
        <v>86</v>
      </c>
      <c r="E65" s="174">
        <v>82</v>
      </c>
      <c r="F65" s="174">
        <v>0</v>
      </c>
      <c r="G65" s="174">
        <v>0</v>
      </c>
      <c r="H65" s="174">
        <v>168</v>
      </c>
      <c r="I65" s="174"/>
      <c r="J65" s="173">
        <v>0</v>
      </c>
      <c r="K65" s="173">
        <v>2.3888888888888857</v>
      </c>
      <c r="L65" s="173" t="s">
        <v>315</v>
      </c>
      <c r="M65" s="173" t="s">
        <v>315</v>
      </c>
      <c r="N65" s="173">
        <v>2.3888888888888857</v>
      </c>
    </row>
    <row r="66" spans="1:14">
      <c r="A66" s="174">
        <v>24</v>
      </c>
      <c r="B66" s="174" t="s">
        <v>41</v>
      </c>
      <c r="C66" s="174" t="s">
        <v>53</v>
      </c>
      <c r="D66" s="174">
        <v>0</v>
      </c>
      <c r="E66" s="174">
        <v>0</v>
      </c>
      <c r="F66" s="174">
        <v>0</v>
      </c>
      <c r="G66" s="174">
        <v>0</v>
      </c>
      <c r="H66" s="174">
        <v>0</v>
      </c>
      <c r="I66" s="174"/>
      <c r="J66" s="173">
        <v>2.0555555555555571</v>
      </c>
      <c r="K66" s="173" t="s">
        <v>315</v>
      </c>
      <c r="L66" s="173" t="s">
        <v>315</v>
      </c>
      <c r="M66" s="173" t="s">
        <v>315</v>
      </c>
      <c r="N66" s="173">
        <v>2.0555555555555571</v>
      </c>
    </row>
    <row r="67" spans="1:14">
      <c r="A67" s="174">
        <v>18</v>
      </c>
      <c r="B67" s="174" t="s">
        <v>88</v>
      </c>
      <c r="C67" s="174" t="s">
        <v>98</v>
      </c>
      <c r="D67" s="174">
        <v>84</v>
      </c>
      <c r="E67" s="174">
        <v>84</v>
      </c>
      <c r="F67" s="174">
        <v>0</v>
      </c>
      <c r="G67" s="174">
        <v>0</v>
      </c>
      <c r="H67" s="174">
        <v>168</v>
      </c>
      <c r="I67" s="174"/>
      <c r="J67" s="173">
        <v>1.0555555555555571</v>
      </c>
      <c r="K67" s="173">
        <v>0.38888888888888573</v>
      </c>
      <c r="L67" s="173" t="s">
        <v>315</v>
      </c>
      <c r="M67" s="173" t="s">
        <v>315</v>
      </c>
      <c r="N67" s="173">
        <v>1.4444444444444429</v>
      </c>
    </row>
    <row r="68" spans="1:14">
      <c r="A68" s="174">
        <v>19</v>
      </c>
      <c r="B68" s="174" t="s">
        <v>88</v>
      </c>
      <c r="C68" s="174" t="s">
        <v>286</v>
      </c>
      <c r="D68" s="174">
        <v>87</v>
      </c>
      <c r="E68" s="174">
        <v>83</v>
      </c>
      <c r="F68" s="174">
        <v>0</v>
      </c>
      <c r="G68" s="174">
        <v>0</v>
      </c>
      <c r="H68" s="174">
        <v>170</v>
      </c>
      <c r="I68" s="174"/>
      <c r="J68" s="173">
        <v>0</v>
      </c>
      <c r="K68" s="173">
        <v>1.3888888888888857</v>
      </c>
      <c r="L68" s="173" t="s">
        <v>315</v>
      </c>
      <c r="M68" s="173" t="s">
        <v>315</v>
      </c>
      <c r="N68" s="173">
        <v>1.3888888888888857</v>
      </c>
    </row>
    <row r="69" spans="1:14">
      <c r="A69" s="174">
        <v>25</v>
      </c>
      <c r="B69" s="174" t="s">
        <v>65</v>
      </c>
      <c r="C69" s="174" t="s">
        <v>80</v>
      </c>
      <c r="D69" s="174">
        <v>85</v>
      </c>
      <c r="E69" s="174">
        <v>84</v>
      </c>
      <c r="F69" s="174">
        <v>0</v>
      </c>
      <c r="G69" s="174">
        <v>0</v>
      </c>
      <c r="H69" s="174">
        <v>169</v>
      </c>
      <c r="I69" s="174"/>
      <c r="J69" s="173">
        <v>5.5555555555557135E-2</v>
      </c>
      <c r="K69" s="173">
        <v>0.38888888888888573</v>
      </c>
      <c r="L69" s="173" t="s">
        <v>315</v>
      </c>
      <c r="M69" s="173" t="s">
        <v>315</v>
      </c>
      <c r="N69" s="173">
        <v>0.44444444444444287</v>
      </c>
    </row>
    <row r="70" spans="1:14">
      <c r="A70" s="174">
        <v>23</v>
      </c>
      <c r="B70" s="174" t="s">
        <v>41</v>
      </c>
      <c r="C70" s="174" t="s">
        <v>197</v>
      </c>
      <c r="D70" s="174">
        <v>87</v>
      </c>
      <c r="E70" s="174">
        <v>85</v>
      </c>
      <c r="F70" s="174">
        <v>0</v>
      </c>
      <c r="G70" s="174">
        <v>0</v>
      </c>
      <c r="H70" s="174">
        <v>172</v>
      </c>
      <c r="I70" s="174"/>
      <c r="J70" s="173">
        <v>0</v>
      </c>
      <c r="K70" s="173">
        <v>0</v>
      </c>
      <c r="L70" s="173" t="s">
        <v>315</v>
      </c>
      <c r="M70" s="173" t="s">
        <v>315</v>
      </c>
      <c r="N70" s="173">
        <v>0</v>
      </c>
    </row>
    <row r="71" spans="1:14">
      <c r="A71" s="174">
        <v>20</v>
      </c>
      <c r="B71" s="174" t="s">
        <v>88</v>
      </c>
      <c r="C71" s="174" t="s">
        <v>176</v>
      </c>
      <c r="D71" s="174">
        <v>86</v>
      </c>
      <c r="E71" s="174">
        <v>86</v>
      </c>
      <c r="F71" s="174">
        <v>0</v>
      </c>
      <c r="G71" s="174">
        <v>0</v>
      </c>
      <c r="H71" s="174">
        <v>172</v>
      </c>
      <c r="I71" s="174"/>
      <c r="J71" s="173">
        <v>0</v>
      </c>
      <c r="K71" s="173">
        <v>0</v>
      </c>
      <c r="L71" s="173" t="s">
        <v>315</v>
      </c>
      <c r="M71" s="173" t="s">
        <v>315</v>
      </c>
      <c r="N71" s="173">
        <v>0</v>
      </c>
    </row>
    <row r="72" spans="1:14">
      <c r="A72" s="174">
        <v>21</v>
      </c>
      <c r="B72" s="174" t="s">
        <v>88</v>
      </c>
      <c r="C72" s="174" t="s">
        <v>246</v>
      </c>
      <c r="D72" s="174">
        <v>86</v>
      </c>
      <c r="E72" s="174">
        <v>89</v>
      </c>
      <c r="F72" s="174">
        <v>0</v>
      </c>
      <c r="G72" s="174">
        <v>0</v>
      </c>
      <c r="H72" s="174">
        <v>175</v>
      </c>
      <c r="I72" s="174"/>
      <c r="J72" s="173">
        <v>0</v>
      </c>
      <c r="K72" s="173">
        <v>0</v>
      </c>
      <c r="L72" s="173" t="s">
        <v>315</v>
      </c>
      <c r="M72" s="173" t="s">
        <v>315</v>
      </c>
      <c r="N72" s="173">
        <v>0</v>
      </c>
    </row>
    <row r="73" spans="1:14">
      <c r="A73" s="174">
        <v>22</v>
      </c>
      <c r="B73" s="174" t="s">
        <v>88</v>
      </c>
      <c r="C73" s="174" t="s">
        <v>316</v>
      </c>
      <c r="D73" s="174">
        <v>89</v>
      </c>
      <c r="E73" s="174">
        <v>101</v>
      </c>
      <c r="F73" s="174">
        <v>0</v>
      </c>
      <c r="G73" s="174">
        <v>0</v>
      </c>
      <c r="H73" s="174">
        <v>190</v>
      </c>
      <c r="I73" s="174"/>
      <c r="J73" s="173">
        <v>0</v>
      </c>
      <c r="K73" s="173">
        <v>0</v>
      </c>
      <c r="L73" s="173" t="s">
        <v>315</v>
      </c>
      <c r="M73" s="173" t="s">
        <v>315</v>
      </c>
      <c r="N73" s="173">
        <v>0</v>
      </c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319" priority="6">
      <formula>AND(XEG2=0,XEH2&lt;&gt;"")</formula>
    </cfRule>
  </conditionalFormatting>
  <conditionalFormatting sqref="A2:N102">
    <cfRule type="expression" dxfId="318" priority="5">
      <formula>AND(XEG2=0,XEH2&lt;&gt;"")</formula>
    </cfRule>
  </conditionalFormatting>
  <conditionalFormatting sqref="D2:G102">
    <cfRule type="cellIs" dxfId="317" priority="3" operator="lessThan">
      <formula>#REF!</formula>
    </cfRule>
    <cfRule type="cellIs" dxfId="316" priority="4" operator="equal">
      <formula>#REF!</formula>
    </cfRule>
  </conditionalFormatting>
  <conditionalFormatting sqref="H2:H102">
    <cfRule type="cellIs" dxfId="315" priority="1" operator="lessThan">
      <formula>#REF!*COUNTIF(D2:G2,"&gt;0")</formula>
    </cfRule>
    <cfRule type="cellIs" dxfId="314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A18" sqref="A18"/>
    </sheetView>
  </sheetViews>
  <sheetFormatPr defaultColWidth="9" defaultRowHeight="15"/>
  <cols>
    <col min="1" max="1" width="6" style="172" bestFit="1" customWidth="1"/>
    <col min="2" max="2" width="7.5" style="172" bestFit="1" customWidth="1"/>
    <col min="3" max="3" width="12.5" style="172" customWidth="1"/>
    <col min="4" max="4" width="5.375" style="172" customWidth="1"/>
    <col min="5" max="5" width="4.625" style="172" customWidth="1"/>
    <col min="6" max="6" width="5" style="172" customWidth="1"/>
    <col min="7" max="7" width="4.625" style="172" customWidth="1"/>
    <col min="8" max="8" width="7.75" style="172" customWidth="1"/>
    <col min="9" max="9" width="6" style="172" customWidth="1"/>
    <col min="10" max="16384" width="9" style="172"/>
  </cols>
  <sheetData>
    <row r="1" spans="1:14" ht="16.5">
      <c r="A1" s="176" t="s">
        <v>410</v>
      </c>
      <c r="B1" s="175" t="s">
        <v>412</v>
      </c>
      <c r="C1" s="175" t="s">
        <v>328</v>
      </c>
      <c r="D1" s="134" t="s">
        <v>414</v>
      </c>
      <c r="E1" s="134" t="s">
        <v>416</v>
      </c>
      <c r="F1" s="134" t="s">
        <v>418</v>
      </c>
      <c r="G1" s="134" t="s">
        <v>420</v>
      </c>
      <c r="H1" s="141" t="s">
        <v>3</v>
      </c>
      <c r="I1" s="133" t="s">
        <v>422</v>
      </c>
      <c r="J1" s="134" t="s">
        <v>414</v>
      </c>
      <c r="K1" s="134" t="s">
        <v>416</v>
      </c>
      <c r="L1" s="134" t="s">
        <v>418</v>
      </c>
      <c r="M1" s="134" t="s">
        <v>420</v>
      </c>
      <c r="N1" s="141" t="s">
        <v>3</v>
      </c>
    </row>
    <row r="2" spans="1:14">
      <c r="A2" s="174"/>
      <c r="B2" s="174"/>
      <c r="C2" s="174" t="s">
        <v>42</v>
      </c>
      <c r="D2" s="174">
        <v>76</v>
      </c>
      <c r="E2" s="174">
        <v>69</v>
      </c>
      <c r="F2" s="174">
        <v>66</v>
      </c>
      <c r="G2" s="174">
        <v>71</v>
      </c>
      <c r="H2" s="174">
        <v>282</v>
      </c>
      <c r="I2" s="174"/>
      <c r="J2" s="173">
        <v>10.964285714285708</v>
      </c>
      <c r="K2" s="173">
        <v>12.961538461538467</v>
      </c>
      <c r="L2" s="173">
        <v>19.25</v>
      </c>
      <c r="M2" s="173">
        <v>14.114285714285714</v>
      </c>
      <c r="N2" s="173">
        <v>57.290109890109889</v>
      </c>
    </row>
    <row r="3" spans="1:14">
      <c r="A3" s="174"/>
      <c r="B3" s="174"/>
      <c r="C3" s="174" t="s">
        <v>82</v>
      </c>
      <c r="D3" s="174">
        <v>80</v>
      </c>
      <c r="E3" s="174">
        <v>75</v>
      </c>
      <c r="F3" s="174">
        <v>71</v>
      </c>
      <c r="G3" s="174">
        <v>70</v>
      </c>
      <c r="H3" s="174">
        <v>296</v>
      </c>
      <c r="I3" s="174"/>
      <c r="J3" s="173">
        <v>6.9642857142857082</v>
      </c>
      <c r="K3" s="173">
        <v>6.961538461538467</v>
      </c>
      <c r="L3" s="173">
        <v>14.25</v>
      </c>
      <c r="M3" s="173">
        <v>15.114285714285714</v>
      </c>
      <c r="N3" s="173">
        <v>43.290109890109889</v>
      </c>
    </row>
    <row r="4" spans="1:14">
      <c r="A4" s="174"/>
      <c r="B4" s="174"/>
      <c r="C4" s="174" t="s">
        <v>198</v>
      </c>
      <c r="D4" s="174">
        <v>77</v>
      </c>
      <c r="E4" s="174">
        <v>71</v>
      </c>
      <c r="F4" s="174">
        <v>74</v>
      </c>
      <c r="G4" s="174">
        <v>74</v>
      </c>
      <c r="H4" s="174">
        <v>296</v>
      </c>
      <c r="I4" s="174"/>
      <c r="J4" s="173">
        <v>9.9642857142857082</v>
      </c>
      <c r="K4" s="173">
        <v>10.961538461538467</v>
      </c>
      <c r="L4" s="173">
        <v>11.25</v>
      </c>
      <c r="M4" s="173">
        <v>11.114285714285714</v>
      </c>
      <c r="N4" s="173">
        <v>43.290109890109889</v>
      </c>
    </row>
    <row r="5" spans="1:14">
      <c r="A5" s="174"/>
      <c r="B5" s="174"/>
      <c r="C5" s="174" t="s">
        <v>191</v>
      </c>
      <c r="D5" s="174">
        <v>74</v>
      </c>
      <c r="E5" s="174">
        <v>78</v>
      </c>
      <c r="F5" s="174">
        <v>76</v>
      </c>
      <c r="G5" s="174">
        <v>71</v>
      </c>
      <c r="H5" s="174">
        <v>299</v>
      </c>
      <c r="I5" s="174"/>
      <c r="J5" s="173">
        <v>12.964285714285708</v>
      </c>
      <c r="K5" s="173">
        <v>3.961538461538467</v>
      </c>
      <c r="L5" s="173">
        <v>9.25</v>
      </c>
      <c r="M5" s="173">
        <v>14.114285714285714</v>
      </c>
      <c r="N5" s="173">
        <v>40.290109890109889</v>
      </c>
    </row>
    <row r="6" spans="1:14">
      <c r="A6" s="174"/>
      <c r="B6" s="174"/>
      <c r="C6" s="174" t="s">
        <v>70</v>
      </c>
      <c r="D6" s="174">
        <v>79</v>
      </c>
      <c r="E6" s="174">
        <v>72</v>
      </c>
      <c r="F6" s="174">
        <v>78</v>
      </c>
      <c r="G6" s="174">
        <v>71</v>
      </c>
      <c r="H6" s="174">
        <v>300</v>
      </c>
      <c r="I6" s="174"/>
      <c r="J6" s="173">
        <v>7.9642857142857082</v>
      </c>
      <c r="K6" s="173">
        <v>9.961538461538467</v>
      </c>
      <c r="L6" s="173">
        <v>7.25</v>
      </c>
      <c r="M6" s="173">
        <v>14.114285714285714</v>
      </c>
      <c r="N6" s="173">
        <v>39.290109890109889</v>
      </c>
    </row>
    <row r="7" spans="1:14">
      <c r="A7" s="174"/>
      <c r="B7" s="174"/>
      <c r="C7" s="174" t="s">
        <v>46</v>
      </c>
      <c r="D7" s="174">
        <v>85</v>
      </c>
      <c r="E7" s="174">
        <v>68</v>
      </c>
      <c r="F7" s="174">
        <v>78</v>
      </c>
      <c r="G7" s="174">
        <v>72</v>
      </c>
      <c r="H7" s="174">
        <v>303</v>
      </c>
      <c r="I7" s="174"/>
      <c r="J7" s="173">
        <v>1.9642857142857082</v>
      </c>
      <c r="K7" s="173">
        <v>13.961538461538467</v>
      </c>
      <c r="L7" s="173">
        <v>7.25</v>
      </c>
      <c r="M7" s="173">
        <v>13.114285714285714</v>
      </c>
      <c r="N7" s="173">
        <v>36.290109890109889</v>
      </c>
    </row>
    <row r="8" spans="1:14">
      <c r="A8" s="174"/>
      <c r="B8" s="174"/>
      <c r="C8" s="174" t="s">
        <v>89</v>
      </c>
      <c r="D8" s="174">
        <v>79</v>
      </c>
      <c r="E8" s="174">
        <v>76</v>
      </c>
      <c r="F8" s="174">
        <v>74</v>
      </c>
      <c r="G8" s="174">
        <v>74</v>
      </c>
      <c r="H8" s="174">
        <v>303</v>
      </c>
      <c r="I8" s="174"/>
      <c r="J8" s="173">
        <v>7.9642857142857082</v>
      </c>
      <c r="K8" s="173">
        <v>5.961538461538467</v>
      </c>
      <c r="L8" s="173">
        <v>11.25</v>
      </c>
      <c r="M8" s="173">
        <v>11.114285714285714</v>
      </c>
      <c r="N8" s="173">
        <v>36.290109890109889</v>
      </c>
    </row>
    <row r="9" spans="1:14">
      <c r="A9" s="174"/>
      <c r="B9" s="174"/>
      <c r="C9" s="174" t="s">
        <v>423</v>
      </c>
      <c r="D9" s="174">
        <v>80</v>
      </c>
      <c r="E9" s="174">
        <v>75</v>
      </c>
      <c r="F9" s="174">
        <v>75</v>
      </c>
      <c r="G9" s="174">
        <v>74</v>
      </c>
      <c r="H9" s="174">
        <v>304</v>
      </c>
      <c r="I9" s="174"/>
      <c r="J9" s="173">
        <v>6.9642857142857082</v>
      </c>
      <c r="K9" s="173">
        <v>6.961538461538467</v>
      </c>
      <c r="L9" s="173">
        <v>10.25</v>
      </c>
      <c r="M9" s="173">
        <v>11.114285714285714</v>
      </c>
      <c r="N9" s="173">
        <v>35.290109890109889</v>
      </c>
    </row>
    <row r="10" spans="1:14">
      <c r="A10" s="174"/>
      <c r="B10" s="174"/>
      <c r="C10" s="174" t="s">
        <v>192</v>
      </c>
      <c r="D10" s="174">
        <v>80</v>
      </c>
      <c r="E10" s="174">
        <v>75</v>
      </c>
      <c r="F10" s="174">
        <v>73</v>
      </c>
      <c r="G10" s="174">
        <v>76</v>
      </c>
      <c r="H10" s="174">
        <v>304</v>
      </c>
      <c r="I10" s="174"/>
      <c r="J10" s="173">
        <v>6.9642857142857082</v>
      </c>
      <c r="K10" s="173">
        <v>6.961538461538467</v>
      </c>
      <c r="L10" s="173">
        <v>12.25</v>
      </c>
      <c r="M10" s="173">
        <v>9.1142857142857139</v>
      </c>
      <c r="N10" s="173">
        <v>35.290109890109889</v>
      </c>
    </row>
    <row r="11" spans="1:14">
      <c r="A11" s="174"/>
      <c r="B11" s="174"/>
      <c r="C11" s="174" t="s">
        <v>79</v>
      </c>
      <c r="D11" s="174">
        <v>76</v>
      </c>
      <c r="E11" s="174">
        <v>77</v>
      </c>
      <c r="F11" s="174">
        <v>81</v>
      </c>
      <c r="G11" s="174">
        <v>71</v>
      </c>
      <c r="H11" s="174">
        <v>305</v>
      </c>
      <c r="I11" s="174"/>
      <c r="J11" s="173">
        <v>10.964285714285708</v>
      </c>
      <c r="K11" s="173">
        <v>4.961538461538467</v>
      </c>
      <c r="L11" s="173">
        <v>4.25</v>
      </c>
      <c r="M11" s="173">
        <v>14.114285714285714</v>
      </c>
      <c r="N11" s="173">
        <v>34.290109890109889</v>
      </c>
    </row>
    <row r="12" spans="1:14">
      <c r="A12" s="174"/>
      <c r="B12" s="174"/>
      <c r="C12" s="174" t="s">
        <v>214</v>
      </c>
      <c r="D12" s="174">
        <v>84</v>
      </c>
      <c r="E12" s="174">
        <v>70</v>
      </c>
      <c r="F12" s="174">
        <v>74</v>
      </c>
      <c r="G12" s="174">
        <v>77</v>
      </c>
      <c r="H12" s="174">
        <v>305</v>
      </c>
      <c r="I12" s="174"/>
      <c r="J12" s="173">
        <v>2.9642857142857082</v>
      </c>
      <c r="K12" s="173">
        <v>11.961538461538467</v>
      </c>
      <c r="L12" s="173">
        <v>11.25</v>
      </c>
      <c r="M12" s="173">
        <v>8.1142857142857139</v>
      </c>
      <c r="N12" s="173">
        <v>34.290109890109889</v>
      </c>
    </row>
    <row r="13" spans="1:14">
      <c r="A13" s="174"/>
      <c r="B13" s="174"/>
      <c r="C13" s="174" t="s">
        <v>66</v>
      </c>
      <c r="D13" s="174">
        <v>81</v>
      </c>
      <c r="E13" s="174">
        <v>71</v>
      </c>
      <c r="F13" s="174">
        <v>75</v>
      </c>
      <c r="G13" s="174">
        <v>78</v>
      </c>
      <c r="H13" s="174">
        <v>305</v>
      </c>
      <c r="I13" s="174"/>
      <c r="J13" s="173">
        <v>5.9642857142857082</v>
      </c>
      <c r="K13" s="173">
        <v>10.961538461538467</v>
      </c>
      <c r="L13" s="173">
        <v>10.25</v>
      </c>
      <c r="M13" s="173">
        <v>7.1142857142857139</v>
      </c>
      <c r="N13" s="173">
        <v>34.290109890109889</v>
      </c>
    </row>
    <row r="14" spans="1:14">
      <c r="A14" s="174"/>
      <c r="B14" s="174"/>
      <c r="C14" s="174" t="s">
        <v>63</v>
      </c>
      <c r="D14" s="174">
        <v>79</v>
      </c>
      <c r="E14" s="174">
        <v>77</v>
      </c>
      <c r="F14" s="174">
        <v>77</v>
      </c>
      <c r="G14" s="174">
        <v>74</v>
      </c>
      <c r="H14" s="174">
        <v>307</v>
      </c>
      <c r="I14" s="174"/>
      <c r="J14" s="173">
        <v>7.9642857142857082</v>
      </c>
      <c r="K14" s="173">
        <v>4.961538461538467</v>
      </c>
      <c r="L14" s="173">
        <v>8.25</v>
      </c>
      <c r="M14" s="173">
        <v>11.114285714285714</v>
      </c>
      <c r="N14" s="173">
        <v>32.290109890109889</v>
      </c>
    </row>
    <row r="15" spans="1:14">
      <c r="A15" s="174"/>
      <c r="B15" s="174"/>
      <c r="C15" s="174" t="s">
        <v>52</v>
      </c>
      <c r="D15" s="174">
        <v>78</v>
      </c>
      <c r="E15" s="174">
        <v>80</v>
      </c>
      <c r="F15" s="174">
        <v>74</v>
      </c>
      <c r="G15" s="174">
        <v>75</v>
      </c>
      <c r="H15" s="174">
        <v>307</v>
      </c>
      <c r="I15" s="174"/>
      <c r="J15" s="173">
        <v>8.9642857142857082</v>
      </c>
      <c r="K15" s="173">
        <v>1.961538461538467</v>
      </c>
      <c r="L15" s="173">
        <v>11.25</v>
      </c>
      <c r="M15" s="173">
        <v>10.114285714285714</v>
      </c>
      <c r="N15" s="173">
        <v>32.290109890109889</v>
      </c>
    </row>
    <row r="16" spans="1:14">
      <c r="A16" s="174"/>
      <c r="B16" s="174"/>
      <c r="C16" s="174" t="s">
        <v>59</v>
      </c>
      <c r="D16" s="174">
        <v>79</v>
      </c>
      <c r="E16" s="174">
        <v>76</v>
      </c>
      <c r="F16" s="174">
        <v>75</v>
      </c>
      <c r="G16" s="174">
        <v>77</v>
      </c>
      <c r="H16" s="174">
        <v>307</v>
      </c>
      <c r="I16" s="174"/>
      <c r="J16" s="173">
        <v>7.9642857142857082</v>
      </c>
      <c r="K16" s="173">
        <v>5.961538461538467</v>
      </c>
      <c r="L16" s="173">
        <v>10.25</v>
      </c>
      <c r="M16" s="173">
        <v>8.1142857142857139</v>
      </c>
      <c r="N16" s="173">
        <v>32.290109890109889</v>
      </c>
    </row>
    <row r="17" spans="1:14">
      <c r="A17" s="174"/>
      <c r="B17" s="174"/>
      <c r="C17" s="174" t="s">
        <v>49</v>
      </c>
      <c r="D17" s="174">
        <v>81</v>
      </c>
      <c r="E17" s="174">
        <v>75</v>
      </c>
      <c r="F17" s="174">
        <v>75</v>
      </c>
      <c r="G17" s="174">
        <v>77</v>
      </c>
      <c r="H17" s="174">
        <v>308</v>
      </c>
      <c r="I17" s="174"/>
      <c r="J17" s="173">
        <v>5.9642857142857082</v>
      </c>
      <c r="K17" s="173">
        <v>6.961538461538467</v>
      </c>
      <c r="L17" s="173">
        <v>10.25</v>
      </c>
      <c r="M17" s="173">
        <v>8.1142857142857139</v>
      </c>
      <c r="N17" s="173">
        <v>31.290109890109889</v>
      </c>
    </row>
    <row r="18" spans="1:14">
      <c r="A18" s="174"/>
      <c r="B18" s="174"/>
      <c r="C18" s="174" t="s">
        <v>72</v>
      </c>
      <c r="D18" s="174">
        <v>83</v>
      </c>
      <c r="E18" s="174">
        <v>75</v>
      </c>
      <c r="F18" s="174">
        <v>73</v>
      </c>
      <c r="G18" s="174">
        <v>77</v>
      </c>
      <c r="H18" s="174">
        <v>308</v>
      </c>
      <c r="I18" s="174"/>
      <c r="J18" s="173">
        <v>3.9642857142857082</v>
      </c>
      <c r="K18" s="173">
        <v>6.961538461538467</v>
      </c>
      <c r="L18" s="173">
        <v>12.25</v>
      </c>
      <c r="M18" s="173">
        <v>8.1142857142857139</v>
      </c>
      <c r="N18" s="173">
        <v>31.290109890109889</v>
      </c>
    </row>
    <row r="19" spans="1:14">
      <c r="A19" s="174"/>
      <c r="B19" s="174"/>
      <c r="C19" s="174" t="s">
        <v>71</v>
      </c>
      <c r="D19" s="174">
        <v>81</v>
      </c>
      <c r="E19" s="174">
        <v>74</v>
      </c>
      <c r="F19" s="174">
        <v>80</v>
      </c>
      <c r="G19" s="174">
        <v>75</v>
      </c>
      <c r="H19" s="174">
        <v>310</v>
      </c>
      <c r="I19" s="174"/>
      <c r="J19" s="173">
        <v>5.9642857142857082</v>
      </c>
      <c r="K19" s="173">
        <v>7.961538461538467</v>
      </c>
      <c r="L19" s="173">
        <v>5.25</v>
      </c>
      <c r="M19" s="173">
        <v>10.114285714285714</v>
      </c>
      <c r="N19" s="173">
        <v>29.290109890109889</v>
      </c>
    </row>
    <row r="20" spans="1:14">
      <c r="A20" s="174"/>
      <c r="B20" s="174"/>
      <c r="C20" s="174" t="s">
        <v>78</v>
      </c>
      <c r="D20" s="174">
        <v>76</v>
      </c>
      <c r="E20" s="174">
        <v>82</v>
      </c>
      <c r="F20" s="174">
        <v>74</v>
      </c>
      <c r="G20" s="174">
        <v>79</v>
      </c>
      <c r="H20" s="174">
        <v>311</v>
      </c>
      <c r="I20" s="174"/>
      <c r="J20" s="173">
        <v>10.964285714285708</v>
      </c>
      <c r="K20" s="173">
        <v>0</v>
      </c>
      <c r="L20" s="173">
        <v>11.25</v>
      </c>
      <c r="M20" s="173">
        <v>6.1142857142857139</v>
      </c>
      <c r="N20" s="173">
        <v>28.328571428571422</v>
      </c>
    </row>
    <row r="21" spans="1:14">
      <c r="A21" s="174"/>
      <c r="B21" s="174"/>
      <c r="C21" s="174" t="s">
        <v>45</v>
      </c>
      <c r="D21" s="174">
        <v>79</v>
      </c>
      <c r="E21" s="174">
        <v>74</v>
      </c>
      <c r="F21" s="174">
        <v>77</v>
      </c>
      <c r="G21" s="174">
        <v>86</v>
      </c>
      <c r="H21" s="174">
        <v>316</v>
      </c>
      <c r="I21" s="174"/>
      <c r="J21" s="173">
        <v>7.9642857142857082</v>
      </c>
      <c r="K21" s="173">
        <v>7.961538461538467</v>
      </c>
      <c r="L21" s="173">
        <v>8.25</v>
      </c>
      <c r="M21" s="173">
        <v>0</v>
      </c>
      <c r="N21" s="173">
        <v>24.175824175824175</v>
      </c>
    </row>
    <row r="22" spans="1:14">
      <c r="A22" s="174"/>
      <c r="B22" s="174"/>
      <c r="C22" s="174" t="s">
        <v>278</v>
      </c>
      <c r="D22" s="174">
        <v>84</v>
      </c>
      <c r="E22" s="174">
        <v>75</v>
      </c>
      <c r="F22" s="174"/>
      <c r="G22" s="174"/>
      <c r="H22" s="174">
        <v>159</v>
      </c>
      <c r="I22" s="174"/>
      <c r="J22" s="173">
        <v>2.9642857142857082</v>
      </c>
      <c r="K22" s="173">
        <v>6.961538461538467</v>
      </c>
      <c r="L22" s="173" t="s">
        <v>315</v>
      </c>
      <c r="M22" s="173" t="s">
        <v>315</v>
      </c>
      <c r="N22" s="173">
        <v>9.9258241758241752</v>
      </c>
    </row>
    <row r="23" spans="1:14">
      <c r="A23" s="174"/>
      <c r="B23" s="174"/>
      <c r="C23" s="174" t="s">
        <v>55</v>
      </c>
      <c r="D23" s="174">
        <v>83</v>
      </c>
      <c r="E23" s="174">
        <v>76</v>
      </c>
      <c r="F23" s="174"/>
      <c r="G23" s="174"/>
      <c r="H23" s="174">
        <v>159</v>
      </c>
      <c r="I23" s="174"/>
      <c r="J23" s="173">
        <v>3.9642857142857082</v>
      </c>
      <c r="K23" s="173">
        <v>5.961538461538467</v>
      </c>
      <c r="L23" s="173" t="s">
        <v>315</v>
      </c>
      <c r="M23" s="173" t="s">
        <v>315</v>
      </c>
      <c r="N23" s="173">
        <v>9.9258241758241752</v>
      </c>
    </row>
    <row r="24" spans="1:14">
      <c r="A24" s="174"/>
      <c r="B24" s="174"/>
      <c r="C24" s="174" t="s">
        <v>68</v>
      </c>
      <c r="D24" s="174">
        <v>80</v>
      </c>
      <c r="E24" s="174">
        <v>79</v>
      </c>
      <c r="F24" s="174"/>
      <c r="G24" s="174"/>
      <c r="H24" s="174">
        <v>159</v>
      </c>
      <c r="I24" s="174"/>
      <c r="J24" s="173">
        <v>6.9642857142857082</v>
      </c>
      <c r="K24" s="173">
        <v>2.961538461538467</v>
      </c>
      <c r="L24" s="173" t="s">
        <v>315</v>
      </c>
      <c r="M24" s="173" t="s">
        <v>315</v>
      </c>
      <c r="N24" s="173">
        <v>9.9258241758241752</v>
      </c>
    </row>
    <row r="25" spans="1:14">
      <c r="A25" s="174"/>
      <c r="B25" s="174"/>
      <c r="C25" s="174" t="s">
        <v>44</v>
      </c>
      <c r="D25" s="174">
        <v>85</v>
      </c>
      <c r="E25" s="174">
        <v>75</v>
      </c>
      <c r="F25" s="174">
        <v>0</v>
      </c>
      <c r="G25" s="174">
        <v>0</v>
      </c>
      <c r="H25" s="174">
        <v>160</v>
      </c>
      <c r="I25" s="174"/>
      <c r="J25" s="173">
        <v>1.9642857142857082</v>
      </c>
      <c r="K25" s="173">
        <v>6.961538461538467</v>
      </c>
      <c r="L25" s="173" t="s">
        <v>315</v>
      </c>
      <c r="M25" s="173" t="s">
        <v>315</v>
      </c>
      <c r="N25" s="173">
        <v>8.9258241758241752</v>
      </c>
    </row>
    <row r="26" spans="1:14">
      <c r="A26" s="174"/>
      <c r="B26" s="174"/>
      <c r="C26" s="174" t="s">
        <v>50</v>
      </c>
      <c r="D26" s="174">
        <v>84</v>
      </c>
      <c r="E26" s="174">
        <v>76</v>
      </c>
      <c r="F26" s="174">
        <v>0</v>
      </c>
      <c r="G26" s="174">
        <v>0</v>
      </c>
      <c r="H26" s="174">
        <v>160</v>
      </c>
      <c r="I26" s="174"/>
      <c r="J26" s="173">
        <v>2.9642857142857082</v>
      </c>
      <c r="K26" s="173">
        <v>5.961538461538467</v>
      </c>
      <c r="L26" s="173" t="s">
        <v>315</v>
      </c>
      <c r="M26" s="173" t="s">
        <v>315</v>
      </c>
      <c r="N26" s="173">
        <v>8.9258241758241752</v>
      </c>
    </row>
    <row r="27" spans="1:14">
      <c r="A27" s="174"/>
      <c r="B27" s="174"/>
      <c r="C27" s="174" t="s">
        <v>90</v>
      </c>
      <c r="D27" s="174">
        <v>82</v>
      </c>
      <c r="E27" s="174">
        <v>79</v>
      </c>
      <c r="F27" s="174"/>
      <c r="G27" s="174"/>
      <c r="H27" s="174">
        <v>161</v>
      </c>
      <c r="I27" s="174"/>
      <c r="J27" s="173">
        <v>4.9642857142857082</v>
      </c>
      <c r="K27" s="173">
        <v>2.961538461538467</v>
      </c>
      <c r="L27" s="173" t="s">
        <v>315</v>
      </c>
      <c r="M27" s="173" t="s">
        <v>315</v>
      </c>
      <c r="N27" s="173">
        <v>7.9258241758241752</v>
      </c>
    </row>
    <row r="28" spans="1:14">
      <c r="A28" s="174"/>
      <c r="B28" s="174"/>
      <c r="C28" s="174" t="s">
        <v>204</v>
      </c>
      <c r="D28" s="174">
        <v>88</v>
      </c>
      <c r="E28" s="174">
        <v>75</v>
      </c>
      <c r="F28" s="174"/>
      <c r="G28" s="174"/>
      <c r="H28" s="174">
        <v>163</v>
      </c>
      <c r="I28" s="174"/>
      <c r="J28" s="173">
        <v>0</v>
      </c>
      <c r="K28" s="173">
        <v>6.961538461538467</v>
      </c>
      <c r="L28" s="173" t="s">
        <v>315</v>
      </c>
      <c r="M28" s="173" t="s">
        <v>315</v>
      </c>
      <c r="N28" s="173">
        <v>6.961538461538467</v>
      </c>
    </row>
    <row r="29" spans="1:14">
      <c r="A29" s="174"/>
      <c r="B29" s="174"/>
      <c r="C29" s="174" t="s">
        <v>53</v>
      </c>
      <c r="D29" s="174">
        <v>87</v>
      </c>
      <c r="E29" s="174">
        <v>76</v>
      </c>
      <c r="F29" s="174">
        <v>0</v>
      </c>
      <c r="G29" s="174">
        <v>0</v>
      </c>
      <c r="H29" s="174">
        <v>163</v>
      </c>
      <c r="I29" s="174"/>
      <c r="J29" s="173">
        <v>0</v>
      </c>
      <c r="K29" s="173">
        <v>5.961538461538467</v>
      </c>
      <c r="L29" s="173" t="s">
        <v>315</v>
      </c>
      <c r="M29" s="173" t="s">
        <v>315</v>
      </c>
      <c r="N29" s="173">
        <v>5.961538461538467</v>
      </c>
    </row>
    <row r="30" spans="1:14">
      <c r="A30" s="174"/>
      <c r="B30" s="174"/>
      <c r="C30" s="174" t="s">
        <v>54</v>
      </c>
      <c r="D30" s="174">
        <v>85</v>
      </c>
      <c r="E30" s="174">
        <v>78</v>
      </c>
      <c r="F30" s="174"/>
      <c r="G30" s="174"/>
      <c r="H30" s="174">
        <v>163</v>
      </c>
      <c r="I30" s="174"/>
      <c r="J30" s="173">
        <v>1.9642857142857082</v>
      </c>
      <c r="K30" s="173">
        <v>3.961538461538467</v>
      </c>
      <c r="L30" s="173" t="s">
        <v>315</v>
      </c>
      <c r="M30" s="173" t="s">
        <v>315</v>
      </c>
      <c r="N30" s="173">
        <v>5.9258241758241752</v>
      </c>
    </row>
    <row r="31" spans="1:14">
      <c r="A31" s="174"/>
      <c r="B31" s="174"/>
      <c r="C31" s="174" t="s">
        <v>170</v>
      </c>
      <c r="D31" s="174">
        <v>84</v>
      </c>
      <c r="E31" s="174">
        <v>83</v>
      </c>
      <c r="F31" s="174"/>
      <c r="G31" s="174"/>
      <c r="H31" s="174">
        <v>167</v>
      </c>
      <c r="I31" s="174"/>
      <c r="J31" s="173">
        <v>2.9642857142857082</v>
      </c>
      <c r="K31" s="173">
        <v>0</v>
      </c>
      <c r="L31" s="173" t="s">
        <v>315</v>
      </c>
      <c r="M31" s="173" t="s">
        <v>315</v>
      </c>
      <c r="N31" s="173">
        <v>2.9642857142857082</v>
      </c>
    </row>
    <row r="32" spans="1:14">
      <c r="A32" s="174"/>
      <c r="B32" s="174"/>
      <c r="C32" s="174" t="s">
        <v>104</v>
      </c>
      <c r="D32" s="174">
        <v>86</v>
      </c>
      <c r="E32" s="174">
        <v>82</v>
      </c>
      <c r="F32" s="174"/>
      <c r="G32" s="174"/>
      <c r="H32" s="174">
        <v>168</v>
      </c>
      <c r="I32" s="174"/>
      <c r="J32" s="173">
        <v>0.9642857142857082</v>
      </c>
      <c r="K32" s="173">
        <v>0</v>
      </c>
      <c r="L32" s="173" t="s">
        <v>315</v>
      </c>
      <c r="M32" s="173" t="s">
        <v>315</v>
      </c>
      <c r="N32" s="173">
        <v>0.9642857142857082</v>
      </c>
    </row>
    <row r="33" spans="1:14">
      <c r="A33" s="174"/>
      <c r="B33" s="174"/>
      <c r="C33" s="174" t="s">
        <v>97</v>
      </c>
      <c r="D33" s="174">
        <v>89</v>
      </c>
      <c r="E33" s="174">
        <v>80</v>
      </c>
      <c r="F33" s="174">
        <v>0</v>
      </c>
      <c r="G33" s="174">
        <v>0</v>
      </c>
      <c r="H33" s="174">
        <v>169</v>
      </c>
      <c r="I33" s="174"/>
      <c r="J33" s="173">
        <v>0</v>
      </c>
      <c r="K33" s="173">
        <v>1.961538461538467</v>
      </c>
      <c r="L33" s="173" t="s">
        <v>315</v>
      </c>
      <c r="M33" s="173" t="s">
        <v>315</v>
      </c>
      <c r="N33" s="173">
        <v>1.961538461538467</v>
      </c>
    </row>
    <row r="34" spans="1:14">
      <c r="A34" s="174"/>
      <c r="B34" s="174"/>
      <c r="C34" s="174" t="s">
        <v>95</v>
      </c>
      <c r="D34" s="174">
        <v>79</v>
      </c>
      <c r="E34" s="174"/>
      <c r="F34" s="174"/>
      <c r="G34" s="174"/>
      <c r="H34" s="174">
        <v>79</v>
      </c>
      <c r="I34" s="174"/>
      <c r="J34" s="173">
        <v>7.9642857142857082</v>
      </c>
      <c r="K34" s="173" t="s">
        <v>315</v>
      </c>
      <c r="L34" s="173" t="s">
        <v>315</v>
      </c>
      <c r="M34" s="173" t="s">
        <v>315</v>
      </c>
      <c r="N34" s="173">
        <v>7.9642857142857082</v>
      </c>
    </row>
    <row r="35" spans="1:14">
      <c r="A35" s="174"/>
      <c r="B35" s="174"/>
      <c r="C35" s="174" t="s">
        <v>76</v>
      </c>
      <c r="D35" s="174">
        <v>83</v>
      </c>
      <c r="E35" s="174">
        <v>0</v>
      </c>
      <c r="F35" s="174">
        <v>0</v>
      </c>
      <c r="G35" s="174">
        <v>0</v>
      </c>
      <c r="H35" s="174">
        <v>83</v>
      </c>
      <c r="I35" s="174"/>
      <c r="J35" s="173">
        <v>3.9642857142857082</v>
      </c>
      <c r="K35" s="173" t="s">
        <v>315</v>
      </c>
      <c r="L35" s="173" t="s">
        <v>315</v>
      </c>
      <c r="M35" s="173" t="s">
        <v>315</v>
      </c>
      <c r="N35" s="173">
        <v>3.9642857142857082</v>
      </c>
    </row>
    <row r="36" spans="1:14">
      <c r="A36" s="174"/>
      <c r="B36" s="174"/>
      <c r="C36" s="174" t="s">
        <v>75</v>
      </c>
      <c r="D36" s="174">
        <v>87</v>
      </c>
      <c r="E36" s="174"/>
      <c r="F36" s="174"/>
      <c r="G36" s="174"/>
      <c r="H36" s="174">
        <v>87</v>
      </c>
      <c r="I36" s="174"/>
      <c r="J36" s="173">
        <v>0</v>
      </c>
      <c r="K36" s="173" t="s">
        <v>315</v>
      </c>
      <c r="L36" s="173" t="s">
        <v>315</v>
      </c>
      <c r="M36" s="173" t="s">
        <v>315</v>
      </c>
      <c r="N36" s="173">
        <v>0</v>
      </c>
    </row>
    <row r="37" spans="1:14">
      <c r="A37" s="174"/>
      <c r="B37" s="174"/>
      <c r="C37" s="174" t="s">
        <v>168</v>
      </c>
      <c r="D37" s="174"/>
      <c r="E37" s="174"/>
      <c r="F37" s="174"/>
      <c r="G37" s="174"/>
      <c r="H37" s="174"/>
      <c r="I37" s="174"/>
      <c r="J37" s="173" t="s">
        <v>315</v>
      </c>
      <c r="K37" s="173" t="s">
        <v>315</v>
      </c>
      <c r="L37" s="173" t="s">
        <v>315</v>
      </c>
      <c r="M37" s="173" t="s">
        <v>315</v>
      </c>
      <c r="N37" s="173">
        <v>0</v>
      </c>
    </row>
    <row r="38" spans="1:14">
      <c r="A38" s="174"/>
      <c r="B38" s="174"/>
      <c r="C38" s="174" t="s">
        <v>67</v>
      </c>
      <c r="D38" s="174"/>
      <c r="E38" s="174"/>
      <c r="F38" s="174"/>
      <c r="G38" s="174"/>
      <c r="H38" s="174"/>
      <c r="I38" s="174"/>
      <c r="J38" s="173" t="s">
        <v>315</v>
      </c>
      <c r="K38" s="173" t="s">
        <v>315</v>
      </c>
      <c r="L38" s="173" t="s">
        <v>315</v>
      </c>
      <c r="M38" s="173" t="s">
        <v>315</v>
      </c>
      <c r="N38" s="173">
        <v>0</v>
      </c>
    </row>
    <row r="39" spans="1:14">
      <c r="A39" s="174"/>
      <c r="B39" s="174"/>
      <c r="C39" s="174"/>
      <c r="D39" s="174"/>
      <c r="E39" s="174"/>
      <c r="F39" s="174"/>
      <c r="G39" s="174"/>
      <c r="H39" s="174"/>
      <c r="I39" s="174"/>
      <c r="J39" s="173"/>
      <c r="K39" s="173"/>
      <c r="L39" s="173"/>
      <c r="M39" s="173"/>
      <c r="N39" s="173"/>
    </row>
    <row r="40" spans="1:14">
      <c r="A40" s="174"/>
      <c r="B40" s="174"/>
      <c r="C40" s="174"/>
      <c r="D40" s="174"/>
      <c r="E40" s="174"/>
      <c r="F40" s="174"/>
      <c r="G40" s="174"/>
      <c r="H40" s="174"/>
      <c r="I40" s="174"/>
      <c r="J40" s="173"/>
      <c r="K40" s="173"/>
      <c r="L40" s="173"/>
      <c r="M40" s="173"/>
      <c r="N40" s="173"/>
    </row>
    <row r="41" spans="1:14">
      <c r="A41" s="174"/>
      <c r="B41" s="174"/>
      <c r="C41" s="174"/>
      <c r="D41" s="174"/>
      <c r="E41" s="174"/>
      <c r="F41" s="174"/>
      <c r="G41" s="174"/>
      <c r="H41" s="174"/>
      <c r="I41" s="174"/>
      <c r="J41" s="173"/>
      <c r="K41" s="173"/>
      <c r="L41" s="173"/>
      <c r="M41" s="173"/>
      <c r="N41" s="173"/>
    </row>
    <row r="42" spans="1:14">
      <c r="A42" s="174"/>
      <c r="B42" s="174"/>
      <c r="C42" s="174"/>
      <c r="D42" s="174"/>
      <c r="E42" s="174"/>
      <c r="F42" s="174"/>
      <c r="G42" s="174"/>
      <c r="H42" s="174"/>
      <c r="I42" s="174"/>
      <c r="J42" s="173"/>
      <c r="K42" s="173"/>
      <c r="L42" s="173"/>
      <c r="M42" s="173"/>
      <c r="N42" s="173"/>
    </row>
    <row r="43" spans="1:14">
      <c r="A43" s="174"/>
      <c r="B43" s="174"/>
      <c r="C43" s="174"/>
      <c r="D43" s="174"/>
      <c r="E43" s="174"/>
      <c r="F43" s="174"/>
      <c r="G43" s="174"/>
      <c r="H43" s="174"/>
      <c r="I43" s="174"/>
      <c r="J43" s="173"/>
      <c r="K43" s="173"/>
      <c r="L43" s="173"/>
      <c r="M43" s="173"/>
      <c r="N43" s="173"/>
    </row>
    <row r="44" spans="1:14">
      <c r="A44" s="174"/>
      <c r="B44" s="174"/>
      <c r="C44" s="174"/>
      <c r="D44" s="174"/>
      <c r="E44" s="174"/>
      <c r="F44" s="174"/>
      <c r="G44" s="174"/>
      <c r="H44" s="174"/>
      <c r="I44" s="174"/>
      <c r="J44" s="173"/>
      <c r="K44" s="173"/>
      <c r="L44" s="173"/>
      <c r="M44" s="173"/>
      <c r="N44" s="173"/>
    </row>
    <row r="45" spans="1:14">
      <c r="A45" s="174"/>
      <c r="B45" s="174"/>
      <c r="C45" s="174"/>
      <c r="D45" s="174"/>
      <c r="E45" s="174"/>
      <c r="F45" s="174"/>
      <c r="G45" s="174"/>
      <c r="H45" s="174"/>
      <c r="I45" s="174"/>
      <c r="J45" s="173"/>
      <c r="K45" s="173"/>
      <c r="L45" s="173"/>
      <c r="M45" s="173"/>
      <c r="N45" s="173"/>
    </row>
    <row r="46" spans="1:14">
      <c r="A46" s="174"/>
      <c r="B46" s="174"/>
      <c r="C46" s="174"/>
      <c r="D46" s="174"/>
      <c r="E46" s="174"/>
      <c r="F46" s="174"/>
      <c r="G46" s="174"/>
      <c r="H46" s="174"/>
      <c r="I46" s="174"/>
      <c r="J46" s="173"/>
      <c r="K46" s="173"/>
      <c r="L46" s="173"/>
      <c r="M46" s="173"/>
      <c r="N46" s="173"/>
    </row>
    <row r="47" spans="1:14">
      <c r="A47" s="174"/>
      <c r="B47" s="174"/>
      <c r="C47" s="174"/>
      <c r="D47" s="174"/>
      <c r="E47" s="174"/>
      <c r="F47" s="174"/>
      <c r="G47" s="174"/>
      <c r="H47" s="174"/>
      <c r="I47" s="174"/>
      <c r="J47" s="173"/>
      <c r="K47" s="173"/>
      <c r="L47" s="173"/>
      <c r="M47" s="173"/>
      <c r="N47" s="173"/>
    </row>
    <row r="48" spans="1:14">
      <c r="A48" s="174"/>
      <c r="B48" s="174"/>
      <c r="C48" s="174"/>
      <c r="D48" s="174"/>
      <c r="E48" s="174"/>
      <c r="F48" s="174"/>
      <c r="G48" s="174"/>
      <c r="H48" s="174"/>
      <c r="I48" s="174"/>
      <c r="J48" s="173"/>
      <c r="K48" s="173"/>
      <c r="L48" s="173"/>
      <c r="M48" s="173"/>
      <c r="N48" s="173"/>
    </row>
    <row r="49" spans="1:14">
      <c r="A49" s="174"/>
      <c r="B49" s="174"/>
      <c r="C49" s="174"/>
      <c r="D49" s="174"/>
      <c r="E49" s="174"/>
      <c r="F49" s="174"/>
      <c r="G49" s="174"/>
      <c r="H49" s="174"/>
      <c r="I49" s="174"/>
      <c r="J49" s="173"/>
      <c r="K49" s="173"/>
      <c r="L49" s="173"/>
      <c r="M49" s="173"/>
      <c r="N49" s="173"/>
    </row>
    <row r="50" spans="1:14">
      <c r="A50" s="174"/>
      <c r="B50" s="174"/>
      <c r="C50" s="174"/>
      <c r="D50" s="174"/>
      <c r="E50" s="174"/>
      <c r="F50" s="174"/>
      <c r="G50" s="174"/>
      <c r="H50" s="174"/>
      <c r="I50" s="174"/>
      <c r="J50" s="173"/>
      <c r="K50" s="173"/>
      <c r="L50" s="173"/>
      <c r="M50" s="173"/>
      <c r="N50" s="173"/>
    </row>
    <row r="51" spans="1:14">
      <c r="A51" s="174"/>
      <c r="B51" s="174"/>
      <c r="C51" s="174"/>
      <c r="D51" s="174"/>
      <c r="E51" s="174"/>
      <c r="F51" s="174"/>
      <c r="G51" s="174"/>
      <c r="H51" s="174"/>
      <c r="I51" s="174"/>
      <c r="J51" s="173"/>
      <c r="K51" s="173"/>
      <c r="L51" s="173"/>
      <c r="M51" s="173"/>
      <c r="N51" s="173"/>
    </row>
    <row r="52" spans="1:14">
      <c r="A52" s="174"/>
      <c r="B52" s="174"/>
      <c r="C52" s="174"/>
      <c r="D52" s="174"/>
      <c r="E52" s="174"/>
      <c r="F52" s="174"/>
      <c r="G52" s="174"/>
      <c r="H52" s="174"/>
      <c r="I52" s="174"/>
      <c r="J52" s="173"/>
      <c r="K52" s="173"/>
      <c r="L52" s="173"/>
      <c r="M52" s="173"/>
      <c r="N52" s="173"/>
    </row>
    <row r="53" spans="1:14">
      <c r="A53" s="174"/>
      <c r="B53" s="174"/>
      <c r="C53" s="174"/>
      <c r="D53" s="174"/>
      <c r="E53" s="174"/>
      <c r="F53" s="174"/>
      <c r="G53" s="174"/>
      <c r="H53" s="174"/>
      <c r="I53" s="174"/>
      <c r="J53" s="173"/>
      <c r="K53" s="173"/>
      <c r="L53" s="173"/>
      <c r="M53" s="173"/>
      <c r="N53" s="173"/>
    </row>
    <row r="54" spans="1:14">
      <c r="A54" s="174"/>
      <c r="B54" s="174"/>
      <c r="C54" s="174"/>
      <c r="D54" s="174"/>
      <c r="E54" s="174"/>
      <c r="F54" s="174"/>
      <c r="G54" s="174"/>
      <c r="H54" s="174"/>
      <c r="I54" s="174"/>
      <c r="J54" s="173"/>
      <c r="K54" s="173"/>
      <c r="L54" s="173"/>
      <c r="M54" s="173"/>
      <c r="N54" s="173"/>
    </row>
    <row r="55" spans="1:14">
      <c r="A55" s="174"/>
      <c r="B55" s="174"/>
      <c r="C55" s="174"/>
      <c r="D55" s="174"/>
      <c r="E55" s="174"/>
      <c r="F55" s="174"/>
      <c r="G55" s="174"/>
      <c r="H55" s="174"/>
      <c r="I55" s="174"/>
      <c r="J55" s="173"/>
      <c r="K55" s="173"/>
      <c r="L55" s="173"/>
      <c r="M55" s="173"/>
      <c r="N55" s="173"/>
    </row>
    <row r="56" spans="1:14">
      <c r="A56" s="174"/>
      <c r="B56" s="174"/>
      <c r="C56" s="174"/>
      <c r="D56" s="174"/>
      <c r="E56" s="174"/>
      <c r="F56" s="174"/>
      <c r="G56" s="174"/>
      <c r="H56" s="174"/>
      <c r="I56" s="174"/>
      <c r="J56" s="173"/>
      <c r="K56" s="173"/>
      <c r="L56" s="173"/>
      <c r="M56" s="173"/>
      <c r="N56" s="173"/>
    </row>
    <row r="57" spans="1:14">
      <c r="A57" s="174"/>
      <c r="B57" s="174"/>
      <c r="C57" s="174"/>
      <c r="D57" s="174"/>
      <c r="E57" s="174"/>
      <c r="F57" s="174"/>
      <c r="G57" s="174"/>
      <c r="H57" s="174"/>
      <c r="I57" s="174"/>
      <c r="J57" s="173"/>
      <c r="K57" s="173"/>
      <c r="L57" s="173"/>
      <c r="M57" s="173"/>
      <c r="N57" s="173"/>
    </row>
    <row r="58" spans="1:14">
      <c r="A58" s="174"/>
      <c r="B58" s="174"/>
      <c r="C58" s="174"/>
      <c r="D58" s="174"/>
      <c r="E58" s="174"/>
      <c r="F58" s="174"/>
      <c r="G58" s="174"/>
      <c r="H58" s="174"/>
      <c r="I58" s="174"/>
      <c r="J58" s="173"/>
      <c r="K58" s="173"/>
      <c r="L58" s="173"/>
      <c r="M58" s="173"/>
      <c r="N58" s="173"/>
    </row>
    <row r="59" spans="1:14">
      <c r="A59" s="174"/>
      <c r="B59" s="174"/>
      <c r="C59" s="174"/>
      <c r="D59" s="174"/>
      <c r="E59" s="174"/>
      <c r="F59" s="174"/>
      <c r="G59" s="174"/>
      <c r="H59" s="174"/>
      <c r="I59" s="174"/>
      <c r="J59" s="173"/>
      <c r="K59" s="173"/>
      <c r="L59" s="173"/>
      <c r="M59" s="173"/>
      <c r="N59" s="173"/>
    </row>
    <row r="60" spans="1:14">
      <c r="A60" s="174"/>
      <c r="B60" s="174"/>
      <c r="C60" s="174"/>
      <c r="D60" s="174"/>
      <c r="E60" s="174"/>
      <c r="F60" s="174"/>
      <c r="G60" s="174"/>
      <c r="H60" s="174"/>
      <c r="I60" s="174"/>
      <c r="J60" s="173"/>
      <c r="K60" s="173"/>
      <c r="L60" s="173"/>
      <c r="M60" s="173"/>
      <c r="N60" s="173"/>
    </row>
    <row r="61" spans="1:14">
      <c r="A61" s="174"/>
      <c r="B61" s="174"/>
      <c r="C61" s="174"/>
      <c r="D61" s="174"/>
      <c r="E61" s="174"/>
      <c r="F61" s="174"/>
      <c r="G61" s="174"/>
      <c r="H61" s="174"/>
      <c r="I61" s="174"/>
      <c r="J61" s="173"/>
      <c r="K61" s="173"/>
      <c r="L61" s="173"/>
      <c r="M61" s="173"/>
      <c r="N61" s="173"/>
    </row>
    <row r="62" spans="1:14">
      <c r="A62" s="174"/>
      <c r="B62" s="174"/>
      <c r="C62" s="174"/>
      <c r="D62" s="174"/>
      <c r="E62" s="174"/>
      <c r="F62" s="174"/>
      <c r="G62" s="174"/>
      <c r="H62" s="174"/>
      <c r="I62" s="174"/>
      <c r="J62" s="173"/>
      <c r="K62" s="173"/>
      <c r="L62" s="173"/>
      <c r="M62" s="173"/>
      <c r="N62" s="173"/>
    </row>
    <row r="63" spans="1:14">
      <c r="A63" s="174"/>
      <c r="B63" s="174"/>
      <c r="C63" s="174"/>
      <c r="D63" s="174"/>
      <c r="E63" s="174"/>
      <c r="F63" s="174"/>
      <c r="G63" s="174"/>
      <c r="H63" s="174"/>
      <c r="I63" s="174"/>
      <c r="J63" s="173"/>
      <c r="K63" s="173"/>
      <c r="L63" s="173"/>
      <c r="M63" s="173"/>
      <c r="N63" s="173"/>
    </row>
    <row r="64" spans="1:14">
      <c r="A64" s="174"/>
      <c r="B64" s="174"/>
      <c r="C64" s="174"/>
      <c r="D64" s="174"/>
      <c r="E64" s="174"/>
      <c r="F64" s="174"/>
      <c r="G64" s="174"/>
      <c r="H64" s="174"/>
      <c r="I64" s="174"/>
      <c r="J64" s="173"/>
      <c r="K64" s="173"/>
      <c r="L64" s="173"/>
      <c r="M64" s="173"/>
      <c r="N64" s="173"/>
    </row>
    <row r="65" spans="1:14">
      <c r="A65" s="174"/>
      <c r="B65" s="174"/>
      <c r="C65" s="174"/>
      <c r="D65" s="174"/>
      <c r="E65" s="174"/>
      <c r="F65" s="174"/>
      <c r="G65" s="174"/>
      <c r="H65" s="174"/>
      <c r="I65" s="174"/>
      <c r="J65" s="173"/>
      <c r="K65" s="173"/>
      <c r="L65" s="173"/>
      <c r="M65" s="173"/>
      <c r="N65" s="173"/>
    </row>
    <row r="66" spans="1:14">
      <c r="A66" s="174"/>
      <c r="B66" s="174"/>
      <c r="C66" s="174"/>
      <c r="D66" s="174"/>
      <c r="E66" s="174"/>
      <c r="F66" s="174"/>
      <c r="G66" s="174"/>
      <c r="H66" s="174"/>
      <c r="I66" s="174"/>
      <c r="J66" s="173"/>
      <c r="K66" s="173"/>
      <c r="L66" s="173"/>
      <c r="M66" s="173"/>
      <c r="N66" s="173"/>
    </row>
    <row r="67" spans="1:14">
      <c r="A67" s="174"/>
      <c r="B67" s="174"/>
      <c r="C67" s="174"/>
      <c r="D67" s="174"/>
      <c r="E67" s="174"/>
      <c r="F67" s="174"/>
      <c r="G67" s="174"/>
      <c r="H67" s="174"/>
      <c r="I67" s="174"/>
      <c r="J67" s="173"/>
      <c r="K67" s="173"/>
      <c r="L67" s="173"/>
      <c r="M67" s="173"/>
      <c r="N67" s="173"/>
    </row>
    <row r="68" spans="1:14">
      <c r="A68" s="174"/>
      <c r="B68" s="174"/>
      <c r="C68" s="174"/>
      <c r="D68" s="174"/>
      <c r="E68" s="174"/>
      <c r="F68" s="174"/>
      <c r="G68" s="174"/>
      <c r="H68" s="174"/>
      <c r="I68" s="174"/>
      <c r="J68" s="173"/>
      <c r="K68" s="173"/>
      <c r="L68" s="173"/>
      <c r="M68" s="173"/>
      <c r="N68" s="173"/>
    </row>
    <row r="69" spans="1:14">
      <c r="A69" s="174"/>
      <c r="B69" s="174"/>
      <c r="C69" s="174"/>
      <c r="D69" s="174"/>
      <c r="E69" s="174"/>
      <c r="F69" s="174"/>
      <c r="G69" s="174"/>
      <c r="H69" s="174"/>
      <c r="I69" s="174"/>
      <c r="J69" s="173"/>
      <c r="K69" s="173"/>
      <c r="L69" s="173"/>
      <c r="M69" s="173"/>
      <c r="N69" s="173"/>
    </row>
    <row r="70" spans="1:14">
      <c r="A70" s="174"/>
      <c r="B70" s="174"/>
      <c r="C70" s="174"/>
      <c r="D70" s="174"/>
      <c r="E70" s="174"/>
      <c r="F70" s="174"/>
      <c r="G70" s="174"/>
      <c r="H70" s="174"/>
      <c r="I70" s="174"/>
      <c r="J70" s="173"/>
      <c r="K70" s="173"/>
      <c r="L70" s="173"/>
      <c r="M70" s="173"/>
      <c r="N70" s="173"/>
    </row>
    <row r="71" spans="1:14">
      <c r="A71" s="174"/>
      <c r="B71" s="174"/>
      <c r="C71" s="174"/>
      <c r="D71" s="174"/>
      <c r="E71" s="174"/>
      <c r="F71" s="174"/>
      <c r="G71" s="174"/>
      <c r="H71" s="174"/>
      <c r="I71" s="174"/>
      <c r="J71" s="173"/>
      <c r="K71" s="173"/>
      <c r="L71" s="173"/>
      <c r="M71" s="173"/>
      <c r="N71" s="173"/>
    </row>
    <row r="72" spans="1:14">
      <c r="A72" s="174"/>
      <c r="B72" s="174"/>
      <c r="C72" s="174"/>
      <c r="D72" s="174"/>
      <c r="E72" s="174"/>
      <c r="F72" s="174"/>
      <c r="G72" s="174"/>
      <c r="H72" s="174"/>
      <c r="I72" s="174"/>
      <c r="J72" s="173"/>
      <c r="K72" s="173"/>
      <c r="L72" s="173"/>
      <c r="M72" s="173"/>
      <c r="N72" s="173"/>
    </row>
    <row r="73" spans="1:14">
      <c r="A73" s="174"/>
      <c r="B73" s="174"/>
      <c r="C73" s="174"/>
      <c r="D73" s="174"/>
      <c r="E73" s="174"/>
      <c r="F73" s="174"/>
      <c r="G73" s="174"/>
      <c r="H73" s="174"/>
      <c r="I73" s="174"/>
      <c r="J73" s="173"/>
      <c r="K73" s="173"/>
      <c r="L73" s="173"/>
      <c r="M73" s="173"/>
      <c r="N73" s="173"/>
    </row>
    <row r="74" spans="1:14">
      <c r="A74" s="174"/>
      <c r="B74" s="174"/>
      <c r="C74" s="174"/>
      <c r="D74" s="174"/>
      <c r="E74" s="174"/>
      <c r="F74" s="174"/>
      <c r="G74" s="174"/>
      <c r="H74" s="174"/>
      <c r="I74" s="174"/>
      <c r="J74" s="173"/>
      <c r="K74" s="173"/>
      <c r="L74" s="173"/>
      <c r="M74" s="173"/>
      <c r="N74" s="173"/>
    </row>
    <row r="75" spans="1:14">
      <c r="A75" s="174"/>
      <c r="B75" s="174"/>
      <c r="C75" s="174"/>
      <c r="D75" s="174"/>
      <c r="E75" s="174"/>
      <c r="F75" s="174"/>
      <c r="G75" s="174"/>
      <c r="H75" s="174"/>
      <c r="I75" s="174"/>
      <c r="J75" s="173"/>
      <c r="K75" s="173"/>
      <c r="L75" s="173"/>
      <c r="M75" s="173"/>
      <c r="N75" s="173"/>
    </row>
    <row r="76" spans="1:14">
      <c r="A76" s="174"/>
      <c r="B76" s="174"/>
      <c r="C76" s="174"/>
      <c r="D76" s="174"/>
      <c r="E76" s="174"/>
      <c r="F76" s="174"/>
      <c r="G76" s="174"/>
      <c r="H76" s="174"/>
      <c r="I76" s="174"/>
      <c r="J76" s="173"/>
      <c r="K76" s="173"/>
      <c r="L76" s="173"/>
      <c r="M76" s="173"/>
      <c r="N76" s="173"/>
    </row>
    <row r="77" spans="1:14">
      <c r="A77" s="174"/>
      <c r="B77" s="174"/>
      <c r="C77" s="174"/>
      <c r="D77" s="174"/>
      <c r="E77" s="174"/>
      <c r="F77" s="174"/>
      <c r="G77" s="174"/>
      <c r="H77" s="174"/>
      <c r="I77" s="174"/>
      <c r="J77" s="173"/>
      <c r="K77" s="173"/>
      <c r="L77" s="173"/>
      <c r="M77" s="173"/>
      <c r="N77" s="173"/>
    </row>
    <row r="78" spans="1:14">
      <c r="A78" s="174"/>
      <c r="B78" s="174"/>
      <c r="C78" s="174"/>
      <c r="D78" s="174"/>
      <c r="E78" s="174"/>
      <c r="F78" s="174"/>
      <c r="G78" s="174"/>
      <c r="H78" s="174"/>
      <c r="I78" s="174"/>
      <c r="J78" s="173"/>
      <c r="K78" s="173"/>
      <c r="L78" s="173"/>
      <c r="M78" s="173"/>
      <c r="N78" s="173"/>
    </row>
    <row r="79" spans="1:14">
      <c r="A79" s="174"/>
      <c r="B79" s="174"/>
      <c r="C79" s="174"/>
      <c r="D79" s="174"/>
      <c r="E79" s="174"/>
      <c r="F79" s="174"/>
      <c r="G79" s="174"/>
      <c r="H79" s="174"/>
      <c r="I79" s="174"/>
      <c r="J79" s="173"/>
      <c r="K79" s="173"/>
      <c r="L79" s="173"/>
      <c r="M79" s="173"/>
      <c r="N79" s="173"/>
    </row>
    <row r="80" spans="1:14">
      <c r="A80" s="174"/>
      <c r="B80" s="174"/>
      <c r="C80" s="174"/>
      <c r="D80" s="174"/>
      <c r="E80" s="174"/>
      <c r="F80" s="174"/>
      <c r="G80" s="174"/>
      <c r="H80" s="174"/>
      <c r="I80" s="174"/>
      <c r="J80" s="173"/>
      <c r="K80" s="173"/>
      <c r="L80" s="173"/>
      <c r="M80" s="173"/>
      <c r="N80" s="173"/>
    </row>
    <row r="81" spans="1:14">
      <c r="A81" s="174"/>
      <c r="B81" s="174"/>
      <c r="C81" s="174"/>
      <c r="D81" s="174"/>
      <c r="E81" s="174"/>
      <c r="F81" s="174"/>
      <c r="G81" s="174"/>
      <c r="H81" s="174"/>
      <c r="I81" s="174"/>
      <c r="J81" s="173"/>
      <c r="K81" s="173"/>
      <c r="L81" s="173"/>
      <c r="M81" s="173"/>
      <c r="N81" s="173"/>
    </row>
    <row r="82" spans="1:14">
      <c r="A82" s="174"/>
      <c r="B82" s="174"/>
      <c r="C82" s="174"/>
      <c r="D82" s="174"/>
      <c r="E82" s="174"/>
      <c r="F82" s="174"/>
      <c r="G82" s="174"/>
      <c r="H82" s="174"/>
      <c r="I82" s="174"/>
      <c r="J82" s="173"/>
      <c r="K82" s="173"/>
      <c r="L82" s="173"/>
      <c r="M82" s="173"/>
      <c r="N82" s="173"/>
    </row>
    <row r="83" spans="1:14">
      <c r="A83" s="174"/>
      <c r="B83" s="174"/>
      <c r="C83" s="174"/>
      <c r="D83" s="174"/>
      <c r="E83" s="174"/>
      <c r="F83" s="174"/>
      <c r="G83" s="174"/>
      <c r="H83" s="174"/>
      <c r="I83" s="174"/>
      <c r="J83" s="173"/>
      <c r="K83" s="173"/>
      <c r="L83" s="173"/>
      <c r="M83" s="173"/>
      <c r="N83" s="173"/>
    </row>
    <row r="84" spans="1:14">
      <c r="A84" s="174"/>
      <c r="B84" s="174"/>
      <c r="C84" s="174"/>
      <c r="D84" s="174"/>
      <c r="E84" s="174"/>
      <c r="F84" s="174"/>
      <c r="G84" s="174"/>
      <c r="H84" s="174"/>
      <c r="I84" s="174"/>
      <c r="J84" s="173"/>
      <c r="K84" s="173"/>
      <c r="L84" s="173"/>
      <c r="M84" s="173"/>
      <c r="N84" s="173"/>
    </row>
    <row r="85" spans="1:14">
      <c r="A85" s="174"/>
      <c r="B85" s="174"/>
      <c r="C85" s="174"/>
      <c r="D85" s="174"/>
      <c r="E85" s="174"/>
      <c r="F85" s="174"/>
      <c r="G85" s="174"/>
      <c r="H85" s="174"/>
      <c r="I85" s="174"/>
      <c r="J85" s="173"/>
      <c r="K85" s="173"/>
      <c r="L85" s="173"/>
      <c r="M85" s="173"/>
      <c r="N85" s="173"/>
    </row>
    <row r="86" spans="1:14">
      <c r="A86" s="174"/>
      <c r="B86" s="174"/>
      <c r="C86" s="174"/>
      <c r="D86" s="174"/>
      <c r="E86" s="174"/>
      <c r="F86" s="174"/>
      <c r="G86" s="174"/>
      <c r="H86" s="174"/>
      <c r="I86" s="174"/>
      <c r="J86" s="173"/>
      <c r="K86" s="173"/>
      <c r="L86" s="173"/>
      <c r="M86" s="173"/>
      <c r="N86" s="173"/>
    </row>
    <row r="87" spans="1:14">
      <c r="A87" s="174"/>
      <c r="B87" s="174"/>
      <c r="C87" s="174"/>
      <c r="D87" s="174"/>
      <c r="E87" s="174"/>
      <c r="F87" s="174"/>
      <c r="G87" s="174"/>
      <c r="H87" s="174"/>
      <c r="I87" s="174"/>
      <c r="J87" s="173"/>
      <c r="K87" s="173"/>
      <c r="L87" s="173"/>
      <c r="M87" s="173"/>
      <c r="N87" s="173"/>
    </row>
    <row r="88" spans="1:14">
      <c r="A88" s="174"/>
      <c r="B88" s="174"/>
      <c r="C88" s="174"/>
      <c r="D88" s="174"/>
      <c r="E88" s="174"/>
      <c r="F88" s="174"/>
      <c r="G88" s="174"/>
      <c r="H88" s="174"/>
      <c r="I88" s="174"/>
      <c r="J88" s="173"/>
      <c r="K88" s="173"/>
      <c r="L88" s="173"/>
      <c r="M88" s="173"/>
      <c r="N88" s="173"/>
    </row>
    <row r="89" spans="1:14">
      <c r="A89" s="174"/>
      <c r="B89" s="174"/>
      <c r="C89" s="174"/>
      <c r="D89" s="174"/>
      <c r="E89" s="174"/>
      <c r="F89" s="174"/>
      <c r="G89" s="174"/>
      <c r="H89" s="174"/>
      <c r="I89" s="174"/>
      <c r="J89" s="173"/>
      <c r="K89" s="173"/>
      <c r="L89" s="173"/>
      <c r="M89" s="173"/>
      <c r="N89" s="173"/>
    </row>
    <row r="90" spans="1:14">
      <c r="A90" s="174"/>
      <c r="B90" s="174"/>
      <c r="C90" s="174"/>
      <c r="D90" s="174"/>
      <c r="E90" s="174"/>
      <c r="F90" s="174"/>
      <c r="G90" s="174"/>
      <c r="H90" s="174"/>
      <c r="I90" s="174"/>
      <c r="J90" s="173"/>
      <c r="K90" s="173"/>
      <c r="L90" s="173"/>
      <c r="M90" s="173"/>
      <c r="N90" s="173"/>
    </row>
    <row r="91" spans="1:14">
      <c r="A91" s="174"/>
      <c r="B91" s="174"/>
      <c r="C91" s="174"/>
      <c r="D91" s="174"/>
      <c r="E91" s="174"/>
      <c r="F91" s="174"/>
      <c r="G91" s="174"/>
      <c r="H91" s="174"/>
      <c r="I91" s="174"/>
      <c r="J91" s="173"/>
      <c r="K91" s="173"/>
      <c r="L91" s="173"/>
      <c r="M91" s="173"/>
      <c r="N91" s="173"/>
    </row>
    <row r="92" spans="1:14">
      <c r="A92" s="174"/>
      <c r="B92" s="174"/>
      <c r="C92" s="174"/>
      <c r="D92" s="174"/>
      <c r="E92" s="174"/>
      <c r="F92" s="174"/>
      <c r="G92" s="174"/>
      <c r="H92" s="174"/>
      <c r="I92" s="174"/>
      <c r="J92" s="173"/>
      <c r="K92" s="173"/>
      <c r="L92" s="173"/>
      <c r="M92" s="173"/>
      <c r="N92" s="173"/>
    </row>
    <row r="93" spans="1:14">
      <c r="A93" s="174"/>
      <c r="B93" s="174"/>
      <c r="C93" s="174"/>
      <c r="D93" s="174"/>
      <c r="E93" s="174"/>
      <c r="F93" s="174"/>
      <c r="G93" s="174"/>
      <c r="H93" s="174"/>
      <c r="I93" s="174"/>
      <c r="J93" s="173"/>
      <c r="K93" s="173"/>
      <c r="L93" s="173"/>
      <c r="M93" s="173"/>
      <c r="N93" s="173"/>
    </row>
    <row r="94" spans="1:14">
      <c r="A94" s="174"/>
      <c r="B94" s="174"/>
      <c r="C94" s="174"/>
      <c r="D94" s="174"/>
      <c r="E94" s="174"/>
      <c r="F94" s="174"/>
      <c r="G94" s="174"/>
      <c r="H94" s="174"/>
      <c r="I94" s="174"/>
      <c r="J94" s="173"/>
      <c r="K94" s="173"/>
      <c r="L94" s="173"/>
      <c r="M94" s="173"/>
      <c r="N94" s="173"/>
    </row>
    <row r="95" spans="1:14">
      <c r="A95" s="174"/>
      <c r="B95" s="174"/>
      <c r="C95" s="174"/>
      <c r="D95" s="174"/>
      <c r="E95" s="174"/>
      <c r="F95" s="174"/>
      <c r="G95" s="174"/>
      <c r="H95" s="174"/>
      <c r="I95" s="174"/>
      <c r="J95" s="173"/>
      <c r="K95" s="173"/>
      <c r="L95" s="173"/>
      <c r="M95" s="173"/>
      <c r="N95" s="173"/>
    </row>
    <row r="96" spans="1:14">
      <c r="A96" s="174"/>
      <c r="B96" s="174"/>
      <c r="C96" s="174"/>
      <c r="D96" s="174"/>
      <c r="E96" s="174"/>
      <c r="F96" s="174"/>
      <c r="G96" s="174"/>
      <c r="H96" s="174"/>
      <c r="I96" s="174"/>
      <c r="J96" s="173"/>
      <c r="K96" s="173"/>
      <c r="L96" s="173"/>
      <c r="M96" s="173"/>
      <c r="N96" s="173"/>
    </row>
    <row r="97" spans="1:14">
      <c r="A97" s="174"/>
      <c r="B97" s="174"/>
      <c r="C97" s="174"/>
      <c r="D97" s="174"/>
      <c r="E97" s="174"/>
      <c r="F97" s="174"/>
      <c r="G97" s="174"/>
      <c r="H97" s="174"/>
      <c r="I97" s="174"/>
      <c r="J97" s="173"/>
      <c r="K97" s="173"/>
      <c r="L97" s="173"/>
      <c r="M97" s="173"/>
      <c r="N97" s="173"/>
    </row>
    <row r="98" spans="1:14">
      <c r="A98" s="174"/>
      <c r="B98" s="174"/>
      <c r="C98" s="174"/>
      <c r="D98" s="174"/>
      <c r="E98" s="174"/>
      <c r="F98" s="174"/>
      <c r="G98" s="174"/>
      <c r="H98" s="174"/>
      <c r="I98" s="174"/>
      <c r="J98" s="173"/>
      <c r="K98" s="173"/>
      <c r="L98" s="173"/>
      <c r="M98" s="173"/>
      <c r="N98" s="173"/>
    </row>
    <row r="99" spans="1:14">
      <c r="A99" s="174"/>
      <c r="B99" s="174"/>
      <c r="C99" s="174"/>
      <c r="D99" s="174"/>
      <c r="E99" s="174"/>
      <c r="F99" s="174"/>
      <c r="G99" s="174"/>
      <c r="H99" s="174"/>
      <c r="I99" s="174"/>
      <c r="J99" s="173"/>
      <c r="K99" s="173"/>
      <c r="L99" s="173"/>
      <c r="M99" s="173"/>
      <c r="N99" s="173"/>
    </row>
    <row r="100" spans="1:14">
      <c r="A100" s="174"/>
      <c r="B100" s="174"/>
      <c r="C100" s="174"/>
      <c r="D100" s="174"/>
      <c r="E100" s="174"/>
      <c r="F100" s="174"/>
      <c r="G100" s="174"/>
      <c r="H100" s="174"/>
      <c r="I100" s="174"/>
      <c r="J100" s="173"/>
      <c r="K100" s="173"/>
      <c r="L100" s="173"/>
      <c r="M100" s="173"/>
      <c r="N100" s="173"/>
    </row>
    <row r="101" spans="1:14">
      <c r="A101" s="174"/>
      <c r="B101" s="174"/>
      <c r="C101" s="174"/>
      <c r="D101" s="174"/>
      <c r="E101" s="174"/>
      <c r="F101" s="174"/>
      <c r="G101" s="174"/>
      <c r="H101" s="174"/>
      <c r="I101" s="174"/>
      <c r="J101" s="173"/>
      <c r="K101" s="173"/>
      <c r="L101" s="173"/>
      <c r="M101" s="173"/>
      <c r="N101" s="173"/>
    </row>
    <row r="102" spans="1:14">
      <c r="A102" s="174"/>
      <c r="B102" s="174"/>
      <c r="C102" s="174"/>
      <c r="D102" s="174"/>
      <c r="E102" s="174"/>
      <c r="F102" s="174"/>
      <c r="G102" s="174"/>
      <c r="H102" s="174"/>
      <c r="I102" s="174"/>
      <c r="J102" s="173"/>
      <c r="K102" s="173"/>
      <c r="L102" s="173"/>
      <c r="M102" s="173"/>
      <c r="N102" s="173"/>
    </row>
  </sheetData>
  <phoneticPr fontId="2" type="noConversion"/>
  <conditionalFormatting sqref="B2:B102">
    <cfRule type="expression" dxfId="313" priority="6">
      <formula>AND(XEG2=0,XEH2&lt;&gt;"")</formula>
    </cfRule>
  </conditionalFormatting>
  <conditionalFormatting sqref="A2:N102">
    <cfRule type="expression" dxfId="312" priority="5">
      <formula>AND(XEG2=0,XEH2&lt;&gt;"")</formula>
    </cfRule>
  </conditionalFormatting>
  <conditionalFormatting sqref="D2:G102">
    <cfRule type="cellIs" dxfId="311" priority="3" operator="lessThan">
      <formula>#REF!</formula>
    </cfRule>
    <cfRule type="cellIs" dxfId="310" priority="4" operator="equal">
      <formula>#REF!</formula>
    </cfRule>
  </conditionalFormatting>
  <conditionalFormatting sqref="H2:H102">
    <cfRule type="cellIs" dxfId="309" priority="1" operator="lessThan">
      <formula>#REF!*COUNTIF(D2:G2,"&gt;0")</formula>
    </cfRule>
    <cfRule type="cellIs" dxfId="30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Y129"/>
  <sheetViews>
    <sheetView workbookViewId="0">
      <pane ySplit="1" topLeftCell="A110" activePane="bottomLeft" state="frozen"/>
      <selection activeCell="L1" sqref="L1:L1048576"/>
      <selection pane="bottomLeft" sqref="A1:L129"/>
    </sheetView>
  </sheetViews>
  <sheetFormatPr defaultRowHeight="16.5"/>
  <cols>
    <col min="1" max="1" width="5.375" customWidth="1"/>
    <col min="2" max="2" width="7.5" style="180" bestFit="1" customWidth="1"/>
    <col min="3" max="3" width="11" style="180" customWidth="1"/>
    <col min="4" max="4" width="7.375" bestFit="1" customWidth="1"/>
    <col min="5" max="6" width="7.375" style="131" bestFit="1" customWidth="1"/>
    <col min="7" max="7" width="8.75" style="131" customWidth="1"/>
    <col min="8" max="8" width="10.625" style="131" customWidth="1"/>
    <col min="9" max="11" width="10.625" customWidth="1"/>
    <col min="12" max="12" width="9.5" customWidth="1"/>
  </cols>
  <sheetData>
    <row r="1" spans="1:25" s="154" customFormat="1">
      <c r="A1" s="162" t="s">
        <v>7</v>
      </c>
      <c r="B1" s="177" t="s">
        <v>8</v>
      </c>
      <c r="C1" s="177" t="s">
        <v>0</v>
      </c>
      <c r="D1" s="164" t="s">
        <v>313</v>
      </c>
      <c r="E1" s="164" t="s">
        <v>312</v>
      </c>
      <c r="F1" s="164" t="s">
        <v>358</v>
      </c>
      <c r="G1" s="202" t="s">
        <v>425</v>
      </c>
      <c r="H1" s="164" t="s">
        <v>426</v>
      </c>
      <c r="I1" s="164" t="s">
        <v>427</v>
      </c>
      <c r="J1" s="164" t="s">
        <v>428</v>
      </c>
      <c r="K1" s="205" t="s">
        <v>429</v>
      </c>
      <c r="L1" s="165" t="s">
        <v>314</v>
      </c>
    </row>
    <row r="2" spans="1:25">
      <c r="A2" s="135">
        <v>1</v>
      </c>
      <c r="B2" s="178" t="s">
        <v>41</v>
      </c>
      <c r="C2" s="137" t="s">
        <v>42</v>
      </c>
      <c r="D2" s="166">
        <f>VLOOKUP($C2,'105冬男OAB'!$C$2:$M$82,11,FALSE)</f>
        <v>50.372911261027497</v>
      </c>
      <c r="E2" s="166">
        <f>VLOOKUP($C2,'106春男OAB'!$C$2:$N$71,12,FALSE)</f>
        <v>64.701831501831506</v>
      </c>
      <c r="F2" s="166">
        <f>VLOOKUP($C2,'106夏男OAB'!$C$2:$N$75,12,FALSE)</f>
        <v>51.393162393162399</v>
      </c>
      <c r="G2" s="166">
        <f>VLOOKUP($C2,台灣業餘男OAB!$C$2:$N$75,12,FALSE)</f>
        <v>57.290109890109889</v>
      </c>
      <c r="H2" s="166">
        <f t="shared" ref="H2:H33" si="0">D2</f>
        <v>50.372911261027497</v>
      </c>
      <c r="I2" s="166">
        <f t="shared" ref="I2:I33" si="1">E2*1.2</f>
        <v>77.642197802197799</v>
      </c>
      <c r="J2" s="166">
        <f t="shared" ref="J2:J33" si="2">F2*1.3</f>
        <v>66.811111111111117</v>
      </c>
      <c r="K2" s="166">
        <f t="shared" ref="K2:K33" si="3">G2*1.5</f>
        <v>85.935164835164841</v>
      </c>
      <c r="L2" s="166">
        <f t="shared" ref="L2:L33" si="4">SUM(H2:K2)</f>
        <v>280.76138500950128</v>
      </c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</row>
    <row r="3" spans="1:25">
      <c r="A3" s="135">
        <v>2</v>
      </c>
      <c r="B3" s="178" t="s">
        <v>41</v>
      </c>
      <c r="C3" s="137" t="s">
        <v>70</v>
      </c>
      <c r="D3" s="166">
        <f>VLOOKUP($C3,'105冬男OAB'!$C$2:$M$82,11,FALSE)</f>
        <v>50.372911261027497</v>
      </c>
      <c r="E3" s="166">
        <f>VLOOKUP($C3,'106春男OAB'!$C$2:$N$71,12,FALSE)</f>
        <v>47.701831501831506</v>
      </c>
      <c r="F3" s="166">
        <f>VLOOKUP($C3,'106夏男OAB'!$C$2:$N$75,12,FALSE)</f>
        <v>46.393162393162399</v>
      </c>
      <c r="G3" s="166">
        <f>VLOOKUP($C3,台灣業餘男OAB!$C$2:$N$75,12,FALSE)</f>
        <v>39.290109890109889</v>
      </c>
      <c r="H3" s="166">
        <f t="shared" si="0"/>
        <v>50.372911261027497</v>
      </c>
      <c r="I3" s="166">
        <f t="shared" si="1"/>
        <v>57.242197802197808</v>
      </c>
      <c r="J3" s="166">
        <f t="shared" si="2"/>
        <v>60.311111111111117</v>
      </c>
      <c r="K3" s="166">
        <f t="shared" si="3"/>
        <v>58.935164835164834</v>
      </c>
      <c r="L3" s="166">
        <f t="shared" si="4"/>
        <v>226.86138500950128</v>
      </c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</row>
    <row r="4" spans="1:25">
      <c r="A4" s="135">
        <v>3</v>
      </c>
      <c r="B4" s="178" t="s">
        <v>65</v>
      </c>
      <c r="C4" s="137" t="s">
        <v>82</v>
      </c>
      <c r="D4" s="166">
        <f>VLOOKUP($C4,'105冬男OAB'!$C$2:$M$82,11,FALSE)</f>
        <v>49.372911261027497</v>
      </c>
      <c r="E4" s="166">
        <f>VLOOKUP($C4,'106春男OAB'!$C$2:$N$71,12,FALSE)</f>
        <v>40.701831501831506</v>
      </c>
      <c r="F4" s="166">
        <f>VLOOKUP($C4,'106夏男OAB'!$C$2:$N$75,12,FALSE)</f>
        <v>46.393162393162399</v>
      </c>
      <c r="G4" s="166">
        <f>VLOOKUP($C4,台灣業餘男OAB!$C$2:$N$75,12,FALSE)</f>
        <v>43.290109890109889</v>
      </c>
      <c r="H4" s="166">
        <f t="shared" si="0"/>
        <v>49.372911261027497</v>
      </c>
      <c r="I4" s="166">
        <f t="shared" si="1"/>
        <v>48.842197802197809</v>
      </c>
      <c r="J4" s="166">
        <f t="shared" si="2"/>
        <v>60.311111111111117</v>
      </c>
      <c r="K4" s="166">
        <f t="shared" si="3"/>
        <v>64.935164835164841</v>
      </c>
      <c r="L4" s="166">
        <f t="shared" si="4"/>
        <v>223.46138500950124</v>
      </c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</row>
    <row r="5" spans="1:25">
      <c r="A5" s="135">
        <v>4</v>
      </c>
      <c r="B5" s="178" t="s">
        <v>41</v>
      </c>
      <c r="C5" s="137" t="s">
        <v>46</v>
      </c>
      <c r="D5" s="166">
        <f>VLOOKUP($C5,'105冬男OAB'!$C$2:$M$82,11,FALSE)</f>
        <v>45.372911261027497</v>
      </c>
      <c r="E5" s="166">
        <f>VLOOKUP($C5,'106春男OAB'!$C$2:$N$71,12,FALSE)</f>
        <v>47.701831501831506</v>
      </c>
      <c r="F5" s="166">
        <f>VLOOKUP($C5,'106夏男OAB'!$C$2:$N$75,12,FALSE)</f>
        <v>46.393162393162399</v>
      </c>
      <c r="G5" s="166">
        <f>VLOOKUP($C5,台灣業餘男OAB!$C$2:$N$75,12,FALSE)</f>
        <v>36.290109890109889</v>
      </c>
      <c r="H5" s="166">
        <f t="shared" si="0"/>
        <v>45.372911261027497</v>
      </c>
      <c r="I5" s="166">
        <f t="shared" si="1"/>
        <v>57.242197802197808</v>
      </c>
      <c r="J5" s="166">
        <f t="shared" si="2"/>
        <v>60.311111111111117</v>
      </c>
      <c r="K5" s="166">
        <f t="shared" si="3"/>
        <v>54.435164835164834</v>
      </c>
      <c r="L5" s="166">
        <f t="shared" si="4"/>
        <v>217.36138500950128</v>
      </c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</row>
    <row r="6" spans="1:25">
      <c r="A6" s="135">
        <v>5</v>
      </c>
      <c r="B6" s="178" t="s">
        <v>41</v>
      </c>
      <c r="C6" s="137" t="s">
        <v>59</v>
      </c>
      <c r="D6" s="166">
        <f>VLOOKUP($C6,'105冬男OAB'!$C$2:$M$82,11,FALSE)</f>
        <v>54.372911261027497</v>
      </c>
      <c r="E6" s="166">
        <f>VLOOKUP($C6,'106春男OAB'!$C$2:$N$71,12,FALSE)</f>
        <v>45.701831501831506</v>
      </c>
      <c r="F6" s="166">
        <f>VLOOKUP($C6,'106夏男OAB'!$C$2:$N$75,12,FALSE)</f>
        <v>37.393162393162399</v>
      </c>
      <c r="G6" s="166">
        <f>VLOOKUP($C6,台灣業餘男OAB!$C$2:$N$75,12,FALSE)</f>
        <v>32.290109890109889</v>
      </c>
      <c r="H6" s="166">
        <f t="shared" si="0"/>
        <v>54.372911261027497</v>
      </c>
      <c r="I6" s="166">
        <f t="shared" si="1"/>
        <v>54.842197802197809</v>
      </c>
      <c r="J6" s="166">
        <f t="shared" si="2"/>
        <v>48.611111111111121</v>
      </c>
      <c r="K6" s="166">
        <f t="shared" si="3"/>
        <v>48.435164835164834</v>
      </c>
      <c r="L6" s="166">
        <f t="shared" si="4"/>
        <v>206.26138500950125</v>
      </c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</row>
    <row r="7" spans="1:25">
      <c r="A7" s="135">
        <v>6</v>
      </c>
      <c r="B7" s="178" t="s">
        <v>41</v>
      </c>
      <c r="C7" s="137" t="s">
        <v>432</v>
      </c>
      <c r="D7" s="166">
        <f>VLOOKUP($C7,'105冬男OAB'!$C$2:$M$82,11,FALSE)</f>
        <v>54.372911261027497</v>
      </c>
      <c r="E7" s="166">
        <f>VLOOKUP($C7,'106春男OAB'!$C$2:$N$71,12,FALSE)</f>
        <v>46.701831501831506</v>
      </c>
      <c r="F7" s="166">
        <f>VLOOKUP($C7,'106夏男OAB'!$C$2:$N$75,12,FALSE)</f>
        <v>49.393162393162399</v>
      </c>
      <c r="G7" s="268">
        <f>12.634*1.4</f>
        <v>17.6876</v>
      </c>
      <c r="H7" s="166">
        <f>D7</f>
        <v>54.372911261027497</v>
      </c>
      <c r="I7" s="166">
        <f>E7*1.2</f>
        <v>56.042197802197805</v>
      </c>
      <c r="J7" s="166">
        <f>F7*1.3</f>
        <v>64.211111111111123</v>
      </c>
      <c r="K7" s="268">
        <f>G7*1.5</f>
        <v>26.531399999999998</v>
      </c>
      <c r="L7" s="166">
        <f>SUM(H7:K7)</f>
        <v>201.15762017433642</v>
      </c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</row>
    <row r="8" spans="1:25">
      <c r="A8" s="135">
        <v>7</v>
      </c>
      <c r="B8" s="178" t="s">
        <v>65</v>
      </c>
      <c r="C8" s="137" t="s">
        <v>89</v>
      </c>
      <c r="D8" s="166">
        <f>VLOOKUP($C8,'105冬男OAB'!$C$2:$M$82,11,FALSE)</f>
        <v>35.372911261027497</v>
      </c>
      <c r="E8" s="166">
        <f>VLOOKUP($C8,'106春男OAB'!$C$2:$N$71,12,FALSE)</f>
        <v>58.701831501831506</v>
      </c>
      <c r="F8" s="166">
        <f>VLOOKUP($C8,'106夏男OAB'!$C$2:$N$75,12,FALSE)</f>
        <v>29.393162393162399</v>
      </c>
      <c r="G8" s="166">
        <f>VLOOKUP($C8,台灣業餘男OAB!$C$2:$N$75,12,FALSE)</f>
        <v>36.290109890109889</v>
      </c>
      <c r="H8" s="166">
        <f t="shared" si="0"/>
        <v>35.372911261027497</v>
      </c>
      <c r="I8" s="166">
        <f t="shared" si="1"/>
        <v>70.442197802197811</v>
      </c>
      <c r="J8" s="166">
        <f t="shared" si="2"/>
        <v>38.211111111111123</v>
      </c>
      <c r="K8" s="166">
        <f t="shared" si="3"/>
        <v>54.435164835164834</v>
      </c>
      <c r="L8" s="166">
        <f t="shared" si="4"/>
        <v>198.46138500950127</v>
      </c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</row>
    <row r="9" spans="1:25">
      <c r="A9" s="135">
        <v>8</v>
      </c>
      <c r="B9" s="178" t="s">
        <v>41</v>
      </c>
      <c r="C9" s="137" t="s">
        <v>44</v>
      </c>
      <c r="D9" s="166">
        <f>VLOOKUP($C9,'105冬男OAB'!$C$2:$M$82,11,FALSE)</f>
        <v>55.372911261027497</v>
      </c>
      <c r="E9" s="166">
        <f>VLOOKUP($C9,'106春男OAB'!$C$2:$N$71,12,FALSE)</f>
        <v>54.701831501831506</v>
      </c>
      <c r="F9" s="166">
        <f>VLOOKUP($C9,'106夏男OAB'!$C$2:$N$75,12,FALSE)</f>
        <v>45.393162393162399</v>
      </c>
      <c r="G9" s="166">
        <f>VLOOKUP($C9,台灣業餘男OAB!$C$2:$N$75,12,FALSE)</f>
        <v>8.9258241758241752</v>
      </c>
      <c r="H9" s="166">
        <f t="shared" si="0"/>
        <v>55.372911261027497</v>
      </c>
      <c r="I9" s="166">
        <f t="shared" si="1"/>
        <v>65.642197802197799</v>
      </c>
      <c r="J9" s="166">
        <f t="shared" si="2"/>
        <v>59.01111111111112</v>
      </c>
      <c r="K9" s="166">
        <f t="shared" si="3"/>
        <v>13.388736263736263</v>
      </c>
      <c r="L9" s="166">
        <f t="shared" si="4"/>
        <v>193.41495643807266</v>
      </c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</row>
    <row r="10" spans="1:25">
      <c r="A10" s="135">
        <v>9</v>
      </c>
      <c r="B10" s="178" t="s">
        <v>65</v>
      </c>
      <c r="C10" s="137" t="s">
        <v>66</v>
      </c>
      <c r="D10" s="166">
        <f>VLOOKUP($C10,'105冬男OAB'!$C$2:$M$82,11,FALSE)</f>
        <v>37.885106382978719</v>
      </c>
      <c r="E10" s="166">
        <f>VLOOKUP($C10,'106春男OAB'!$C$2:$N$71,12,FALSE)</f>
        <v>35.701831501831506</v>
      </c>
      <c r="F10" s="166">
        <f>VLOOKUP($C10,'106夏男OAB'!$C$2:$N$75,12,FALSE)</f>
        <v>42.393162393162399</v>
      </c>
      <c r="G10" s="166">
        <f>VLOOKUP($C10,台灣業餘男OAB!$C$2:$N$75,12,FALSE)</f>
        <v>34.290109890109889</v>
      </c>
      <c r="H10" s="166">
        <f t="shared" si="0"/>
        <v>37.885106382978719</v>
      </c>
      <c r="I10" s="166">
        <f t="shared" si="1"/>
        <v>42.842197802197809</v>
      </c>
      <c r="J10" s="166">
        <f t="shared" si="2"/>
        <v>55.111111111111121</v>
      </c>
      <c r="K10" s="166">
        <f t="shared" si="3"/>
        <v>51.435164835164834</v>
      </c>
      <c r="L10" s="166">
        <f t="shared" si="4"/>
        <v>187.27358013145249</v>
      </c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</row>
    <row r="11" spans="1:25">
      <c r="A11" s="135">
        <v>10</v>
      </c>
      <c r="B11" s="178" t="s">
        <v>41</v>
      </c>
      <c r="C11" s="137" t="s">
        <v>48</v>
      </c>
      <c r="D11" s="166">
        <f>VLOOKUP($C11,'105冬男OAB'!$C$2:$M$82,11,FALSE)</f>
        <v>51.372911261027497</v>
      </c>
      <c r="E11" s="166">
        <f>VLOOKUP($C11,'106春男OAB'!$C$2:$N$71,12,FALSE)</f>
        <v>46.701831501831506</v>
      </c>
      <c r="F11" s="166">
        <f>VLOOKUP($C11,'106夏男OAB'!$C$2:$N$75,12,FALSE)</f>
        <v>58.393162393162399</v>
      </c>
      <c r="G11" s="166"/>
      <c r="H11" s="166">
        <f t="shared" si="0"/>
        <v>51.372911261027497</v>
      </c>
      <c r="I11" s="166">
        <f t="shared" si="1"/>
        <v>56.042197802197805</v>
      </c>
      <c r="J11" s="166">
        <f t="shared" si="2"/>
        <v>75.911111111111126</v>
      </c>
      <c r="K11" s="166">
        <f t="shared" si="3"/>
        <v>0</v>
      </c>
      <c r="L11" s="166">
        <f t="shared" si="4"/>
        <v>183.32622017433641</v>
      </c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</row>
    <row r="12" spans="1:25">
      <c r="A12" s="135">
        <v>11</v>
      </c>
      <c r="B12" s="178" t="s">
        <v>65</v>
      </c>
      <c r="C12" s="137" t="s">
        <v>72</v>
      </c>
      <c r="D12" s="166">
        <f>VLOOKUP($C12,'105冬男OAB'!$C$2:$M$82,11,FALSE)</f>
        <v>11.287804878048775</v>
      </c>
      <c r="E12" s="166">
        <f>VLOOKUP($C12,'106春男OAB'!$C$2:$N$71,12,FALSE)</f>
        <v>41.701831501831506</v>
      </c>
      <c r="F12" s="166">
        <f>VLOOKUP($C12,'106夏男OAB'!$C$2:$N$75,12,FALSE)</f>
        <v>48.393162393162399</v>
      </c>
      <c r="G12" s="166">
        <f>VLOOKUP($C12,台灣業餘男OAB!$C$2:$N$75,12,FALSE)</f>
        <v>31.290109890109889</v>
      </c>
      <c r="H12" s="166">
        <f t="shared" si="0"/>
        <v>11.287804878048775</v>
      </c>
      <c r="I12" s="166">
        <f t="shared" si="1"/>
        <v>50.042197802197805</v>
      </c>
      <c r="J12" s="166">
        <f t="shared" si="2"/>
        <v>62.911111111111119</v>
      </c>
      <c r="K12" s="166">
        <f t="shared" si="3"/>
        <v>46.935164835164834</v>
      </c>
      <c r="L12" s="166">
        <f t="shared" si="4"/>
        <v>171.17627862652253</v>
      </c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</row>
    <row r="13" spans="1:25">
      <c r="A13" s="135">
        <v>12</v>
      </c>
      <c r="B13" s="178" t="s">
        <v>88</v>
      </c>
      <c r="C13" s="137" t="s">
        <v>90</v>
      </c>
      <c r="D13" s="166">
        <f>VLOOKUP($C13,'105冬男OAB'!$C$2:$M$82,11,FALSE)</f>
        <v>47.372911261027497</v>
      </c>
      <c r="E13" s="166">
        <f>VLOOKUP($C13,'106春男OAB'!$C$2:$N$71,12,FALSE)</f>
        <v>45.701831501831506</v>
      </c>
      <c r="F13" s="166">
        <f>VLOOKUP($C13,'106夏男OAB'!$C$2:$N$75,12,FALSE)</f>
        <v>43.393162393162399</v>
      </c>
      <c r="G13" s="166">
        <f>VLOOKUP($C13,台灣業餘男OAB!$C$2:$N$75,12,FALSE)</f>
        <v>7.9258241758241752</v>
      </c>
      <c r="H13" s="166">
        <f t="shared" si="0"/>
        <v>47.372911261027497</v>
      </c>
      <c r="I13" s="166">
        <f t="shared" si="1"/>
        <v>54.842197802197809</v>
      </c>
      <c r="J13" s="166">
        <f t="shared" si="2"/>
        <v>56.411111111111119</v>
      </c>
      <c r="K13" s="166">
        <f t="shared" si="3"/>
        <v>11.888736263736263</v>
      </c>
      <c r="L13" s="166">
        <f t="shared" si="4"/>
        <v>170.51495643807269</v>
      </c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</row>
    <row r="14" spans="1:25">
      <c r="A14" s="135">
        <v>13</v>
      </c>
      <c r="B14" s="178" t="s">
        <v>41</v>
      </c>
      <c r="C14" s="137" t="s">
        <v>49</v>
      </c>
      <c r="D14" s="166">
        <f>VLOOKUP($C14,'105冬男OAB'!$C$2:$M$82,11,FALSE)</f>
        <v>45.372911261027497</v>
      </c>
      <c r="E14" s="166">
        <f>VLOOKUP($C14,'106春男OAB'!$C$2:$N$71,12,FALSE)</f>
        <v>13.342857142857142</v>
      </c>
      <c r="F14" s="166">
        <f>VLOOKUP($C14,'106夏男OAB'!$C$2:$N$75,12,FALSE)</f>
        <v>47.393162393162399</v>
      </c>
      <c r="G14" s="166">
        <f>VLOOKUP($C14,台灣業餘男OAB!$C$2:$N$75,12,FALSE)</f>
        <v>31.290109890109889</v>
      </c>
      <c r="H14" s="166">
        <f t="shared" si="0"/>
        <v>45.372911261027497</v>
      </c>
      <c r="I14" s="166">
        <f t="shared" si="1"/>
        <v>16.011428571428571</v>
      </c>
      <c r="J14" s="166">
        <f t="shared" si="2"/>
        <v>61.611111111111121</v>
      </c>
      <c r="K14" s="166">
        <f t="shared" si="3"/>
        <v>46.935164835164834</v>
      </c>
      <c r="L14" s="166">
        <f t="shared" si="4"/>
        <v>169.93061577873203</v>
      </c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</row>
    <row r="15" spans="1:25">
      <c r="A15" s="135">
        <v>14</v>
      </c>
      <c r="B15" s="178" t="s">
        <v>41</v>
      </c>
      <c r="C15" s="137" t="s">
        <v>52</v>
      </c>
      <c r="D15" s="166">
        <f>VLOOKUP($C15,'105冬男OAB'!$C$2:$M$82,11,FALSE)</f>
        <v>48.372911261027497</v>
      </c>
      <c r="E15" s="166">
        <f>VLOOKUP($C15,'106春男OAB'!$C$2:$N$71,12,FALSE)</f>
        <v>44.701831501831506</v>
      </c>
      <c r="F15" s="166">
        <f>VLOOKUP($C15,'106夏男OAB'!$C$2:$N$75,12,FALSE)</f>
        <v>14.444444444444443</v>
      </c>
      <c r="G15" s="166">
        <f>VLOOKUP($C15,台灣業餘男OAB!$C$2:$N$75,12,FALSE)</f>
        <v>32.290109890109889</v>
      </c>
      <c r="H15" s="166">
        <f t="shared" si="0"/>
        <v>48.372911261027497</v>
      </c>
      <c r="I15" s="166">
        <f t="shared" si="1"/>
        <v>53.642197802197806</v>
      </c>
      <c r="J15" s="166">
        <f t="shared" si="2"/>
        <v>18.777777777777775</v>
      </c>
      <c r="K15" s="166">
        <f t="shared" si="3"/>
        <v>48.435164835164834</v>
      </c>
      <c r="L15" s="166">
        <f t="shared" si="4"/>
        <v>169.22805167616792</v>
      </c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</row>
    <row r="16" spans="1:25">
      <c r="A16" s="135">
        <v>15</v>
      </c>
      <c r="B16" s="178" t="s">
        <v>65</v>
      </c>
      <c r="C16" s="137" t="s">
        <v>75</v>
      </c>
      <c r="D16" s="166">
        <f>VLOOKUP($C16,'105冬男OAB'!$C$2:$M$82,11,FALSE)</f>
        <v>54.372911261027497</v>
      </c>
      <c r="E16" s="166">
        <f>VLOOKUP($C16,'106春男OAB'!$C$2:$N$71,12,FALSE)</f>
        <v>47.701831501831506</v>
      </c>
      <c r="F16" s="166">
        <f>VLOOKUP($C16,'106夏男OAB'!$C$2:$N$75,12,FALSE)</f>
        <v>42.393162393162399</v>
      </c>
      <c r="G16" s="166">
        <f>VLOOKUP($C16,台灣業餘男OAB!$C$2:$N$75,12,FALSE)</f>
        <v>0</v>
      </c>
      <c r="H16" s="166">
        <f t="shared" si="0"/>
        <v>54.372911261027497</v>
      </c>
      <c r="I16" s="166">
        <f t="shared" si="1"/>
        <v>57.242197802197808</v>
      </c>
      <c r="J16" s="166">
        <f t="shared" si="2"/>
        <v>55.111111111111121</v>
      </c>
      <c r="K16" s="166">
        <f t="shared" si="3"/>
        <v>0</v>
      </c>
      <c r="L16" s="166">
        <f t="shared" si="4"/>
        <v>166.72622017433642</v>
      </c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</row>
    <row r="17" spans="1:25">
      <c r="A17" s="135">
        <v>16</v>
      </c>
      <c r="B17" s="178" t="s">
        <v>41</v>
      </c>
      <c r="C17" s="137" t="s">
        <v>198</v>
      </c>
      <c r="D17" s="166">
        <f>VLOOKUP($C17,'105冬男OAB'!$C$2:$M$82,11,FALSE)</f>
        <v>36.372911261027497</v>
      </c>
      <c r="E17" s="166"/>
      <c r="F17" s="166">
        <f>VLOOKUP($C17,'106夏男OAB'!$C$2:$N$75,12,FALSE)</f>
        <v>49.393162393162399</v>
      </c>
      <c r="G17" s="166">
        <f>VLOOKUP($C17,台灣業餘男OAB!$C$2:$N$75,12,FALSE)</f>
        <v>43.290109890109889</v>
      </c>
      <c r="H17" s="166">
        <f t="shared" si="0"/>
        <v>36.372911261027497</v>
      </c>
      <c r="I17" s="166">
        <f t="shared" si="1"/>
        <v>0</v>
      </c>
      <c r="J17" s="166">
        <f t="shared" si="2"/>
        <v>64.211111111111123</v>
      </c>
      <c r="K17" s="166">
        <f t="shared" si="3"/>
        <v>64.935164835164841</v>
      </c>
      <c r="L17" s="166">
        <f t="shared" si="4"/>
        <v>165.51918720730345</v>
      </c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</row>
    <row r="18" spans="1:25">
      <c r="A18" s="135">
        <v>17</v>
      </c>
      <c r="B18" s="178" t="s">
        <v>41</v>
      </c>
      <c r="C18" s="137" t="s">
        <v>50</v>
      </c>
      <c r="D18" s="166">
        <f>VLOOKUP($C18,'105冬男OAB'!$C$2:$M$82,11,FALSE)</f>
        <v>42.372911261027497</v>
      </c>
      <c r="E18" s="166">
        <f>VLOOKUP($C18,'106春男OAB'!$C$2:$N$71,12,FALSE)</f>
        <v>37.701831501831506</v>
      </c>
      <c r="F18" s="166">
        <f>VLOOKUP($C18,'106夏男OAB'!$C$2:$N$75,12,FALSE)</f>
        <v>44.393162393162399</v>
      </c>
      <c r="G18" s="166">
        <f>VLOOKUP($C18,台灣業餘男OAB!$C$2:$N$75,12,FALSE)</f>
        <v>8.9258241758241752</v>
      </c>
      <c r="H18" s="166">
        <f t="shared" si="0"/>
        <v>42.372911261027497</v>
      </c>
      <c r="I18" s="166">
        <f t="shared" si="1"/>
        <v>45.242197802197808</v>
      </c>
      <c r="J18" s="166">
        <f t="shared" si="2"/>
        <v>57.711111111111123</v>
      </c>
      <c r="K18" s="166">
        <f t="shared" si="3"/>
        <v>13.388736263736263</v>
      </c>
      <c r="L18" s="166">
        <f t="shared" si="4"/>
        <v>158.71495643807268</v>
      </c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</row>
    <row r="19" spans="1:25">
      <c r="A19" s="135">
        <v>18</v>
      </c>
      <c r="B19" s="178" t="s">
        <v>65</v>
      </c>
      <c r="C19" s="137" t="s">
        <v>359</v>
      </c>
      <c r="D19" s="166">
        <f>VLOOKUP($C19,'105冬男OAB'!$C$2:$M$82,11,FALSE)</f>
        <v>42.372911261027497</v>
      </c>
      <c r="E19" s="166">
        <f>VLOOKUP($C19,'106春男OAB'!$C$2:$N$71,12,FALSE)</f>
        <v>44.701831501831506</v>
      </c>
      <c r="F19" s="166">
        <f>VLOOKUP($C19,'106夏男OAB'!$C$2:$N$75,12,FALSE)</f>
        <v>46.393162393162399</v>
      </c>
      <c r="G19" s="166"/>
      <c r="H19" s="166">
        <f t="shared" si="0"/>
        <v>42.372911261027497</v>
      </c>
      <c r="I19" s="166">
        <f t="shared" si="1"/>
        <v>53.642197802197806</v>
      </c>
      <c r="J19" s="166">
        <f t="shared" si="2"/>
        <v>60.311111111111117</v>
      </c>
      <c r="K19" s="166">
        <f t="shared" si="3"/>
        <v>0</v>
      </c>
      <c r="L19" s="166">
        <f t="shared" si="4"/>
        <v>156.32622017433641</v>
      </c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</row>
    <row r="20" spans="1:25">
      <c r="A20" s="135">
        <v>19</v>
      </c>
      <c r="B20" s="178" t="s">
        <v>41</v>
      </c>
      <c r="C20" s="137" t="s">
        <v>76</v>
      </c>
      <c r="D20" s="166">
        <f>VLOOKUP($C20,'105冬男OAB'!$C$2:$M$82,11,FALSE)</f>
        <v>47.372911261027497</v>
      </c>
      <c r="E20" s="166">
        <f>VLOOKUP($C20,'106春男OAB'!$C$2:$N$71,12,FALSE)</f>
        <v>42.701831501831506</v>
      </c>
      <c r="F20" s="166">
        <f>VLOOKUP($C20,'106夏男OAB'!$C$2:$N$75,12,FALSE)</f>
        <v>39.393162393162399</v>
      </c>
      <c r="G20" s="166">
        <f>VLOOKUP($C20,台灣業餘男OAB!$C$2:$N$75,12,FALSE)</f>
        <v>3.9642857142857082</v>
      </c>
      <c r="H20" s="166">
        <f t="shared" si="0"/>
        <v>47.372911261027497</v>
      </c>
      <c r="I20" s="166">
        <f t="shared" si="1"/>
        <v>51.242197802197808</v>
      </c>
      <c r="J20" s="166">
        <f t="shared" si="2"/>
        <v>51.211111111111123</v>
      </c>
      <c r="K20" s="166">
        <f t="shared" si="3"/>
        <v>5.9464285714285623</v>
      </c>
      <c r="L20" s="166">
        <f t="shared" si="4"/>
        <v>155.77264874576497</v>
      </c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</row>
    <row r="21" spans="1:25">
      <c r="A21" s="135">
        <v>20</v>
      </c>
      <c r="B21" s="178" t="s">
        <v>65</v>
      </c>
      <c r="C21" s="137" t="s">
        <v>71</v>
      </c>
      <c r="D21" s="166">
        <f>VLOOKUP($C21,'105冬男OAB'!$C$2:$M$82,11,FALSE)</f>
        <v>47.372911261027497</v>
      </c>
      <c r="E21" s="166">
        <f>VLOOKUP($C21,'106春男OAB'!$C$2:$N$71,12,FALSE)</f>
        <v>36.445421245421244</v>
      </c>
      <c r="F21" s="166">
        <f>VLOOKUP($C21,'106夏男OAB'!$C$2:$N$75,12,FALSE)</f>
        <v>13.444444444444443</v>
      </c>
      <c r="G21" s="166">
        <f>VLOOKUP($C21,台灣業餘男OAB!$C$2:$N$75,12,FALSE)</f>
        <v>29.290109890109889</v>
      </c>
      <c r="H21" s="166">
        <f t="shared" si="0"/>
        <v>47.372911261027497</v>
      </c>
      <c r="I21" s="166">
        <f t="shared" si="1"/>
        <v>43.734505494505491</v>
      </c>
      <c r="J21" s="166">
        <f t="shared" si="2"/>
        <v>17.477777777777778</v>
      </c>
      <c r="K21" s="166">
        <f t="shared" si="3"/>
        <v>43.935164835164834</v>
      </c>
      <c r="L21" s="166">
        <f t="shared" si="4"/>
        <v>152.5203593684756</v>
      </c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</row>
    <row r="22" spans="1:25">
      <c r="A22" s="135">
        <v>21</v>
      </c>
      <c r="B22" s="178" t="s">
        <v>65</v>
      </c>
      <c r="C22" s="137" t="s">
        <v>67</v>
      </c>
      <c r="D22" s="166">
        <f>VLOOKUP($C22,'105冬男OAB'!$C$2:$M$82,11,FALSE)</f>
        <v>40.372911261027497</v>
      </c>
      <c r="E22" s="166">
        <f>VLOOKUP($C22,'106春男OAB'!$C$2:$N$71,12,FALSE)</f>
        <v>50.701831501831506</v>
      </c>
      <c r="F22" s="166">
        <f>VLOOKUP($C22,'106夏男OAB'!$C$2:$N$75,12,FALSE)</f>
        <v>38.393162393162399</v>
      </c>
      <c r="G22" s="166">
        <f>VLOOKUP($C22,台灣業餘男OAB!$C$2:$N$75,12,FALSE)</f>
        <v>0</v>
      </c>
      <c r="H22" s="166">
        <f t="shared" si="0"/>
        <v>40.372911261027497</v>
      </c>
      <c r="I22" s="166">
        <f t="shared" si="1"/>
        <v>60.842197802197802</v>
      </c>
      <c r="J22" s="166">
        <f t="shared" si="2"/>
        <v>49.911111111111119</v>
      </c>
      <c r="K22" s="166">
        <f t="shared" si="3"/>
        <v>0</v>
      </c>
      <c r="L22" s="166">
        <f t="shared" si="4"/>
        <v>151.12622017433642</v>
      </c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</row>
    <row r="23" spans="1:25">
      <c r="A23" s="135">
        <v>22</v>
      </c>
      <c r="B23" s="178" t="s">
        <v>88</v>
      </c>
      <c r="C23" s="137" t="s">
        <v>95</v>
      </c>
      <c r="D23" s="166">
        <f>VLOOKUP($C23,'105冬男OAB'!$C$2:$M$82,11,FALSE)</f>
        <v>39.372911261027497</v>
      </c>
      <c r="E23" s="166">
        <f>VLOOKUP($C23,'106春男OAB'!$C$2:$N$71,12,FALSE)</f>
        <v>36.701831501831506</v>
      </c>
      <c r="F23" s="166">
        <f>VLOOKUP($C23,'106夏男OAB'!$C$2:$N$75,12,FALSE)</f>
        <v>23.393162393162399</v>
      </c>
      <c r="G23" s="166">
        <f>VLOOKUP($C23,台灣業餘男OAB!$C$2:$N$75,12,FALSE)</f>
        <v>7.9642857142857082</v>
      </c>
      <c r="H23" s="166">
        <f t="shared" si="0"/>
        <v>39.372911261027497</v>
      </c>
      <c r="I23" s="166">
        <f t="shared" si="1"/>
        <v>44.042197802197805</v>
      </c>
      <c r="J23" s="166">
        <f t="shared" si="2"/>
        <v>30.411111111111119</v>
      </c>
      <c r="K23" s="166">
        <f t="shared" si="3"/>
        <v>11.946428571428562</v>
      </c>
      <c r="L23" s="166">
        <f t="shared" si="4"/>
        <v>125.77264874576497</v>
      </c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</row>
    <row r="24" spans="1:25">
      <c r="A24" s="135">
        <v>23</v>
      </c>
      <c r="B24" s="178" t="s">
        <v>65</v>
      </c>
      <c r="C24" s="137" t="s">
        <v>79</v>
      </c>
      <c r="D24" s="166">
        <f>VLOOKUP($C24,'105冬男OAB'!$C$2:$M$82,11,FALSE)</f>
        <v>42.372911261027497</v>
      </c>
      <c r="E24" s="166">
        <f>VLOOKUP($C24,'106春男OAB'!$C$2:$N$71,12,FALSE)</f>
        <v>11.342857142857142</v>
      </c>
      <c r="F24" s="166">
        <f>VLOOKUP($C24,'106夏男OAB'!$C$2:$N$75,12,FALSE)</f>
        <v>12.444444444444443</v>
      </c>
      <c r="G24" s="166">
        <f>VLOOKUP($C24,台灣業餘男OAB!$C$2:$N$75,12,FALSE)</f>
        <v>34.290109890109889</v>
      </c>
      <c r="H24" s="166">
        <f t="shared" si="0"/>
        <v>42.372911261027497</v>
      </c>
      <c r="I24" s="166">
        <f t="shared" si="1"/>
        <v>13.61142857142857</v>
      </c>
      <c r="J24" s="166">
        <f t="shared" si="2"/>
        <v>16.177777777777777</v>
      </c>
      <c r="K24" s="166">
        <f t="shared" si="3"/>
        <v>51.435164835164834</v>
      </c>
      <c r="L24" s="166">
        <f t="shared" si="4"/>
        <v>123.59728244539869</v>
      </c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</row>
    <row r="25" spans="1:25">
      <c r="A25" s="135">
        <v>24</v>
      </c>
      <c r="B25" s="178" t="s">
        <v>65</v>
      </c>
      <c r="C25" s="137" t="s">
        <v>78</v>
      </c>
      <c r="D25" s="166">
        <f>VLOOKUP($C25,'105冬男OAB'!$C$2:$M$82,11,FALSE)</f>
        <v>10.287804878048775</v>
      </c>
      <c r="E25" s="166">
        <f>VLOOKUP($C25,'106春男OAB'!$C$2:$N$71,12,FALSE)</f>
        <v>13.342857142857142</v>
      </c>
      <c r="F25" s="166">
        <f>VLOOKUP($C25,'106夏男OAB'!$C$2:$N$75,12,FALSE)</f>
        <v>39.393162393162399</v>
      </c>
      <c r="G25" s="166">
        <f>VLOOKUP($C25,台灣業餘男OAB!$C$2:$N$75,12,FALSE)</f>
        <v>28.328571428571422</v>
      </c>
      <c r="H25" s="166">
        <f t="shared" si="0"/>
        <v>10.287804878048775</v>
      </c>
      <c r="I25" s="166">
        <f t="shared" si="1"/>
        <v>16.011428571428571</v>
      </c>
      <c r="J25" s="166">
        <f t="shared" si="2"/>
        <v>51.211111111111123</v>
      </c>
      <c r="K25" s="166">
        <f t="shared" si="3"/>
        <v>42.492857142857133</v>
      </c>
      <c r="L25" s="166">
        <f t="shared" si="4"/>
        <v>120.0032017034456</v>
      </c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</row>
    <row r="26" spans="1:25">
      <c r="A26" s="135">
        <v>25</v>
      </c>
      <c r="B26" s="178" t="s">
        <v>41</v>
      </c>
      <c r="C26" s="137" t="s">
        <v>57</v>
      </c>
      <c r="D26" s="166">
        <f>VLOOKUP($C26,'105冬男OAB'!$C$2:$M$82,11,FALSE)</f>
        <v>14.287804878048775</v>
      </c>
      <c r="E26" s="166">
        <f>VLOOKUP($C26,'106春男OAB'!$C$2:$N$71,12,FALSE)</f>
        <v>38.701831501831506</v>
      </c>
      <c r="F26" s="166">
        <f>VLOOKUP($C26,'106夏男OAB'!$C$2:$N$75,12,FALSE)</f>
        <v>42.393162393162399</v>
      </c>
      <c r="G26" s="166"/>
      <c r="H26" s="166">
        <f t="shared" si="0"/>
        <v>14.287804878048775</v>
      </c>
      <c r="I26" s="166">
        <f t="shared" si="1"/>
        <v>46.442197802197803</v>
      </c>
      <c r="J26" s="166">
        <f t="shared" si="2"/>
        <v>55.111111111111121</v>
      </c>
      <c r="K26" s="166">
        <f t="shared" si="3"/>
        <v>0</v>
      </c>
      <c r="L26" s="166">
        <f t="shared" si="4"/>
        <v>115.8411137913577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</row>
    <row r="27" spans="1:25">
      <c r="A27" s="135">
        <v>26</v>
      </c>
      <c r="B27" s="178" t="s">
        <v>41</v>
      </c>
      <c r="C27" s="137" t="s">
        <v>45</v>
      </c>
      <c r="D27" s="166"/>
      <c r="E27" s="166">
        <f>VLOOKUP($C27,'106春男OAB'!$C$2:$N$71,12,FALSE)</f>
        <v>51.701831501831506</v>
      </c>
      <c r="F27" s="166">
        <f>VLOOKUP($C27,'106夏男OAB'!$C$2:$N$75,12,FALSE)</f>
        <v>11.444444444444443</v>
      </c>
      <c r="G27" s="166">
        <f>VLOOKUP($C27,台灣業餘男OAB!$C$2:$N$75,12,FALSE)</f>
        <v>24.175824175824175</v>
      </c>
      <c r="H27" s="166">
        <f t="shared" si="0"/>
        <v>0</v>
      </c>
      <c r="I27" s="166">
        <f t="shared" si="1"/>
        <v>62.042197802197805</v>
      </c>
      <c r="J27" s="166">
        <f t="shared" si="2"/>
        <v>14.877777777777776</v>
      </c>
      <c r="K27" s="166">
        <f t="shared" si="3"/>
        <v>36.263736263736263</v>
      </c>
      <c r="L27" s="166">
        <f t="shared" si="4"/>
        <v>113.18371184371185</v>
      </c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</row>
    <row r="28" spans="1:25">
      <c r="A28" s="135">
        <v>27</v>
      </c>
      <c r="B28" s="178" t="s">
        <v>65</v>
      </c>
      <c r="C28" s="137" t="s">
        <v>69</v>
      </c>
      <c r="D28" s="166"/>
      <c r="E28" s="166">
        <f>VLOOKUP($C28,'106春男OAB'!$C$2:$N$71,12,FALSE)</f>
        <v>33.701831501831506</v>
      </c>
      <c r="F28" s="166">
        <f>VLOOKUP($C28,'106夏男OAB'!$C$2:$N$75,12,FALSE)</f>
        <v>46.393162393162399</v>
      </c>
      <c r="G28" s="166"/>
      <c r="H28" s="166">
        <f t="shared" si="0"/>
        <v>0</v>
      </c>
      <c r="I28" s="166">
        <f t="shared" si="1"/>
        <v>40.442197802197803</v>
      </c>
      <c r="J28" s="166">
        <f t="shared" si="2"/>
        <v>60.311111111111117</v>
      </c>
      <c r="K28" s="166">
        <f t="shared" si="3"/>
        <v>0</v>
      </c>
      <c r="L28" s="166">
        <f t="shared" si="4"/>
        <v>100.75330891330893</v>
      </c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</row>
    <row r="29" spans="1:25">
      <c r="A29" s="135">
        <v>28</v>
      </c>
      <c r="B29" s="178" t="s">
        <v>88</v>
      </c>
      <c r="C29" s="137" t="s">
        <v>92</v>
      </c>
      <c r="D29" s="166">
        <f>VLOOKUP($C29,'105冬男OAB'!$C$2:$M$82,11,FALSE)</f>
        <v>33.372911261027497</v>
      </c>
      <c r="E29" s="166">
        <f>VLOOKUP($C29,'106春男OAB'!$C$2:$N$71,12,FALSE)</f>
        <v>24.701831501831506</v>
      </c>
      <c r="F29" s="166">
        <f>VLOOKUP($C29,'106夏男OAB'!$C$2:$N$75,12,FALSE)</f>
        <v>28.393162393162399</v>
      </c>
      <c r="G29" s="166"/>
      <c r="H29" s="166">
        <f t="shared" si="0"/>
        <v>33.372911261027497</v>
      </c>
      <c r="I29" s="166">
        <f t="shared" si="1"/>
        <v>29.642197802197806</v>
      </c>
      <c r="J29" s="166">
        <f t="shared" si="2"/>
        <v>36.911111111111119</v>
      </c>
      <c r="K29" s="166">
        <f t="shared" si="3"/>
        <v>0</v>
      </c>
      <c r="L29" s="166">
        <f t="shared" si="4"/>
        <v>99.926220174336422</v>
      </c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</row>
    <row r="30" spans="1:25">
      <c r="A30" s="135">
        <v>29</v>
      </c>
      <c r="B30" s="178" t="s">
        <v>65</v>
      </c>
      <c r="C30" s="206" t="s">
        <v>85</v>
      </c>
      <c r="D30" s="166">
        <f>VLOOKUP($C30,'105冬男OAB'!$C$2:$M$82,11,FALSE)</f>
        <v>38.372911261027497</v>
      </c>
      <c r="E30" s="166">
        <f>VLOOKUP($C30,'106春男OAB'!$C$2:$N$71,12,FALSE)</f>
        <v>11.342857142857142</v>
      </c>
      <c r="F30" s="166">
        <f>VLOOKUP($C30,'106夏男OAB'!$C$2:$N$75,12,FALSE)</f>
        <v>35.393162393162399</v>
      </c>
      <c r="G30" s="166"/>
      <c r="H30" s="166">
        <f t="shared" si="0"/>
        <v>38.372911261027497</v>
      </c>
      <c r="I30" s="166">
        <f t="shared" si="1"/>
        <v>13.61142857142857</v>
      </c>
      <c r="J30" s="166">
        <f t="shared" si="2"/>
        <v>46.01111111111112</v>
      </c>
      <c r="K30" s="166">
        <f t="shared" si="3"/>
        <v>0</v>
      </c>
      <c r="L30" s="166">
        <f t="shared" si="4"/>
        <v>97.995450943567192</v>
      </c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</row>
    <row r="31" spans="1:25">
      <c r="A31" s="135">
        <v>30</v>
      </c>
      <c r="B31" s="178" t="s">
        <v>41</v>
      </c>
      <c r="C31" s="137" t="s">
        <v>43</v>
      </c>
      <c r="D31" s="166">
        <f>VLOOKUP($C31,'105冬男OAB'!$C$2:$M$82,11,FALSE)</f>
        <v>37.372911261027497</v>
      </c>
      <c r="E31" s="166">
        <f>VLOOKUP($C31,'106春男OAB'!$C$2:$N$71,12,FALSE)</f>
        <v>49.701831501831506</v>
      </c>
      <c r="F31" s="166"/>
      <c r="G31" s="166"/>
      <c r="H31" s="166">
        <f t="shared" si="0"/>
        <v>37.372911261027497</v>
      </c>
      <c r="I31" s="166">
        <f t="shared" si="1"/>
        <v>59.642197802197806</v>
      </c>
      <c r="J31" s="166">
        <f t="shared" si="2"/>
        <v>0</v>
      </c>
      <c r="K31" s="166">
        <f t="shared" si="3"/>
        <v>0</v>
      </c>
      <c r="L31" s="166">
        <f t="shared" si="4"/>
        <v>97.01510906322531</v>
      </c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</row>
    <row r="32" spans="1:25">
      <c r="A32" s="135">
        <v>31</v>
      </c>
      <c r="B32" s="178" t="s">
        <v>88</v>
      </c>
      <c r="C32" s="137" t="s">
        <v>97</v>
      </c>
      <c r="D32" s="166">
        <f>VLOOKUP($C32,'105冬男OAB'!$C$2:$M$82,11,FALSE)</f>
        <v>19.372911261027497</v>
      </c>
      <c r="E32" s="166">
        <f>VLOOKUP($C32,'106春男OAB'!$C$2:$N$71,12,FALSE)</f>
        <v>29.701831501831506</v>
      </c>
      <c r="F32" s="166">
        <f>VLOOKUP($C32,'106夏男OAB'!$C$2:$N$75,12,FALSE)</f>
        <v>26.393162393162399</v>
      </c>
      <c r="G32" s="166">
        <f>VLOOKUP($C32,台灣業餘男OAB!$C$2:$N$75,12,FALSE)</f>
        <v>1.961538461538467</v>
      </c>
      <c r="H32" s="166">
        <f t="shared" si="0"/>
        <v>19.372911261027497</v>
      </c>
      <c r="I32" s="166">
        <f t="shared" si="1"/>
        <v>35.642197802197806</v>
      </c>
      <c r="J32" s="166">
        <f t="shared" si="2"/>
        <v>34.311111111111117</v>
      </c>
      <c r="K32" s="166">
        <f t="shared" si="3"/>
        <v>2.9423076923077005</v>
      </c>
      <c r="L32" s="166">
        <f t="shared" si="4"/>
        <v>92.268527866644121</v>
      </c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</row>
    <row r="33" spans="1:25">
      <c r="A33" s="135">
        <v>32</v>
      </c>
      <c r="B33" s="178" t="s">
        <v>65</v>
      </c>
      <c r="C33" s="137" t="s">
        <v>68</v>
      </c>
      <c r="D33" s="166">
        <f>VLOOKUP($C33,'105冬男OAB'!$C$2:$M$82,11,FALSE)</f>
        <v>7.2878048780487745</v>
      </c>
      <c r="E33" s="166">
        <f>VLOOKUP($C33,'106春男OAB'!$C$2:$N$71,12,FALSE)</f>
        <v>11.342857142857142</v>
      </c>
      <c r="F33" s="166">
        <f>VLOOKUP($C33,'106夏男OAB'!$C$2:$N$75,12,FALSE)</f>
        <v>37.393162393162399</v>
      </c>
      <c r="G33" s="166">
        <f>VLOOKUP($C33,台灣業餘男OAB!$C$2:$N$75,12,FALSE)</f>
        <v>9.9258241758241752</v>
      </c>
      <c r="H33" s="166">
        <f t="shared" si="0"/>
        <v>7.2878048780487745</v>
      </c>
      <c r="I33" s="166">
        <f t="shared" si="1"/>
        <v>13.61142857142857</v>
      </c>
      <c r="J33" s="166">
        <f t="shared" si="2"/>
        <v>48.611111111111121</v>
      </c>
      <c r="K33" s="166">
        <f t="shared" si="3"/>
        <v>14.888736263736263</v>
      </c>
      <c r="L33" s="166">
        <f t="shared" si="4"/>
        <v>84.399080824324727</v>
      </c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</row>
    <row r="34" spans="1:25">
      <c r="A34" s="135">
        <v>33</v>
      </c>
      <c r="B34" s="178" t="s">
        <v>88</v>
      </c>
      <c r="C34" s="137" t="s">
        <v>104</v>
      </c>
      <c r="D34" s="166">
        <f>VLOOKUP($C34,'105冬男OAB'!$C$2:$M$82,11,FALSE)</f>
        <v>42.372911261027497</v>
      </c>
      <c r="E34" s="166">
        <f>VLOOKUP($C34,'106春男OAB'!$C$2:$N$71,12,FALSE)</f>
        <v>1.3428571428571416</v>
      </c>
      <c r="F34" s="166">
        <f>VLOOKUP($C34,'106夏男OAB'!$C$2:$N$75,12,FALSE)</f>
        <v>28.393162393162399</v>
      </c>
      <c r="G34" s="166">
        <f>VLOOKUP($C34,台灣業餘男OAB!$C$2:$N$75,12,FALSE)</f>
        <v>0.9642857142857082</v>
      </c>
      <c r="H34" s="166">
        <f t="shared" ref="H34:H65" si="5">D34</f>
        <v>42.372911261027497</v>
      </c>
      <c r="I34" s="166">
        <f t="shared" ref="I34:I65" si="6">E34*1.2</f>
        <v>1.6114285714285699</v>
      </c>
      <c r="J34" s="166">
        <f t="shared" ref="J34:J65" si="7">F34*1.3</f>
        <v>36.911111111111119</v>
      </c>
      <c r="K34" s="166">
        <f t="shared" ref="K34:K65" si="8">G34*1.5</f>
        <v>1.4464285714285623</v>
      </c>
      <c r="L34" s="166">
        <f t="shared" ref="L34:L65" si="9">SUM(H34:K34)</f>
        <v>82.341879514995753</v>
      </c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</row>
    <row r="35" spans="1:25">
      <c r="A35" s="135">
        <v>34</v>
      </c>
      <c r="B35" s="178" t="s">
        <v>88</v>
      </c>
      <c r="C35" s="137" t="s">
        <v>103</v>
      </c>
      <c r="D35" s="166">
        <f>VLOOKUP($C35,'105冬男OAB'!$C$2:$M$82,11,FALSE)</f>
        <v>18.372911261027497</v>
      </c>
      <c r="E35" s="166">
        <f>VLOOKUP($C35,'106春男OAB'!$C$2:$N$71,12,FALSE)</f>
        <v>16.701831501831506</v>
      </c>
      <c r="F35" s="166">
        <f>VLOOKUP($C35,'106夏男OAB'!$C$2:$N$75,12,FALSE)</f>
        <v>30.393162393162399</v>
      </c>
      <c r="G35" s="166"/>
      <c r="H35" s="166">
        <f t="shared" si="5"/>
        <v>18.372911261027497</v>
      </c>
      <c r="I35" s="166">
        <f t="shared" si="6"/>
        <v>20.042197802197808</v>
      </c>
      <c r="J35" s="166">
        <f t="shared" si="7"/>
        <v>39.51111111111112</v>
      </c>
      <c r="K35" s="166">
        <f t="shared" si="8"/>
        <v>0</v>
      </c>
      <c r="L35" s="166">
        <f t="shared" si="9"/>
        <v>77.926220174336422</v>
      </c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</row>
    <row r="36" spans="1:25" ht="16.899999999999999" customHeight="1">
      <c r="A36" s="135">
        <v>35</v>
      </c>
      <c r="B36" s="178" t="s">
        <v>41</v>
      </c>
      <c r="C36" s="137" t="s">
        <v>63</v>
      </c>
      <c r="D36" s="166"/>
      <c r="E36" s="166">
        <f>VLOOKUP($C36,'106春男OAB'!$C$2:$N$71,12,FALSE)</f>
        <v>12.342857142857142</v>
      </c>
      <c r="F36" s="166">
        <f>VLOOKUP($C36,'106夏男OAB'!$C$2:$N$75,12,FALSE)</f>
        <v>9.4444444444444429</v>
      </c>
      <c r="G36" s="166">
        <f>VLOOKUP($C36,台灣業餘男OAB!$C$2:$N$75,12,FALSE)</f>
        <v>32.290109890109889</v>
      </c>
      <c r="H36" s="166">
        <f t="shared" si="5"/>
        <v>0</v>
      </c>
      <c r="I36" s="166">
        <f t="shared" si="6"/>
        <v>14.81142857142857</v>
      </c>
      <c r="J36" s="166">
        <f t="shared" si="7"/>
        <v>12.277777777777777</v>
      </c>
      <c r="K36" s="166">
        <f t="shared" si="8"/>
        <v>48.435164835164834</v>
      </c>
      <c r="L36" s="166">
        <f t="shared" si="9"/>
        <v>75.524371184371176</v>
      </c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</row>
    <row r="37" spans="1:25">
      <c r="A37" s="135">
        <v>36</v>
      </c>
      <c r="B37" s="178" t="s">
        <v>41</v>
      </c>
      <c r="C37" s="137" t="s">
        <v>56</v>
      </c>
      <c r="D37" s="166"/>
      <c r="E37" s="166">
        <f>VLOOKUP($C37,'106春男OAB'!$C$2:$N$71,12,FALSE)</f>
        <v>14.342857142857142</v>
      </c>
      <c r="F37" s="166">
        <f>VLOOKUP($C37,'106夏男OAB'!$C$2:$N$75,12,FALSE)</f>
        <v>44.393162393162399</v>
      </c>
      <c r="G37" s="166"/>
      <c r="H37" s="166">
        <f t="shared" si="5"/>
        <v>0</v>
      </c>
      <c r="I37" s="166">
        <f t="shared" si="6"/>
        <v>17.21142857142857</v>
      </c>
      <c r="J37" s="166">
        <f t="shared" si="7"/>
        <v>57.711111111111123</v>
      </c>
      <c r="K37" s="166">
        <f t="shared" si="8"/>
        <v>0</v>
      </c>
      <c r="L37" s="166">
        <f t="shared" si="9"/>
        <v>74.922539682539693</v>
      </c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</row>
    <row r="38" spans="1:25">
      <c r="A38" s="135">
        <v>37</v>
      </c>
      <c r="B38" s="178" t="s">
        <v>88</v>
      </c>
      <c r="C38" s="137" t="s">
        <v>93</v>
      </c>
      <c r="D38" s="166">
        <f>VLOOKUP($C38,'105冬男OAB'!$C$2:$M$82,11,FALSE)</f>
        <v>11.372911261027497</v>
      </c>
      <c r="E38" s="166">
        <f>VLOOKUP($C38,'106春男OAB'!$C$2:$N$71,12,FALSE)</f>
        <v>20.701831501831506</v>
      </c>
      <c r="F38" s="166">
        <f>VLOOKUP($C38,'106夏男OAB'!$C$2:$N$75,12,FALSE)</f>
        <v>28.393162393162399</v>
      </c>
      <c r="G38" s="166"/>
      <c r="H38" s="166">
        <f t="shared" si="5"/>
        <v>11.372911261027497</v>
      </c>
      <c r="I38" s="166">
        <f t="shared" si="6"/>
        <v>24.842197802197806</v>
      </c>
      <c r="J38" s="166">
        <f t="shared" si="7"/>
        <v>36.911111111111119</v>
      </c>
      <c r="K38" s="166">
        <f t="shared" si="8"/>
        <v>0</v>
      </c>
      <c r="L38" s="166">
        <f t="shared" si="9"/>
        <v>73.126220174336424</v>
      </c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</row>
    <row r="39" spans="1:25">
      <c r="A39" s="135">
        <v>38</v>
      </c>
      <c r="B39" s="178" t="s">
        <v>65</v>
      </c>
      <c r="C39" s="137" t="s">
        <v>278</v>
      </c>
      <c r="D39" s="166">
        <f>VLOOKUP($C39,'105冬男OAB'!$C$2:$M$82,11,FALSE)</f>
        <v>36.372911261027497</v>
      </c>
      <c r="E39" s="166"/>
      <c r="F39" s="166">
        <f>VLOOKUP($C39,'106夏男OAB'!$C$2:$N$75,12,FALSE)</f>
        <v>13.444444444444443</v>
      </c>
      <c r="G39" s="166">
        <f>VLOOKUP($C39,台灣業餘男OAB!$C$2:$N$75,12,FALSE)</f>
        <v>9.9258241758241752</v>
      </c>
      <c r="H39" s="166">
        <f t="shared" si="5"/>
        <v>36.372911261027497</v>
      </c>
      <c r="I39" s="166">
        <f t="shared" si="6"/>
        <v>0</v>
      </c>
      <c r="J39" s="166">
        <f t="shared" si="7"/>
        <v>17.477777777777778</v>
      </c>
      <c r="K39" s="166">
        <f t="shared" si="8"/>
        <v>14.888736263736263</v>
      </c>
      <c r="L39" s="166">
        <f t="shared" si="9"/>
        <v>68.739425302541534</v>
      </c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</row>
    <row r="40" spans="1:25">
      <c r="A40" s="135">
        <v>39</v>
      </c>
      <c r="B40" s="178" t="s">
        <v>65</v>
      </c>
      <c r="C40" s="137" t="s">
        <v>279</v>
      </c>
      <c r="D40" s="166">
        <f>VLOOKUP($C40,'105冬男OAB'!$C$2:$M$82,11,FALSE)</f>
        <v>22.372911261027497</v>
      </c>
      <c r="E40" s="166"/>
      <c r="F40" s="166">
        <f>VLOOKUP($C40,'106夏男OAB'!$C$2:$N$75,12,FALSE)</f>
        <v>34.393162393162399</v>
      </c>
      <c r="G40" s="166"/>
      <c r="H40" s="166">
        <f t="shared" si="5"/>
        <v>22.372911261027497</v>
      </c>
      <c r="I40" s="166">
        <f t="shared" si="6"/>
        <v>0</v>
      </c>
      <c r="J40" s="166">
        <f t="shared" si="7"/>
        <v>44.711111111111123</v>
      </c>
      <c r="K40" s="166">
        <f t="shared" si="8"/>
        <v>0</v>
      </c>
      <c r="L40" s="166">
        <f t="shared" si="9"/>
        <v>67.08402237213862</v>
      </c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</row>
    <row r="41" spans="1:25">
      <c r="A41" s="135">
        <v>40</v>
      </c>
      <c r="B41" s="179" t="s">
        <v>41</v>
      </c>
      <c r="C41" s="179" t="s">
        <v>168</v>
      </c>
      <c r="D41" s="166"/>
      <c r="E41" s="166"/>
      <c r="F41" s="166">
        <f>VLOOKUP($C41,'106夏男OAB'!$C$2:$N$75,12,FALSE)</f>
        <v>50.393162393162399</v>
      </c>
      <c r="G41" s="166">
        <f>VLOOKUP($C41,台灣業餘男OAB!$C$2:$N$75,12,FALSE)</f>
        <v>0</v>
      </c>
      <c r="H41" s="166">
        <f t="shared" si="5"/>
        <v>0</v>
      </c>
      <c r="I41" s="166">
        <f t="shared" si="6"/>
        <v>0</v>
      </c>
      <c r="J41" s="166">
        <f t="shared" si="7"/>
        <v>65.51111111111112</v>
      </c>
      <c r="K41" s="166">
        <f t="shared" si="8"/>
        <v>0</v>
      </c>
      <c r="L41" s="166">
        <f t="shared" si="9"/>
        <v>65.51111111111112</v>
      </c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</row>
    <row r="42" spans="1:25">
      <c r="A42" s="135">
        <v>41</v>
      </c>
      <c r="B42" s="178" t="s">
        <v>65</v>
      </c>
      <c r="C42" s="137" t="s">
        <v>360</v>
      </c>
      <c r="D42" s="166">
        <f>VLOOKUP($C42,'105冬男OAB'!$C$2:$M$82,11,FALSE)</f>
        <v>27.372911261027497</v>
      </c>
      <c r="E42" s="166">
        <f>VLOOKUP($C42,'106春男OAB'!$C$2:$N$71,12,FALSE)</f>
        <v>31.701831501831506</v>
      </c>
      <c r="F42" s="166"/>
      <c r="G42" s="166"/>
      <c r="H42" s="166">
        <f t="shared" si="5"/>
        <v>27.372911261027497</v>
      </c>
      <c r="I42" s="166">
        <f t="shared" si="6"/>
        <v>38.042197802197805</v>
      </c>
      <c r="J42" s="166">
        <f t="shared" si="7"/>
        <v>0</v>
      </c>
      <c r="K42" s="166">
        <f t="shared" si="8"/>
        <v>0</v>
      </c>
      <c r="L42" s="166">
        <f t="shared" si="9"/>
        <v>65.415109063225302</v>
      </c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</row>
    <row r="43" spans="1:25">
      <c r="A43" s="135">
        <v>42</v>
      </c>
      <c r="B43" s="178" t="s">
        <v>88</v>
      </c>
      <c r="C43" s="137" t="s">
        <v>96</v>
      </c>
      <c r="D43" s="166">
        <f>VLOOKUP($C43,'105冬男OAB'!$C$2:$M$82,11,FALSE)</f>
        <v>24.372911261027497</v>
      </c>
      <c r="E43" s="166">
        <f>VLOOKUP($C43,'106春男OAB'!$C$2:$N$71,12,FALSE)</f>
        <v>33.701831501831506</v>
      </c>
      <c r="F43" s="166"/>
      <c r="G43" s="166"/>
      <c r="H43" s="166">
        <f t="shared" si="5"/>
        <v>24.372911261027497</v>
      </c>
      <c r="I43" s="166">
        <f t="shared" si="6"/>
        <v>40.442197802197803</v>
      </c>
      <c r="J43" s="166">
        <f t="shared" si="7"/>
        <v>0</v>
      </c>
      <c r="K43" s="166">
        <f t="shared" si="8"/>
        <v>0</v>
      </c>
      <c r="L43" s="166">
        <f t="shared" si="9"/>
        <v>64.815109063225293</v>
      </c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</row>
    <row r="44" spans="1:25">
      <c r="A44" s="135">
        <v>43</v>
      </c>
      <c r="B44" s="178" t="s">
        <v>41</v>
      </c>
      <c r="C44" s="137" t="s">
        <v>53</v>
      </c>
      <c r="D44" s="166"/>
      <c r="E44" s="166">
        <f>VLOOKUP($C44,'106春男OAB'!$C$2:$N$71,12,FALSE)</f>
        <v>42.701831501831506</v>
      </c>
      <c r="F44" s="166">
        <f>VLOOKUP($C44,'106夏男OAB'!$C$2:$N$75,12,FALSE)</f>
        <v>2.0555555555555571</v>
      </c>
      <c r="G44" s="166">
        <f>VLOOKUP($C44,台灣業餘男OAB!$C$2:$N$75,12,FALSE)</f>
        <v>5.961538461538467</v>
      </c>
      <c r="H44" s="166">
        <f t="shared" si="5"/>
        <v>0</v>
      </c>
      <c r="I44" s="166">
        <f t="shared" si="6"/>
        <v>51.242197802197808</v>
      </c>
      <c r="J44" s="166">
        <f t="shared" si="7"/>
        <v>2.6722222222222243</v>
      </c>
      <c r="K44" s="166">
        <f t="shared" si="8"/>
        <v>8.9423076923077005</v>
      </c>
      <c r="L44" s="166">
        <f t="shared" si="9"/>
        <v>62.856727716727733</v>
      </c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</row>
    <row r="45" spans="1:25">
      <c r="A45" s="135">
        <v>44</v>
      </c>
      <c r="B45" s="179" t="s">
        <v>41</v>
      </c>
      <c r="C45" s="203" t="s">
        <v>191</v>
      </c>
      <c r="D45" s="166"/>
      <c r="E45" s="166"/>
      <c r="F45" s="166"/>
      <c r="G45" s="166">
        <f>VLOOKUP($C45,台灣業餘男OAB!$C$2:$N$75,12,FALSE)</f>
        <v>40.290109890109889</v>
      </c>
      <c r="H45" s="166">
        <f t="shared" si="5"/>
        <v>0</v>
      </c>
      <c r="I45" s="166">
        <f t="shared" si="6"/>
        <v>0</v>
      </c>
      <c r="J45" s="166">
        <f t="shared" si="7"/>
        <v>0</v>
      </c>
      <c r="K45" s="166">
        <f t="shared" si="8"/>
        <v>60.435164835164834</v>
      </c>
      <c r="L45" s="166">
        <f t="shared" si="9"/>
        <v>60.435164835164834</v>
      </c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</row>
    <row r="46" spans="1:25">
      <c r="A46" s="135">
        <v>45</v>
      </c>
      <c r="B46" s="178" t="s">
        <v>65</v>
      </c>
      <c r="C46" s="137" t="s">
        <v>214</v>
      </c>
      <c r="D46" s="166">
        <f>VLOOKUP($C46,'105冬男OAB'!$C$2:$M$82,11,FALSE)</f>
        <v>8.7999999999999972</v>
      </c>
      <c r="E46" s="166"/>
      <c r="F46" s="166"/>
      <c r="G46" s="166">
        <f>VLOOKUP($C46,台灣業餘男OAB!$C$2:$N$75,12,FALSE)</f>
        <v>34.290109890109889</v>
      </c>
      <c r="H46" s="166">
        <f t="shared" si="5"/>
        <v>8.7999999999999972</v>
      </c>
      <c r="I46" s="166">
        <f t="shared" si="6"/>
        <v>0</v>
      </c>
      <c r="J46" s="166">
        <f t="shared" si="7"/>
        <v>0</v>
      </c>
      <c r="K46" s="166">
        <f t="shared" si="8"/>
        <v>51.435164835164834</v>
      </c>
      <c r="L46" s="166">
        <f t="shared" si="9"/>
        <v>60.235164835164831</v>
      </c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</row>
    <row r="47" spans="1:25">
      <c r="A47" s="135">
        <v>46</v>
      </c>
      <c r="B47" s="178" t="s">
        <v>65</v>
      </c>
      <c r="C47" s="137" t="s">
        <v>77</v>
      </c>
      <c r="D47" s="166">
        <f>VLOOKUP($C47,'105冬男OAB'!$C$2:$M$82,11,FALSE)</f>
        <v>28.372911261027497</v>
      </c>
      <c r="E47" s="166">
        <f>VLOOKUP($C47,'106春男OAB'!$C$2:$N$71,12,FALSE)</f>
        <v>26.445421245421244</v>
      </c>
      <c r="F47" s="166"/>
      <c r="G47" s="166"/>
      <c r="H47" s="166">
        <f t="shared" si="5"/>
        <v>28.372911261027497</v>
      </c>
      <c r="I47" s="166">
        <f t="shared" si="6"/>
        <v>31.734505494505491</v>
      </c>
      <c r="J47" s="166">
        <f t="shared" si="7"/>
        <v>0</v>
      </c>
      <c r="K47" s="166">
        <f t="shared" si="8"/>
        <v>0</v>
      </c>
      <c r="L47" s="166">
        <f t="shared" si="9"/>
        <v>60.107416755532988</v>
      </c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</row>
    <row r="48" spans="1:25">
      <c r="A48" s="135">
        <v>47</v>
      </c>
      <c r="B48" s="179" t="s">
        <v>41</v>
      </c>
      <c r="C48" s="179" t="s">
        <v>323</v>
      </c>
      <c r="D48" s="166"/>
      <c r="E48" s="166"/>
      <c r="F48" s="166">
        <f>VLOOKUP($C48,'106夏男OAB'!$C$2:$N$75,12,FALSE)</f>
        <v>41.393162393162399</v>
      </c>
      <c r="G48" s="166"/>
      <c r="H48" s="166">
        <f t="shared" si="5"/>
        <v>0</v>
      </c>
      <c r="I48" s="166">
        <f t="shared" si="6"/>
        <v>0</v>
      </c>
      <c r="J48" s="166">
        <f t="shared" si="7"/>
        <v>53.811111111111117</v>
      </c>
      <c r="K48" s="166">
        <f t="shared" si="8"/>
        <v>0</v>
      </c>
      <c r="L48" s="166">
        <f t="shared" si="9"/>
        <v>53.811111111111117</v>
      </c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</row>
    <row r="49" spans="1:25">
      <c r="A49" s="135">
        <v>48</v>
      </c>
      <c r="B49" s="178" t="s">
        <v>65</v>
      </c>
      <c r="C49" s="137" t="s">
        <v>271</v>
      </c>
      <c r="D49" s="166">
        <f>VLOOKUP($C49,'105冬男OAB'!$C$2:$M$82,11,FALSE)</f>
        <v>53.372911261027497</v>
      </c>
      <c r="E49" s="166"/>
      <c r="F49" s="166"/>
      <c r="G49" s="166"/>
      <c r="H49" s="166">
        <f t="shared" si="5"/>
        <v>53.372911261027497</v>
      </c>
      <c r="I49" s="166">
        <f t="shared" si="6"/>
        <v>0</v>
      </c>
      <c r="J49" s="166">
        <f t="shared" si="7"/>
        <v>0</v>
      </c>
      <c r="K49" s="166">
        <f t="shared" si="8"/>
        <v>0</v>
      </c>
      <c r="L49" s="166">
        <f t="shared" si="9"/>
        <v>53.372911261027497</v>
      </c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</row>
    <row r="50" spans="1:25">
      <c r="A50" s="135">
        <v>49</v>
      </c>
      <c r="B50" s="179" t="s">
        <v>41</v>
      </c>
      <c r="C50" s="203" t="s">
        <v>423</v>
      </c>
      <c r="D50" s="166"/>
      <c r="E50" s="166"/>
      <c r="F50" s="166"/>
      <c r="G50" s="166">
        <f>VLOOKUP($C50,台灣業餘男OAB!$C$2:$N$75,12,FALSE)</f>
        <v>35.290109890109889</v>
      </c>
      <c r="H50" s="166">
        <f t="shared" si="5"/>
        <v>0</v>
      </c>
      <c r="I50" s="166">
        <f t="shared" si="6"/>
        <v>0</v>
      </c>
      <c r="J50" s="166">
        <f t="shared" si="7"/>
        <v>0</v>
      </c>
      <c r="K50" s="166">
        <f t="shared" si="8"/>
        <v>52.935164835164834</v>
      </c>
      <c r="L50" s="166">
        <f t="shared" si="9"/>
        <v>52.935164835164834</v>
      </c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</row>
    <row r="51" spans="1:25">
      <c r="A51" s="135">
        <v>50</v>
      </c>
      <c r="B51" s="179" t="s">
        <v>41</v>
      </c>
      <c r="C51" s="203" t="s">
        <v>192</v>
      </c>
      <c r="D51" s="166"/>
      <c r="E51" s="166"/>
      <c r="F51" s="166"/>
      <c r="G51" s="166">
        <f>VLOOKUP($C51,台灣業餘男OAB!$C$2:$N$75,12,FALSE)</f>
        <v>35.290109890109889</v>
      </c>
      <c r="H51" s="166">
        <f t="shared" si="5"/>
        <v>0</v>
      </c>
      <c r="I51" s="166">
        <f t="shared" si="6"/>
        <v>0</v>
      </c>
      <c r="J51" s="166">
        <f t="shared" si="7"/>
        <v>0</v>
      </c>
      <c r="K51" s="166">
        <f t="shared" si="8"/>
        <v>52.935164835164834</v>
      </c>
      <c r="L51" s="166">
        <f t="shared" si="9"/>
        <v>52.935164835164834</v>
      </c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</row>
    <row r="52" spans="1:25">
      <c r="A52" s="135">
        <v>51</v>
      </c>
      <c r="B52" s="178" t="s">
        <v>65</v>
      </c>
      <c r="C52" s="137" t="s">
        <v>272</v>
      </c>
      <c r="D52" s="166">
        <f>VLOOKUP($C52,'105冬男OAB'!$C$2:$M$82,11,FALSE)</f>
        <v>51.372911261027497</v>
      </c>
      <c r="E52" s="166"/>
      <c r="F52" s="166"/>
      <c r="G52" s="166"/>
      <c r="H52" s="166">
        <f t="shared" si="5"/>
        <v>51.372911261027497</v>
      </c>
      <c r="I52" s="166">
        <f t="shared" si="6"/>
        <v>0</v>
      </c>
      <c r="J52" s="166">
        <f t="shared" si="7"/>
        <v>0</v>
      </c>
      <c r="K52" s="166">
        <f t="shared" si="8"/>
        <v>0</v>
      </c>
      <c r="L52" s="166">
        <f t="shared" si="9"/>
        <v>51.372911261027497</v>
      </c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</row>
    <row r="53" spans="1:25">
      <c r="A53" s="135">
        <v>52</v>
      </c>
      <c r="B53" s="178" t="s">
        <v>41</v>
      </c>
      <c r="C53" s="137" t="s">
        <v>60</v>
      </c>
      <c r="D53" s="166">
        <f>VLOOKUP($C53,'105冬男OAB'!$C$2:$M$82,11,FALSE)</f>
        <v>15.287804878048775</v>
      </c>
      <c r="E53" s="166">
        <f>VLOOKUP($C53,'106春男OAB'!$C$2:$N$71,12,FALSE)</f>
        <v>10.342857142857142</v>
      </c>
      <c r="F53" s="166">
        <f>VLOOKUP($C53,'106夏男OAB'!$C$2:$N$75,12,FALSE)</f>
        <v>17.444444444444443</v>
      </c>
      <c r="G53" s="166"/>
      <c r="H53" s="166">
        <f t="shared" si="5"/>
        <v>15.287804878048775</v>
      </c>
      <c r="I53" s="166">
        <f t="shared" si="6"/>
        <v>12.411428571428569</v>
      </c>
      <c r="J53" s="166">
        <f t="shared" si="7"/>
        <v>22.677777777777777</v>
      </c>
      <c r="K53" s="166">
        <f t="shared" si="8"/>
        <v>0</v>
      </c>
      <c r="L53" s="166">
        <f t="shared" si="9"/>
        <v>50.377011227255124</v>
      </c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</row>
    <row r="54" spans="1:25">
      <c r="A54" s="135">
        <v>53</v>
      </c>
      <c r="B54" s="178" t="s">
        <v>88</v>
      </c>
      <c r="C54" s="137" t="s">
        <v>99</v>
      </c>
      <c r="D54" s="166">
        <f>VLOOKUP($C54,'105冬男OAB'!$C$2:$M$82,11,FALSE)</f>
        <v>22.372911261027497</v>
      </c>
      <c r="E54" s="166">
        <f>VLOOKUP($C54,'106春男OAB'!$C$2:$N$71,12,FALSE)</f>
        <v>15.701831501831506</v>
      </c>
      <c r="F54" s="166">
        <f>VLOOKUP($C54,'106夏男OAB'!$C$2:$N$75,12,FALSE)</f>
        <v>6.4444444444444429</v>
      </c>
      <c r="G54" s="166"/>
      <c r="H54" s="166">
        <f t="shared" si="5"/>
        <v>22.372911261027497</v>
      </c>
      <c r="I54" s="166">
        <f t="shared" si="6"/>
        <v>18.842197802197806</v>
      </c>
      <c r="J54" s="166">
        <f t="shared" si="7"/>
        <v>8.3777777777777764</v>
      </c>
      <c r="K54" s="166">
        <f t="shared" si="8"/>
        <v>0</v>
      </c>
      <c r="L54" s="166">
        <f t="shared" si="9"/>
        <v>49.592886841003079</v>
      </c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</row>
    <row r="55" spans="1:25">
      <c r="A55" s="135">
        <v>54</v>
      </c>
      <c r="B55" s="178" t="s">
        <v>65</v>
      </c>
      <c r="C55" s="137" t="s">
        <v>80</v>
      </c>
      <c r="D55" s="166"/>
      <c r="E55" s="166">
        <f>VLOOKUP($C55,'106春男OAB'!$C$2:$N$71,12,FALSE)</f>
        <v>36.701831501831506</v>
      </c>
      <c r="F55" s="166">
        <f>VLOOKUP($C55,'106夏男OAB'!$C$2:$N$75,12,FALSE)</f>
        <v>0.44444444444444287</v>
      </c>
      <c r="G55" s="166"/>
      <c r="H55" s="166">
        <f t="shared" si="5"/>
        <v>0</v>
      </c>
      <c r="I55" s="166">
        <f t="shared" si="6"/>
        <v>44.042197802197805</v>
      </c>
      <c r="J55" s="166">
        <f t="shared" si="7"/>
        <v>0.57777777777777573</v>
      </c>
      <c r="K55" s="166">
        <f t="shared" si="8"/>
        <v>0</v>
      </c>
      <c r="L55" s="166">
        <f t="shared" si="9"/>
        <v>44.619975579975581</v>
      </c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</row>
    <row r="56" spans="1:25">
      <c r="A56" s="135">
        <v>55</v>
      </c>
      <c r="B56" s="178" t="s">
        <v>41</v>
      </c>
      <c r="C56" s="137" t="s">
        <v>170</v>
      </c>
      <c r="D56" s="166">
        <f>VLOOKUP($C56,'105冬男OAB'!$C$2:$M$82,11,FALSE)</f>
        <v>16.287804878048775</v>
      </c>
      <c r="E56" s="166"/>
      <c r="F56" s="166">
        <f>VLOOKUP($C56,'106夏男OAB'!$C$2:$N$75,12,FALSE)</f>
        <v>16.444444444444443</v>
      </c>
      <c r="G56" s="166">
        <f>VLOOKUP($C56,台灣業餘男OAB!$C$2:$N$75,12,FALSE)</f>
        <v>2.9642857142857082</v>
      </c>
      <c r="H56" s="166">
        <f t="shared" si="5"/>
        <v>16.287804878048775</v>
      </c>
      <c r="I56" s="166">
        <f t="shared" si="6"/>
        <v>0</v>
      </c>
      <c r="J56" s="166">
        <f t="shared" si="7"/>
        <v>21.377777777777776</v>
      </c>
      <c r="K56" s="166">
        <f t="shared" si="8"/>
        <v>4.4464285714285623</v>
      </c>
      <c r="L56" s="166">
        <f t="shared" si="9"/>
        <v>42.112011227255117</v>
      </c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</row>
    <row r="57" spans="1:25">
      <c r="A57" s="135">
        <v>56</v>
      </c>
      <c r="B57" s="178" t="s">
        <v>41</v>
      </c>
      <c r="C57" s="137" t="s">
        <v>277</v>
      </c>
      <c r="D57" s="166">
        <f>VLOOKUP($C57,'105冬男OAB'!$C$2:$M$82,11,FALSE)</f>
        <v>41.372911261027497</v>
      </c>
      <c r="E57" s="166"/>
      <c r="F57" s="166"/>
      <c r="G57" s="166"/>
      <c r="H57" s="166">
        <f t="shared" si="5"/>
        <v>41.372911261027497</v>
      </c>
      <c r="I57" s="166">
        <f t="shared" si="6"/>
        <v>0</v>
      </c>
      <c r="J57" s="166">
        <f t="shared" si="7"/>
        <v>0</v>
      </c>
      <c r="K57" s="166">
        <f t="shared" si="8"/>
        <v>0</v>
      </c>
      <c r="L57" s="166">
        <f t="shared" si="9"/>
        <v>41.372911261027497</v>
      </c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</row>
    <row r="58" spans="1:25">
      <c r="A58" s="135">
        <v>57</v>
      </c>
      <c r="B58" s="178" t="s">
        <v>88</v>
      </c>
      <c r="C58" s="137" t="s">
        <v>243</v>
      </c>
      <c r="D58" s="166">
        <f>VLOOKUP($C58,'105冬男OAB'!$C$2:$M$82,11,FALSE)</f>
        <v>18.372911261027497</v>
      </c>
      <c r="E58" s="166"/>
      <c r="F58" s="166">
        <f>VLOOKUP($C58,'106夏男OAB'!$C$2:$N$75,12,FALSE)</f>
        <v>16.393162393162399</v>
      </c>
      <c r="G58" s="166"/>
      <c r="H58" s="166">
        <f t="shared" si="5"/>
        <v>18.372911261027497</v>
      </c>
      <c r="I58" s="166">
        <f t="shared" si="6"/>
        <v>0</v>
      </c>
      <c r="J58" s="166">
        <f t="shared" si="7"/>
        <v>21.311111111111121</v>
      </c>
      <c r="K58" s="166">
        <f t="shared" si="8"/>
        <v>0</v>
      </c>
      <c r="L58" s="166">
        <f t="shared" si="9"/>
        <v>39.684022372138614</v>
      </c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</row>
    <row r="59" spans="1:25">
      <c r="A59" s="135">
        <v>58</v>
      </c>
      <c r="B59" s="178" t="s">
        <v>88</v>
      </c>
      <c r="C59" s="137" t="s">
        <v>100</v>
      </c>
      <c r="D59" s="166">
        <f>VLOOKUP($C59,'105冬男OAB'!$C$2:$M$82,11,FALSE)</f>
        <v>1.7999999999999972</v>
      </c>
      <c r="E59" s="166">
        <f>VLOOKUP($C59,'106春男OAB'!$C$2:$N$71,12,FALSE)</f>
        <v>12.701831501831506</v>
      </c>
      <c r="F59" s="166">
        <f>VLOOKUP($C59,'106夏男OAB'!$C$2:$N$75,12,FALSE)</f>
        <v>16.803418803418808</v>
      </c>
      <c r="G59" s="166"/>
      <c r="H59" s="166">
        <f t="shared" si="5"/>
        <v>1.7999999999999972</v>
      </c>
      <c r="I59" s="166">
        <f t="shared" si="6"/>
        <v>15.242197802197808</v>
      </c>
      <c r="J59" s="166">
        <f t="shared" si="7"/>
        <v>21.844444444444452</v>
      </c>
      <c r="K59" s="166">
        <f t="shared" si="8"/>
        <v>0</v>
      </c>
      <c r="L59" s="166">
        <f t="shared" si="9"/>
        <v>38.886642246642253</v>
      </c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</row>
    <row r="60" spans="1:25">
      <c r="A60" s="135">
        <v>59</v>
      </c>
      <c r="B60" s="178" t="s">
        <v>65</v>
      </c>
      <c r="C60" s="137" t="s">
        <v>222</v>
      </c>
      <c r="D60" s="166">
        <f>VLOOKUP($C60,'105冬男OAB'!$C$2:$M$82,11,FALSE)</f>
        <v>38.372911261027497</v>
      </c>
      <c r="E60" s="166"/>
      <c r="F60" s="166"/>
      <c r="G60" s="166"/>
      <c r="H60" s="166">
        <f t="shared" si="5"/>
        <v>38.372911261027497</v>
      </c>
      <c r="I60" s="166">
        <f t="shared" si="6"/>
        <v>0</v>
      </c>
      <c r="J60" s="166">
        <f t="shared" si="7"/>
        <v>0</v>
      </c>
      <c r="K60" s="166">
        <f t="shared" si="8"/>
        <v>0</v>
      </c>
      <c r="L60" s="166">
        <f t="shared" si="9"/>
        <v>38.372911261027497</v>
      </c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</row>
    <row r="61" spans="1:25">
      <c r="A61" s="135">
        <v>60</v>
      </c>
      <c r="B61" s="178" t="s">
        <v>88</v>
      </c>
      <c r="C61" s="137" t="s">
        <v>105</v>
      </c>
      <c r="D61" s="166">
        <f>VLOOKUP($C61,'105冬男OAB'!$C$2:$M$82,11,FALSE)</f>
        <v>0</v>
      </c>
      <c r="E61" s="166">
        <f>VLOOKUP($C61,'106春男OAB'!$C$2:$N$71,12,FALSE)</f>
        <v>0</v>
      </c>
      <c r="F61" s="166">
        <f>VLOOKUP($C61,'106夏男OAB'!$C$2:$N$75,12,FALSE)</f>
        <v>26.393162393162399</v>
      </c>
      <c r="G61" s="166"/>
      <c r="H61" s="166">
        <f t="shared" si="5"/>
        <v>0</v>
      </c>
      <c r="I61" s="166">
        <f t="shared" si="6"/>
        <v>0</v>
      </c>
      <c r="J61" s="166">
        <f t="shared" si="7"/>
        <v>34.311111111111117</v>
      </c>
      <c r="K61" s="166">
        <f t="shared" si="8"/>
        <v>0</v>
      </c>
      <c r="L61" s="166">
        <f t="shared" si="9"/>
        <v>34.311111111111117</v>
      </c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</row>
    <row r="62" spans="1:25">
      <c r="A62" s="135">
        <v>61</v>
      </c>
      <c r="B62" s="178" t="s">
        <v>88</v>
      </c>
      <c r="C62" s="137" t="s">
        <v>94</v>
      </c>
      <c r="D62" s="166">
        <f>VLOOKUP($C62,'105冬男OAB'!$C$2:$M$82,11,FALSE)</f>
        <v>10.487804878048777</v>
      </c>
      <c r="E62" s="166">
        <f>VLOOKUP($C62,'106春男OAB'!$C$2:$N$71,12,FALSE)</f>
        <v>18.958974358974359</v>
      </c>
      <c r="F62" s="166"/>
      <c r="G62" s="166"/>
      <c r="H62" s="166">
        <f t="shared" si="5"/>
        <v>10.487804878048777</v>
      </c>
      <c r="I62" s="166">
        <f t="shared" si="6"/>
        <v>22.75076923076923</v>
      </c>
      <c r="J62" s="166">
        <f t="shared" si="7"/>
        <v>0</v>
      </c>
      <c r="K62" s="166">
        <f t="shared" si="8"/>
        <v>0</v>
      </c>
      <c r="L62" s="166">
        <f t="shared" si="9"/>
        <v>33.238574108818007</v>
      </c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</row>
    <row r="63" spans="1:25">
      <c r="A63" s="135">
        <v>62</v>
      </c>
      <c r="B63" s="178" t="s">
        <v>88</v>
      </c>
      <c r="C63" s="137" t="s">
        <v>98</v>
      </c>
      <c r="D63" s="166">
        <f>VLOOKUP($C63,'105冬男OAB'!$C$2:$M$82,11,FALSE)</f>
        <v>11.543124026984941</v>
      </c>
      <c r="E63" s="166">
        <f>VLOOKUP($C63,'106春男OAB'!$C$2:$N$71,12,FALSE)</f>
        <v>14.958974358974359</v>
      </c>
      <c r="F63" s="166">
        <f>VLOOKUP($C63,'106夏男OAB'!$C$2:$N$75,12,FALSE)</f>
        <v>1.4444444444444429</v>
      </c>
      <c r="G63" s="166"/>
      <c r="H63" s="166">
        <f t="shared" si="5"/>
        <v>11.543124026984941</v>
      </c>
      <c r="I63" s="166">
        <f t="shared" si="6"/>
        <v>17.950769230769229</v>
      </c>
      <c r="J63" s="166">
        <f t="shared" si="7"/>
        <v>1.8777777777777758</v>
      </c>
      <c r="K63" s="166">
        <f t="shared" si="8"/>
        <v>0</v>
      </c>
      <c r="L63" s="166">
        <f t="shared" si="9"/>
        <v>31.371671035531946</v>
      </c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</row>
    <row r="64" spans="1:25">
      <c r="A64" s="135">
        <v>63</v>
      </c>
      <c r="B64" s="178" t="s">
        <v>88</v>
      </c>
      <c r="C64" s="137" t="s">
        <v>91</v>
      </c>
      <c r="D64" s="166"/>
      <c r="E64" s="166">
        <f>VLOOKUP($C64,'106春男OAB'!$C$2:$N$71,12,FALSE)</f>
        <v>25.701831501831506</v>
      </c>
      <c r="F64" s="166"/>
      <c r="G64" s="166"/>
      <c r="H64" s="166">
        <f t="shared" si="5"/>
        <v>0</v>
      </c>
      <c r="I64" s="166">
        <f t="shared" si="6"/>
        <v>30.842197802197806</v>
      </c>
      <c r="J64" s="166">
        <f t="shared" si="7"/>
        <v>0</v>
      </c>
      <c r="K64" s="166">
        <f t="shared" si="8"/>
        <v>0</v>
      </c>
      <c r="L64" s="166">
        <f t="shared" si="9"/>
        <v>30.842197802197806</v>
      </c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</row>
    <row r="65" spans="1:25">
      <c r="A65" s="135">
        <v>64</v>
      </c>
      <c r="B65" s="178" t="s">
        <v>65</v>
      </c>
      <c r="C65" s="137" t="s">
        <v>193</v>
      </c>
      <c r="D65" s="166">
        <f>VLOOKUP($C65,'105冬男OAB'!$C$2:$M$82,11,FALSE)</f>
        <v>29.372911261027497</v>
      </c>
      <c r="E65" s="166"/>
      <c r="F65" s="166"/>
      <c r="G65" s="166"/>
      <c r="H65" s="166">
        <f t="shared" si="5"/>
        <v>29.372911261027497</v>
      </c>
      <c r="I65" s="166">
        <f t="shared" si="6"/>
        <v>0</v>
      </c>
      <c r="J65" s="166">
        <f t="shared" si="7"/>
        <v>0</v>
      </c>
      <c r="K65" s="166">
        <f t="shared" si="8"/>
        <v>0</v>
      </c>
      <c r="L65" s="166">
        <f t="shared" si="9"/>
        <v>29.372911261027497</v>
      </c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</row>
    <row r="66" spans="1:25">
      <c r="A66" s="135">
        <v>65</v>
      </c>
      <c r="B66" s="178" t="s">
        <v>88</v>
      </c>
      <c r="C66" s="137" t="s">
        <v>237</v>
      </c>
      <c r="D66" s="166">
        <f>VLOOKUP($C66,'105冬男OAB'!$C$2:$M$82,11,FALSE)</f>
        <v>15.372911261027497</v>
      </c>
      <c r="E66" s="166"/>
      <c r="F66" s="166">
        <f>VLOOKUP($C66,'106夏男OAB'!$C$2:$N$75,12,FALSE)</f>
        <v>10.393162393162399</v>
      </c>
      <c r="G66" s="166"/>
      <c r="H66" s="166">
        <f t="shared" ref="H66:H97" si="10">D66</f>
        <v>15.372911261027497</v>
      </c>
      <c r="I66" s="166">
        <f t="shared" ref="I66:I97" si="11">E66*1.2</f>
        <v>0</v>
      </c>
      <c r="J66" s="166">
        <f t="shared" ref="J66:J97" si="12">F66*1.3</f>
        <v>13.511111111111118</v>
      </c>
      <c r="K66" s="166">
        <f t="shared" ref="K66:K97" si="13">G66*1.5</f>
        <v>0</v>
      </c>
      <c r="L66" s="166">
        <f t="shared" ref="L66:L97" si="14">SUM(H66:K66)</f>
        <v>28.884022372138617</v>
      </c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</row>
    <row r="67" spans="1:25">
      <c r="A67" s="135">
        <v>66</v>
      </c>
      <c r="B67" s="178" t="s">
        <v>88</v>
      </c>
      <c r="C67" s="137" t="s">
        <v>106</v>
      </c>
      <c r="D67" s="166">
        <f>VLOOKUP($C67,'105冬男OAB'!$C$2:$M$82,11,FALSE)</f>
        <v>28.372911261027497</v>
      </c>
      <c r="E67" s="166">
        <f>VLOOKUP($C67,'106春男OAB'!$C$2:$N$71,12,FALSE)</f>
        <v>0</v>
      </c>
      <c r="F67" s="166"/>
      <c r="G67" s="166"/>
      <c r="H67" s="166">
        <f t="shared" si="10"/>
        <v>28.372911261027497</v>
      </c>
      <c r="I67" s="166">
        <f t="shared" si="11"/>
        <v>0</v>
      </c>
      <c r="J67" s="166">
        <f t="shared" si="12"/>
        <v>0</v>
      </c>
      <c r="K67" s="166">
        <f t="shared" si="13"/>
        <v>0</v>
      </c>
      <c r="L67" s="166">
        <f t="shared" si="14"/>
        <v>28.372911261027497</v>
      </c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</row>
    <row r="68" spans="1:25">
      <c r="A68" s="135">
        <v>67</v>
      </c>
      <c r="B68" s="178" t="s">
        <v>41</v>
      </c>
      <c r="C68" s="137" t="s">
        <v>55</v>
      </c>
      <c r="D68" s="166"/>
      <c r="E68" s="166">
        <f>VLOOKUP($C68,'106春男OAB'!$C$2:$N$71,12,FALSE)</f>
        <v>8.5999999999999943</v>
      </c>
      <c r="F68" s="166"/>
      <c r="G68" s="166">
        <f>VLOOKUP($C68,台灣業餘男OAB!$C$2:$N$75,12,FALSE)</f>
        <v>9.9258241758241752</v>
      </c>
      <c r="H68" s="166">
        <f t="shared" si="10"/>
        <v>0</v>
      </c>
      <c r="I68" s="166">
        <f t="shared" si="11"/>
        <v>10.319999999999993</v>
      </c>
      <c r="J68" s="166">
        <f t="shared" si="12"/>
        <v>0</v>
      </c>
      <c r="K68" s="166">
        <f t="shared" si="13"/>
        <v>14.888736263736263</v>
      </c>
      <c r="L68" s="166">
        <f t="shared" si="14"/>
        <v>25.208736263736256</v>
      </c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</row>
    <row r="69" spans="1:25">
      <c r="A69" s="135">
        <v>68</v>
      </c>
      <c r="B69" s="178" t="s">
        <v>41</v>
      </c>
      <c r="C69" s="137" t="s">
        <v>200</v>
      </c>
      <c r="D69" s="166">
        <f>VLOOKUP($C69,'105冬男OAB'!$C$2:$M$82,11,FALSE)</f>
        <v>11.487804878048777</v>
      </c>
      <c r="E69" s="166"/>
      <c r="F69" s="166">
        <f>VLOOKUP($C69,'106夏男OAB'!$C$2:$N$75,12,FALSE)</f>
        <v>10.444444444444443</v>
      </c>
      <c r="G69" s="166"/>
      <c r="H69" s="166">
        <f t="shared" si="10"/>
        <v>11.487804878048777</v>
      </c>
      <c r="I69" s="166">
        <f t="shared" si="11"/>
        <v>0</v>
      </c>
      <c r="J69" s="166">
        <f t="shared" si="12"/>
        <v>13.577777777777776</v>
      </c>
      <c r="K69" s="166">
        <f t="shared" si="13"/>
        <v>0</v>
      </c>
      <c r="L69" s="166">
        <f t="shared" si="14"/>
        <v>25.065582655826553</v>
      </c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</row>
    <row r="70" spans="1:25">
      <c r="A70" s="135">
        <v>69</v>
      </c>
      <c r="B70" s="178" t="s">
        <v>41</v>
      </c>
      <c r="C70" s="137" t="s">
        <v>54</v>
      </c>
      <c r="D70" s="166"/>
      <c r="E70" s="166">
        <f>VLOOKUP($C70,'106春男OAB'!$C$2:$N$71,12,FALSE)</f>
        <v>12.342857142857142</v>
      </c>
      <c r="F70" s="166"/>
      <c r="G70" s="166">
        <f>VLOOKUP($C70,台灣業餘男OAB!$C$2:$N$75,12,FALSE)</f>
        <v>5.9258241758241752</v>
      </c>
      <c r="H70" s="166">
        <f t="shared" si="10"/>
        <v>0</v>
      </c>
      <c r="I70" s="166">
        <f t="shared" si="11"/>
        <v>14.81142857142857</v>
      </c>
      <c r="J70" s="166">
        <f t="shared" si="12"/>
        <v>0</v>
      </c>
      <c r="K70" s="166">
        <f t="shared" si="13"/>
        <v>8.8887362637362628</v>
      </c>
      <c r="L70" s="166">
        <f t="shared" si="14"/>
        <v>23.700164835164834</v>
      </c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</row>
    <row r="71" spans="1:25">
      <c r="A71" s="135">
        <v>70</v>
      </c>
      <c r="B71" s="178" t="s">
        <v>65</v>
      </c>
      <c r="C71" s="137" t="s">
        <v>223</v>
      </c>
      <c r="D71" s="166">
        <f>VLOOKUP($C71,'105冬男OAB'!$C$2:$M$82,11,FALSE)</f>
        <v>7.2878048780487745</v>
      </c>
      <c r="E71" s="166"/>
      <c r="F71" s="166">
        <f>VLOOKUP($C71,'106夏男OAB'!$C$2:$N$75,12,FALSE)</f>
        <v>10.444444444444443</v>
      </c>
      <c r="G71" s="166"/>
      <c r="H71" s="166">
        <f t="shared" si="10"/>
        <v>7.2878048780487745</v>
      </c>
      <c r="I71" s="166">
        <f t="shared" si="11"/>
        <v>0</v>
      </c>
      <c r="J71" s="166">
        <f t="shared" si="12"/>
        <v>13.577777777777776</v>
      </c>
      <c r="K71" s="166">
        <f t="shared" si="13"/>
        <v>0</v>
      </c>
      <c r="L71" s="166">
        <f t="shared" si="14"/>
        <v>20.86558265582655</v>
      </c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</row>
    <row r="72" spans="1:25">
      <c r="A72" s="135">
        <v>71</v>
      </c>
      <c r="B72" s="178" t="s">
        <v>88</v>
      </c>
      <c r="C72" s="137" t="s">
        <v>101</v>
      </c>
      <c r="D72" s="166"/>
      <c r="E72" s="166">
        <f>VLOOKUP($C72,'106春男OAB'!$C$2:$N$71,12,FALSE)</f>
        <v>14.701831501831506</v>
      </c>
      <c r="F72" s="166">
        <f>VLOOKUP($C72,'106夏男OAB'!$C$2:$N$75,12,FALSE)</f>
        <v>2.4444444444444429</v>
      </c>
      <c r="G72" s="166"/>
      <c r="H72" s="166">
        <f t="shared" si="10"/>
        <v>0</v>
      </c>
      <c r="I72" s="166">
        <f t="shared" si="11"/>
        <v>17.642197802197806</v>
      </c>
      <c r="J72" s="166">
        <f t="shared" si="12"/>
        <v>3.1777777777777758</v>
      </c>
      <c r="K72" s="166">
        <f t="shared" si="13"/>
        <v>0</v>
      </c>
      <c r="L72" s="166">
        <f t="shared" si="14"/>
        <v>20.819975579975583</v>
      </c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</row>
    <row r="73" spans="1:25">
      <c r="A73" s="135">
        <v>72</v>
      </c>
      <c r="B73" s="178" t="s">
        <v>88</v>
      </c>
      <c r="C73" s="137" t="s">
        <v>107</v>
      </c>
      <c r="D73" s="166">
        <f>VLOOKUP($C73,'105冬男OAB'!$C$2:$M$82,11,FALSE)</f>
        <v>20.543124026984941</v>
      </c>
      <c r="E73" s="166">
        <f>VLOOKUP($C73,'106春男OAB'!$C$2:$N$71,12,FALSE)</f>
        <v>0</v>
      </c>
      <c r="F73" s="166"/>
      <c r="G73" s="166"/>
      <c r="H73" s="166">
        <f t="shared" si="10"/>
        <v>20.543124026984941</v>
      </c>
      <c r="I73" s="166">
        <f t="shared" si="11"/>
        <v>0</v>
      </c>
      <c r="J73" s="166">
        <f t="shared" si="12"/>
        <v>0</v>
      </c>
      <c r="K73" s="166">
        <f t="shared" si="13"/>
        <v>0</v>
      </c>
      <c r="L73" s="166">
        <f t="shared" si="14"/>
        <v>20.543124026984941</v>
      </c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</row>
    <row r="74" spans="1:25">
      <c r="A74" s="135">
        <v>73</v>
      </c>
      <c r="B74" s="178" t="s">
        <v>65</v>
      </c>
      <c r="C74" s="137" t="s">
        <v>84</v>
      </c>
      <c r="D74" s="166">
        <f>VLOOKUP($C74,'105冬男OAB'!$C$2:$M$82,11,FALSE)</f>
        <v>7.2878048780487745</v>
      </c>
      <c r="E74" s="166">
        <f>VLOOKUP($C74,'106春男OAB'!$C$2:$N$71,12,FALSE)</f>
        <v>10.342857142857142</v>
      </c>
      <c r="F74" s="166"/>
      <c r="G74" s="166"/>
      <c r="H74" s="166">
        <f t="shared" si="10"/>
        <v>7.2878048780487745</v>
      </c>
      <c r="I74" s="166">
        <f t="shared" si="11"/>
        <v>12.411428571428569</v>
      </c>
      <c r="J74" s="166">
        <f t="shared" si="12"/>
        <v>0</v>
      </c>
      <c r="K74" s="166">
        <f t="shared" si="13"/>
        <v>0</v>
      </c>
      <c r="L74" s="166">
        <f t="shared" si="14"/>
        <v>19.699233449477344</v>
      </c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</row>
    <row r="75" spans="1:25">
      <c r="A75" s="135">
        <v>74</v>
      </c>
      <c r="B75" s="179" t="s">
        <v>41</v>
      </c>
      <c r="C75" s="179" t="s">
        <v>201</v>
      </c>
      <c r="D75" s="166"/>
      <c r="E75" s="166"/>
      <c r="F75" s="166">
        <f>VLOOKUP($C75,'106夏男OAB'!$C$2:$N$75,12,FALSE)</f>
        <v>14.444444444444443</v>
      </c>
      <c r="G75" s="166"/>
      <c r="H75" s="166">
        <f t="shared" si="10"/>
        <v>0</v>
      </c>
      <c r="I75" s="166">
        <f t="shared" si="11"/>
        <v>0</v>
      </c>
      <c r="J75" s="166">
        <f t="shared" si="12"/>
        <v>18.777777777777775</v>
      </c>
      <c r="K75" s="166">
        <f t="shared" si="13"/>
        <v>0</v>
      </c>
      <c r="L75" s="166">
        <f t="shared" si="14"/>
        <v>18.777777777777775</v>
      </c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</row>
    <row r="76" spans="1:25">
      <c r="A76" s="135">
        <v>75</v>
      </c>
      <c r="B76" s="179" t="s">
        <v>88</v>
      </c>
      <c r="C76" s="179" t="s">
        <v>232</v>
      </c>
      <c r="D76" s="166"/>
      <c r="E76" s="166"/>
      <c r="F76" s="166">
        <f>VLOOKUP($C76,'106夏男OAB'!$C$2:$N$75,12,FALSE)</f>
        <v>14.393162393162399</v>
      </c>
      <c r="G76" s="166"/>
      <c r="H76" s="166">
        <f t="shared" si="10"/>
        <v>0</v>
      </c>
      <c r="I76" s="166">
        <f t="shared" si="11"/>
        <v>0</v>
      </c>
      <c r="J76" s="166">
        <f t="shared" si="12"/>
        <v>18.711111111111119</v>
      </c>
      <c r="K76" s="166">
        <f t="shared" si="13"/>
        <v>0</v>
      </c>
      <c r="L76" s="166">
        <f t="shared" si="14"/>
        <v>18.711111111111119</v>
      </c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</row>
    <row r="77" spans="1:25">
      <c r="A77" s="135">
        <v>76</v>
      </c>
      <c r="B77" s="179" t="s">
        <v>65</v>
      </c>
      <c r="C77" s="179" t="s">
        <v>320</v>
      </c>
      <c r="D77" s="166"/>
      <c r="E77" s="166"/>
      <c r="F77" s="166">
        <f>VLOOKUP($C77,'106夏男OAB'!$C$2:$N$75,12,FALSE)</f>
        <v>12.444444444444443</v>
      </c>
      <c r="G77" s="166"/>
      <c r="H77" s="166">
        <f t="shared" si="10"/>
        <v>0</v>
      </c>
      <c r="I77" s="166">
        <f t="shared" si="11"/>
        <v>0</v>
      </c>
      <c r="J77" s="166">
        <f t="shared" si="12"/>
        <v>16.177777777777777</v>
      </c>
      <c r="K77" s="166">
        <f t="shared" si="13"/>
        <v>0</v>
      </c>
      <c r="L77" s="166">
        <f t="shared" si="14"/>
        <v>16.177777777777777</v>
      </c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</row>
    <row r="78" spans="1:25">
      <c r="A78" s="135">
        <v>77</v>
      </c>
      <c r="B78" s="179" t="s">
        <v>65</v>
      </c>
      <c r="C78" s="179" t="s">
        <v>322</v>
      </c>
      <c r="D78" s="166"/>
      <c r="E78" s="166"/>
      <c r="F78" s="166">
        <f>VLOOKUP($C78,'106夏男OAB'!$C$2:$N$75,12,FALSE)</f>
        <v>12.444444444444443</v>
      </c>
      <c r="G78" s="166"/>
      <c r="H78" s="166">
        <f t="shared" si="10"/>
        <v>0</v>
      </c>
      <c r="I78" s="166">
        <f t="shared" si="11"/>
        <v>0</v>
      </c>
      <c r="J78" s="166">
        <f t="shared" si="12"/>
        <v>16.177777777777777</v>
      </c>
      <c r="K78" s="166">
        <f t="shared" si="13"/>
        <v>0</v>
      </c>
      <c r="L78" s="166">
        <f t="shared" si="14"/>
        <v>16.177777777777777</v>
      </c>
      <c r="M78" s="142"/>
      <c r="N78" s="161"/>
      <c r="O78" s="161"/>
      <c r="P78" s="161"/>
      <c r="Q78" s="161"/>
      <c r="R78" s="161"/>
      <c r="S78" s="127"/>
      <c r="T78" s="127"/>
      <c r="U78" s="127"/>
      <c r="V78" s="127"/>
      <c r="W78" s="127"/>
      <c r="X78" s="127"/>
      <c r="Y78" s="127"/>
    </row>
    <row r="79" spans="1:25">
      <c r="A79" s="135">
        <v>78</v>
      </c>
      <c r="B79" s="179" t="s">
        <v>65</v>
      </c>
      <c r="C79" s="179" t="s">
        <v>321</v>
      </c>
      <c r="D79" s="166"/>
      <c r="E79" s="166"/>
      <c r="F79" s="166">
        <f>VLOOKUP($C79,'106夏男OAB'!$C$2:$N$75,12,FALSE)</f>
        <v>12.444444444444443</v>
      </c>
      <c r="G79" s="166"/>
      <c r="H79" s="166">
        <f t="shared" si="10"/>
        <v>0</v>
      </c>
      <c r="I79" s="166">
        <f t="shared" si="11"/>
        <v>0</v>
      </c>
      <c r="J79" s="166">
        <f t="shared" si="12"/>
        <v>16.177777777777777</v>
      </c>
      <c r="K79" s="166">
        <f t="shared" si="13"/>
        <v>0</v>
      </c>
      <c r="L79" s="166">
        <f t="shared" si="14"/>
        <v>16.177777777777777</v>
      </c>
      <c r="M79" s="142"/>
      <c r="N79" s="161"/>
      <c r="O79" s="161"/>
      <c r="P79" s="161"/>
      <c r="Q79" s="161"/>
      <c r="R79" s="161"/>
      <c r="S79" s="127"/>
      <c r="T79" s="127"/>
      <c r="U79" s="127"/>
      <c r="V79" s="127"/>
      <c r="W79" s="127"/>
      <c r="X79" s="127"/>
      <c r="Y79" s="127"/>
    </row>
    <row r="80" spans="1:25">
      <c r="A80" s="135">
        <v>79</v>
      </c>
      <c r="B80" s="178" t="s">
        <v>65</v>
      </c>
      <c r="C80" s="137" t="s">
        <v>86</v>
      </c>
      <c r="D80" s="166"/>
      <c r="E80" s="166">
        <f>VLOOKUP($C80,'106春男OAB'!$C$2:$N$71,12,FALSE)</f>
        <v>7.3428571428571416</v>
      </c>
      <c r="F80" s="166">
        <f>VLOOKUP($C80,'106夏男OAB'!$C$2:$N$75,12,FALSE)</f>
        <v>4.4444444444444429</v>
      </c>
      <c r="G80" s="166"/>
      <c r="H80" s="166">
        <f t="shared" si="10"/>
        <v>0</v>
      </c>
      <c r="I80" s="166">
        <f t="shared" si="11"/>
        <v>8.8114285714285696</v>
      </c>
      <c r="J80" s="166">
        <f t="shared" si="12"/>
        <v>5.7777777777777759</v>
      </c>
      <c r="K80" s="166">
        <f t="shared" si="13"/>
        <v>0</v>
      </c>
      <c r="L80" s="166">
        <f t="shared" si="14"/>
        <v>14.589206349206346</v>
      </c>
      <c r="M80" s="142"/>
      <c r="N80" s="161"/>
      <c r="O80" s="161"/>
      <c r="P80" s="161"/>
      <c r="Q80" s="161"/>
      <c r="R80" s="161"/>
      <c r="S80" s="127"/>
      <c r="T80" s="127"/>
      <c r="U80" s="127"/>
      <c r="V80" s="127"/>
      <c r="W80" s="127"/>
      <c r="X80" s="127"/>
      <c r="Y80" s="127"/>
    </row>
    <row r="81" spans="1:25">
      <c r="A81" s="135">
        <v>80</v>
      </c>
      <c r="B81" s="178" t="s">
        <v>65</v>
      </c>
      <c r="C81" s="137" t="s">
        <v>81</v>
      </c>
      <c r="D81" s="166"/>
      <c r="E81" s="166">
        <f>VLOOKUP($C81,'106春男OAB'!$C$2:$N$71,12,FALSE)</f>
        <v>11.342857142857142</v>
      </c>
      <c r="F81" s="166"/>
      <c r="G81" s="166"/>
      <c r="H81" s="166">
        <f t="shared" si="10"/>
        <v>0</v>
      </c>
      <c r="I81" s="166">
        <f t="shared" si="11"/>
        <v>13.61142857142857</v>
      </c>
      <c r="J81" s="166">
        <f t="shared" si="12"/>
        <v>0</v>
      </c>
      <c r="K81" s="166">
        <f t="shared" si="13"/>
        <v>0</v>
      </c>
      <c r="L81" s="166">
        <f t="shared" si="14"/>
        <v>13.61142857142857</v>
      </c>
      <c r="M81" s="142"/>
      <c r="N81" s="161"/>
      <c r="O81" s="161"/>
      <c r="P81" s="161"/>
      <c r="Q81" s="161"/>
      <c r="R81" s="161"/>
      <c r="S81" s="127"/>
      <c r="T81" s="127"/>
      <c r="U81" s="127"/>
      <c r="V81" s="127"/>
      <c r="W81" s="127"/>
      <c r="X81" s="127"/>
      <c r="Y81" s="127"/>
    </row>
    <row r="82" spans="1:25">
      <c r="A82" s="135">
        <v>81</v>
      </c>
      <c r="B82" s="178" t="s">
        <v>65</v>
      </c>
      <c r="C82" s="137" t="s">
        <v>216</v>
      </c>
      <c r="D82" s="166">
        <f>VLOOKUP($C82,'105冬男OAB'!$C$2:$M$82,11,FALSE)</f>
        <v>13.287804878048775</v>
      </c>
      <c r="E82" s="166"/>
      <c r="F82" s="166"/>
      <c r="G82" s="166"/>
      <c r="H82" s="166">
        <f t="shared" si="10"/>
        <v>13.287804878048775</v>
      </c>
      <c r="I82" s="166">
        <f t="shared" si="11"/>
        <v>0</v>
      </c>
      <c r="J82" s="166">
        <f t="shared" si="12"/>
        <v>0</v>
      </c>
      <c r="K82" s="166">
        <f t="shared" si="13"/>
        <v>0</v>
      </c>
      <c r="L82" s="166">
        <f t="shared" si="14"/>
        <v>13.287804878048775</v>
      </c>
      <c r="M82" s="142"/>
      <c r="N82" s="161"/>
      <c r="O82" s="161"/>
      <c r="P82" s="161"/>
      <c r="Q82" s="161"/>
      <c r="R82" s="161"/>
      <c r="S82" s="127"/>
      <c r="T82" s="127"/>
      <c r="U82" s="127"/>
      <c r="V82" s="127"/>
      <c r="W82" s="127"/>
      <c r="X82" s="127"/>
      <c r="Y82" s="127"/>
    </row>
    <row r="83" spans="1:25">
      <c r="A83" s="135">
        <v>82</v>
      </c>
      <c r="B83" s="178" t="s">
        <v>41</v>
      </c>
      <c r="C83" s="137" t="s">
        <v>211</v>
      </c>
      <c r="D83" s="166">
        <f>VLOOKUP($C83,'105冬男OAB'!$C$2:$M$82,11,FALSE)</f>
        <v>13.287804878048775</v>
      </c>
      <c r="E83" s="166"/>
      <c r="F83" s="166"/>
      <c r="G83" s="166"/>
      <c r="H83" s="166">
        <f t="shared" si="10"/>
        <v>13.287804878048775</v>
      </c>
      <c r="I83" s="166">
        <f t="shared" si="11"/>
        <v>0</v>
      </c>
      <c r="J83" s="166">
        <f t="shared" si="12"/>
        <v>0</v>
      </c>
      <c r="K83" s="166">
        <f t="shared" si="13"/>
        <v>0</v>
      </c>
      <c r="L83" s="166">
        <f t="shared" si="14"/>
        <v>13.287804878048775</v>
      </c>
      <c r="M83" s="142"/>
      <c r="N83" s="161"/>
      <c r="O83" s="161"/>
      <c r="P83" s="161"/>
      <c r="Q83" s="161"/>
      <c r="R83" s="161"/>
      <c r="S83" s="127"/>
      <c r="T83" s="127"/>
      <c r="U83" s="127"/>
      <c r="V83" s="127"/>
      <c r="W83" s="127"/>
      <c r="X83" s="127"/>
      <c r="Y83" s="127"/>
    </row>
    <row r="84" spans="1:25">
      <c r="A84" s="135">
        <v>83</v>
      </c>
      <c r="B84" s="178" t="s">
        <v>65</v>
      </c>
      <c r="C84" s="137" t="s">
        <v>87</v>
      </c>
      <c r="D84" s="166"/>
      <c r="E84" s="166">
        <f>VLOOKUP($C84,'106春男OAB'!$C$2:$N$71,12,FALSE)</f>
        <v>4.3428571428571416</v>
      </c>
      <c r="F84" s="166">
        <f>VLOOKUP($C84,'106夏男OAB'!$C$2:$N$75,12,FALSE)</f>
        <v>5.4444444444444429</v>
      </c>
      <c r="G84" s="166"/>
      <c r="H84" s="166">
        <f t="shared" si="10"/>
        <v>0</v>
      </c>
      <c r="I84" s="166">
        <f t="shared" si="11"/>
        <v>5.21142857142857</v>
      </c>
      <c r="J84" s="166">
        <f t="shared" si="12"/>
        <v>7.0777777777777757</v>
      </c>
      <c r="K84" s="166">
        <f t="shared" si="13"/>
        <v>0</v>
      </c>
      <c r="L84" s="166">
        <f t="shared" si="14"/>
        <v>12.289206349206346</v>
      </c>
      <c r="M84" s="142"/>
      <c r="N84" s="161"/>
      <c r="O84" s="161"/>
      <c r="P84" s="161"/>
      <c r="Q84" s="161"/>
      <c r="R84" s="161"/>
      <c r="S84" s="127"/>
      <c r="T84" s="127"/>
      <c r="U84" s="127"/>
      <c r="V84" s="127"/>
      <c r="W84" s="127"/>
      <c r="X84" s="127"/>
      <c r="Y84" s="127"/>
    </row>
    <row r="85" spans="1:25">
      <c r="A85" s="135">
        <v>84</v>
      </c>
      <c r="B85" s="179" t="s">
        <v>41</v>
      </c>
      <c r="C85" s="179" t="s">
        <v>196</v>
      </c>
      <c r="D85" s="166"/>
      <c r="E85" s="166"/>
      <c r="F85" s="166">
        <f>VLOOKUP($C85,'106夏男OAB'!$C$2:$N$75,12,FALSE)</f>
        <v>9.0555555555555571</v>
      </c>
      <c r="G85" s="166"/>
      <c r="H85" s="166">
        <f t="shared" si="10"/>
        <v>0</v>
      </c>
      <c r="I85" s="166">
        <f t="shared" si="11"/>
        <v>0</v>
      </c>
      <c r="J85" s="166">
        <f t="shared" si="12"/>
        <v>11.772222222222224</v>
      </c>
      <c r="K85" s="166">
        <f t="shared" si="13"/>
        <v>0</v>
      </c>
      <c r="L85" s="166">
        <f t="shared" si="14"/>
        <v>11.772222222222224</v>
      </c>
      <c r="M85" s="142"/>
      <c r="N85" s="161"/>
      <c r="O85" s="161"/>
      <c r="P85" s="161"/>
      <c r="Q85" s="161"/>
      <c r="R85" s="161"/>
      <c r="S85" s="127"/>
      <c r="T85" s="127"/>
      <c r="U85" s="127"/>
      <c r="V85" s="127"/>
      <c r="W85" s="127"/>
      <c r="X85" s="127"/>
      <c r="Y85" s="127"/>
    </row>
    <row r="86" spans="1:25">
      <c r="A86" s="135">
        <v>85</v>
      </c>
      <c r="B86" s="178" t="s">
        <v>41</v>
      </c>
      <c r="C86" s="137" t="s">
        <v>51</v>
      </c>
      <c r="D86" s="166"/>
      <c r="E86" s="166">
        <f>VLOOKUP($C86,'106春男OAB'!$C$2:$N$71,12,FALSE)</f>
        <v>9.5999999999999943</v>
      </c>
      <c r="F86" s="166"/>
      <c r="G86" s="166"/>
      <c r="H86" s="166">
        <f t="shared" si="10"/>
        <v>0</v>
      </c>
      <c r="I86" s="166">
        <f t="shared" si="11"/>
        <v>11.519999999999992</v>
      </c>
      <c r="J86" s="166">
        <f t="shared" si="12"/>
        <v>0</v>
      </c>
      <c r="K86" s="166">
        <f t="shared" si="13"/>
        <v>0</v>
      </c>
      <c r="L86" s="166">
        <f t="shared" si="14"/>
        <v>11.519999999999992</v>
      </c>
      <c r="M86" s="142"/>
      <c r="N86" s="161"/>
      <c r="O86" s="161"/>
      <c r="P86" s="161"/>
      <c r="Q86" s="161"/>
      <c r="R86" s="161"/>
      <c r="S86" s="127"/>
      <c r="T86" s="127"/>
      <c r="U86" s="127"/>
      <c r="V86" s="127"/>
      <c r="W86" s="127"/>
      <c r="X86" s="127"/>
      <c r="Y86" s="127"/>
    </row>
    <row r="87" spans="1:25">
      <c r="A87" s="135">
        <v>86</v>
      </c>
      <c r="B87" s="179" t="s">
        <v>41</v>
      </c>
      <c r="C87" s="203" t="s">
        <v>430</v>
      </c>
      <c r="D87" s="166"/>
      <c r="E87" s="166"/>
      <c r="F87" s="166"/>
      <c r="G87" s="166">
        <f>VLOOKUP($C87,台灣業餘男OAB!$C$2:$N$75,12,FALSE)</f>
        <v>6.961538461538467</v>
      </c>
      <c r="H87" s="166">
        <f t="shared" si="10"/>
        <v>0</v>
      </c>
      <c r="I87" s="166">
        <f t="shared" si="11"/>
        <v>0</v>
      </c>
      <c r="J87" s="166">
        <f t="shared" si="12"/>
        <v>0</v>
      </c>
      <c r="K87" s="166">
        <f t="shared" si="13"/>
        <v>10.442307692307701</v>
      </c>
      <c r="L87" s="166">
        <f t="shared" si="14"/>
        <v>10.442307692307701</v>
      </c>
      <c r="M87" s="142"/>
      <c r="N87" s="161"/>
      <c r="O87" s="161"/>
      <c r="P87" s="161"/>
      <c r="Q87" s="161"/>
      <c r="R87" s="161"/>
      <c r="S87" s="127"/>
      <c r="T87" s="127"/>
      <c r="U87" s="127"/>
      <c r="V87" s="127"/>
      <c r="W87" s="127"/>
      <c r="X87" s="127"/>
      <c r="Y87" s="127"/>
    </row>
    <row r="88" spans="1:25">
      <c r="A88" s="135">
        <v>87</v>
      </c>
      <c r="B88" s="178" t="s">
        <v>65</v>
      </c>
      <c r="C88" s="137" t="s">
        <v>83</v>
      </c>
      <c r="D88" s="166"/>
      <c r="E88" s="166">
        <f>VLOOKUP($C88,'106春男OAB'!$C$2:$N$71,12,FALSE)</f>
        <v>8.3428571428571416</v>
      </c>
      <c r="F88" s="166"/>
      <c r="G88" s="166"/>
      <c r="H88" s="166">
        <f t="shared" si="10"/>
        <v>0</v>
      </c>
      <c r="I88" s="166">
        <f t="shared" si="11"/>
        <v>10.011428571428569</v>
      </c>
      <c r="J88" s="166">
        <f t="shared" si="12"/>
        <v>0</v>
      </c>
      <c r="K88" s="166">
        <f t="shared" si="13"/>
        <v>0</v>
      </c>
      <c r="L88" s="166">
        <f t="shared" si="14"/>
        <v>10.011428571428569</v>
      </c>
      <c r="M88" s="142"/>
      <c r="N88" s="161"/>
      <c r="O88" s="161"/>
      <c r="P88" s="161"/>
      <c r="Q88" s="161"/>
      <c r="R88" s="161"/>
      <c r="S88" s="127"/>
      <c r="T88" s="127"/>
      <c r="U88" s="127"/>
      <c r="V88" s="127"/>
      <c r="W88" s="127"/>
      <c r="X88" s="127"/>
      <c r="Y88" s="127"/>
    </row>
    <row r="89" spans="1:25">
      <c r="A89" s="135">
        <v>88</v>
      </c>
      <c r="B89" s="178" t="s">
        <v>41</v>
      </c>
      <c r="C89" s="137" t="s">
        <v>58</v>
      </c>
      <c r="D89" s="166"/>
      <c r="E89" s="166">
        <f>VLOOKUP($C89,'106春男OAB'!$C$2:$N$71,12,FALSE)</f>
        <v>7.3428571428571416</v>
      </c>
      <c r="F89" s="166"/>
      <c r="G89" s="166"/>
      <c r="H89" s="166">
        <f t="shared" si="10"/>
        <v>0</v>
      </c>
      <c r="I89" s="166">
        <f t="shared" si="11"/>
        <v>8.8114285714285696</v>
      </c>
      <c r="J89" s="166">
        <f t="shared" si="12"/>
        <v>0</v>
      </c>
      <c r="K89" s="166">
        <f t="shared" si="13"/>
        <v>0</v>
      </c>
      <c r="L89" s="166">
        <f t="shared" si="14"/>
        <v>8.8114285714285696</v>
      </c>
      <c r="M89" s="142"/>
      <c r="N89" s="161"/>
      <c r="O89" s="161"/>
      <c r="P89" s="161"/>
      <c r="Q89" s="161"/>
      <c r="R89" s="161"/>
      <c r="S89" s="127"/>
      <c r="T89" s="127"/>
      <c r="U89" s="127"/>
      <c r="V89" s="127"/>
      <c r="W89" s="127"/>
      <c r="X89" s="127"/>
      <c r="Y89" s="127"/>
    </row>
    <row r="90" spans="1:25">
      <c r="A90" s="135">
        <v>89</v>
      </c>
      <c r="B90" s="179" t="s">
        <v>88</v>
      </c>
      <c r="C90" s="179" t="s">
        <v>318</v>
      </c>
      <c r="D90" s="166"/>
      <c r="E90" s="166"/>
      <c r="F90" s="166">
        <f>VLOOKUP($C90,'106夏男OAB'!$C$2:$N$75,12,FALSE)</f>
        <v>6.4444444444444429</v>
      </c>
      <c r="G90" s="166"/>
      <c r="H90" s="166">
        <f t="shared" si="10"/>
        <v>0</v>
      </c>
      <c r="I90" s="166">
        <f t="shared" si="11"/>
        <v>0</v>
      </c>
      <c r="J90" s="166">
        <f t="shared" si="12"/>
        <v>8.3777777777777764</v>
      </c>
      <c r="K90" s="166">
        <f t="shared" si="13"/>
        <v>0</v>
      </c>
      <c r="L90" s="166">
        <f t="shared" si="14"/>
        <v>8.3777777777777764</v>
      </c>
      <c r="M90" s="142"/>
      <c r="N90" s="161"/>
      <c r="O90" s="161"/>
      <c r="P90" s="161"/>
      <c r="Q90" s="161"/>
      <c r="R90" s="161"/>
      <c r="S90" s="127"/>
      <c r="T90" s="127"/>
      <c r="U90" s="127"/>
      <c r="V90" s="127"/>
      <c r="W90" s="127"/>
      <c r="X90" s="127"/>
      <c r="Y90" s="127"/>
    </row>
    <row r="91" spans="1:25">
      <c r="A91" s="135">
        <v>90</v>
      </c>
      <c r="B91" s="179" t="s">
        <v>65</v>
      </c>
      <c r="C91" s="179" t="s">
        <v>319</v>
      </c>
      <c r="D91" s="166"/>
      <c r="E91" s="166"/>
      <c r="F91" s="166">
        <f>VLOOKUP($C91,'106夏男OAB'!$C$2:$N$75,12,FALSE)</f>
        <v>6.4444444444444429</v>
      </c>
      <c r="G91" s="166"/>
      <c r="H91" s="166">
        <f t="shared" si="10"/>
        <v>0</v>
      </c>
      <c r="I91" s="166">
        <f t="shared" si="11"/>
        <v>0</v>
      </c>
      <c r="J91" s="166">
        <f t="shared" si="12"/>
        <v>8.3777777777777764</v>
      </c>
      <c r="K91" s="166">
        <f t="shared" si="13"/>
        <v>0</v>
      </c>
      <c r="L91" s="166">
        <f t="shared" si="14"/>
        <v>8.3777777777777764</v>
      </c>
      <c r="M91" s="142"/>
      <c r="N91" s="161"/>
      <c r="O91" s="161"/>
      <c r="P91" s="161"/>
      <c r="Q91" s="161"/>
      <c r="R91" s="161"/>
      <c r="S91" s="127"/>
      <c r="T91" s="127"/>
      <c r="U91" s="127"/>
      <c r="V91" s="127"/>
      <c r="W91" s="127"/>
      <c r="X91" s="127"/>
      <c r="Y91" s="127"/>
    </row>
    <row r="92" spans="1:25">
      <c r="A92" s="135">
        <v>91</v>
      </c>
      <c r="B92" s="178" t="s">
        <v>65</v>
      </c>
      <c r="C92" s="137" t="s">
        <v>281</v>
      </c>
      <c r="D92" s="166">
        <f>VLOOKUP($C92,'105冬男OAB'!$C$2:$M$82,11,FALSE)</f>
        <v>8.2878048780487745</v>
      </c>
      <c r="E92" s="166"/>
      <c r="F92" s="166"/>
      <c r="G92" s="166"/>
      <c r="H92" s="166">
        <f t="shared" si="10"/>
        <v>8.2878048780487745</v>
      </c>
      <c r="I92" s="166">
        <f t="shared" si="11"/>
        <v>0</v>
      </c>
      <c r="J92" s="166">
        <f t="shared" si="12"/>
        <v>0</v>
      </c>
      <c r="K92" s="166">
        <f t="shared" si="13"/>
        <v>0</v>
      </c>
      <c r="L92" s="166">
        <f t="shared" si="14"/>
        <v>8.2878048780487745</v>
      </c>
      <c r="M92" s="142"/>
      <c r="N92" s="161"/>
      <c r="O92" s="161"/>
      <c r="P92" s="161"/>
      <c r="Q92" s="161"/>
      <c r="R92" s="161"/>
      <c r="S92" s="127"/>
      <c r="T92" s="127"/>
      <c r="U92" s="127"/>
      <c r="V92" s="127"/>
      <c r="W92" s="127"/>
      <c r="X92" s="127"/>
      <c r="Y92" s="127"/>
    </row>
    <row r="93" spans="1:25">
      <c r="A93" s="135">
        <v>92</v>
      </c>
      <c r="B93" s="178" t="s">
        <v>41</v>
      </c>
      <c r="C93" s="137" t="s">
        <v>64</v>
      </c>
      <c r="D93" s="166"/>
      <c r="E93" s="166">
        <f>VLOOKUP($C93,'106春男OAB'!$C$2:$N$71,12,FALSE)</f>
        <v>6.3428571428571416</v>
      </c>
      <c r="F93" s="166"/>
      <c r="G93" s="166"/>
      <c r="H93" s="166">
        <f t="shared" si="10"/>
        <v>0</v>
      </c>
      <c r="I93" s="166">
        <f t="shared" si="11"/>
        <v>7.6114285714285694</v>
      </c>
      <c r="J93" s="166">
        <f t="shared" si="12"/>
        <v>0</v>
      </c>
      <c r="K93" s="166">
        <f t="shared" si="13"/>
        <v>0</v>
      </c>
      <c r="L93" s="166">
        <f t="shared" si="14"/>
        <v>7.6114285714285694</v>
      </c>
      <c r="M93" s="142"/>
      <c r="N93" s="161"/>
      <c r="O93" s="161"/>
      <c r="P93" s="161"/>
      <c r="Q93" s="161"/>
      <c r="R93" s="161"/>
      <c r="S93" s="127"/>
      <c r="T93" s="127"/>
      <c r="U93" s="127"/>
      <c r="V93" s="127"/>
      <c r="W93" s="127"/>
      <c r="X93" s="127"/>
      <c r="Y93" s="127"/>
    </row>
    <row r="94" spans="1:25">
      <c r="A94" s="135">
        <v>93</v>
      </c>
      <c r="B94" s="178" t="s">
        <v>88</v>
      </c>
      <c r="C94" s="137" t="s">
        <v>235</v>
      </c>
      <c r="D94" s="166">
        <f>VLOOKUP($C94,'105冬男OAB'!$C$2:$M$82,11,FALSE)</f>
        <v>6.6297872340425528</v>
      </c>
      <c r="E94" s="166"/>
      <c r="F94" s="166"/>
      <c r="G94" s="166"/>
      <c r="H94" s="166">
        <f t="shared" si="10"/>
        <v>6.6297872340425528</v>
      </c>
      <c r="I94" s="166">
        <f t="shared" si="11"/>
        <v>0</v>
      </c>
      <c r="J94" s="166">
        <f t="shared" si="12"/>
        <v>0</v>
      </c>
      <c r="K94" s="166">
        <f t="shared" si="13"/>
        <v>0</v>
      </c>
      <c r="L94" s="166">
        <f t="shared" si="14"/>
        <v>6.6297872340425528</v>
      </c>
      <c r="M94" s="142"/>
      <c r="N94" s="161"/>
      <c r="O94" s="161"/>
      <c r="P94" s="161"/>
      <c r="Q94" s="161"/>
      <c r="R94" s="161"/>
      <c r="S94" s="127"/>
      <c r="T94" s="127"/>
      <c r="U94" s="127"/>
      <c r="V94" s="127"/>
      <c r="W94" s="127"/>
      <c r="X94" s="127"/>
      <c r="Y94" s="127"/>
    </row>
    <row r="95" spans="1:25">
      <c r="A95" s="135">
        <v>94</v>
      </c>
      <c r="B95" s="179" t="s">
        <v>65</v>
      </c>
      <c r="C95" s="179" t="s">
        <v>226</v>
      </c>
      <c r="D95" s="166"/>
      <c r="E95" s="166"/>
      <c r="F95" s="166">
        <f>VLOOKUP($C95,'106夏男OAB'!$C$2:$N$75,12,FALSE)</f>
        <v>4.4444444444444429</v>
      </c>
      <c r="G95" s="166"/>
      <c r="H95" s="166">
        <f t="shared" si="10"/>
        <v>0</v>
      </c>
      <c r="I95" s="166">
        <f t="shared" si="11"/>
        <v>0</v>
      </c>
      <c r="J95" s="166">
        <f t="shared" si="12"/>
        <v>5.7777777777777759</v>
      </c>
      <c r="K95" s="166">
        <f t="shared" si="13"/>
        <v>0</v>
      </c>
      <c r="L95" s="166">
        <f t="shared" si="14"/>
        <v>5.7777777777777759</v>
      </c>
      <c r="M95" s="142"/>
      <c r="N95" s="161"/>
      <c r="O95" s="161"/>
      <c r="P95" s="161"/>
      <c r="Q95" s="161"/>
      <c r="R95" s="161"/>
      <c r="S95" s="127"/>
      <c r="T95" s="127"/>
      <c r="U95" s="127"/>
      <c r="V95" s="127"/>
      <c r="W95" s="127"/>
      <c r="X95" s="127"/>
      <c r="Y95" s="127"/>
    </row>
    <row r="96" spans="1:25">
      <c r="A96" s="135">
        <v>95</v>
      </c>
      <c r="B96" s="179" t="s">
        <v>88</v>
      </c>
      <c r="C96" s="179" t="s">
        <v>228</v>
      </c>
      <c r="D96" s="166"/>
      <c r="E96" s="166"/>
      <c r="F96" s="166">
        <f>VLOOKUP($C96,'106夏男OAB'!$C$2:$N$75,12,FALSE)</f>
        <v>4.3888888888888857</v>
      </c>
      <c r="G96" s="166"/>
      <c r="H96" s="166">
        <f t="shared" si="10"/>
        <v>0</v>
      </c>
      <c r="I96" s="166">
        <f t="shared" si="11"/>
        <v>0</v>
      </c>
      <c r="J96" s="166">
        <f t="shared" si="12"/>
        <v>5.7055555555555513</v>
      </c>
      <c r="K96" s="166">
        <f t="shared" si="13"/>
        <v>0</v>
      </c>
      <c r="L96" s="166">
        <f t="shared" si="14"/>
        <v>5.7055555555555513</v>
      </c>
      <c r="M96" s="142"/>
      <c r="N96" s="161"/>
      <c r="O96" s="161"/>
      <c r="P96" s="161"/>
      <c r="Q96" s="161"/>
      <c r="R96" s="161"/>
      <c r="S96" s="127"/>
      <c r="T96" s="127"/>
      <c r="U96" s="127"/>
      <c r="V96" s="127"/>
      <c r="W96" s="127"/>
      <c r="X96" s="127"/>
      <c r="Y96" s="127"/>
    </row>
    <row r="97" spans="1:12">
      <c r="A97" s="135">
        <v>96</v>
      </c>
      <c r="B97" s="178" t="s">
        <v>88</v>
      </c>
      <c r="C97" s="137" t="s">
        <v>110</v>
      </c>
      <c r="D97" s="166"/>
      <c r="E97" s="166">
        <f>VLOOKUP($C97,'106春男OAB'!$C$2:$N$71,12,FALSE)</f>
        <v>4.7428571428571473</v>
      </c>
      <c r="F97" s="166"/>
      <c r="G97" s="166"/>
      <c r="H97" s="166">
        <f t="shared" si="10"/>
        <v>0</v>
      </c>
      <c r="I97" s="166">
        <f t="shared" si="11"/>
        <v>5.6914285714285766</v>
      </c>
      <c r="J97" s="166">
        <f t="shared" si="12"/>
        <v>0</v>
      </c>
      <c r="K97" s="166">
        <f t="shared" si="13"/>
        <v>0</v>
      </c>
      <c r="L97" s="166">
        <f t="shared" si="14"/>
        <v>5.6914285714285766</v>
      </c>
    </row>
    <row r="98" spans="1:12">
      <c r="A98" s="135">
        <v>97</v>
      </c>
      <c r="B98" s="178" t="s">
        <v>41</v>
      </c>
      <c r="C98" s="137" t="s">
        <v>61</v>
      </c>
      <c r="D98" s="166"/>
      <c r="E98" s="166">
        <f>VLOOKUP($C98,'106春男OAB'!$C$2:$N$71,12,FALSE)</f>
        <v>3.5999999999999943</v>
      </c>
      <c r="F98" s="166"/>
      <c r="G98" s="166"/>
      <c r="H98" s="166">
        <f t="shared" ref="H98:H128" si="15">D98</f>
        <v>0</v>
      </c>
      <c r="I98" s="166">
        <f t="shared" ref="I98:I128" si="16">E98*1.2</f>
        <v>4.3199999999999932</v>
      </c>
      <c r="J98" s="166">
        <f t="shared" ref="J98:J128" si="17">F98*1.3</f>
        <v>0</v>
      </c>
      <c r="K98" s="166">
        <f t="shared" ref="K98:K128" si="18">G98*1.5</f>
        <v>0</v>
      </c>
      <c r="L98" s="166">
        <f t="shared" ref="L98:L128" si="19">SUM(H98:K98)</f>
        <v>4.3199999999999932</v>
      </c>
    </row>
    <row r="99" spans="1:12">
      <c r="A99" s="135">
        <v>98</v>
      </c>
      <c r="B99" s="178" t="s">
        <v>88</v>
      </c>
      <c r="C99" s="137" t="s">
        <v>282</v>
      </c>
      <c r="D99" s="166">
        <f>VLOOKUP($C99,'105冬男OAB'!$C$2:$M$82,11,FALSE)</f>
        <v>3.7999999999999972</v>
      </c>
      <c r="E99" s="166"/>
      <c r="F99" s="166"/>
      <c r="G99" s="166"/>
      <c r="H99" s="166">
        <f t="shared" si="15"/>
        <v>3.7999999999999972</v>
      </c>
      <c r="I99" s="166">
        <f t="shared" si="16"/>
        <v>0</v>
      </c>
      <c r="J99" s="166">
        <f t="shared" si="17"/>
        <v>0</v>
      </c>
      <c r="K99" s="166">
        <f t="shared" si="18"/>
        <v>0</v>
      </c>
      <c r="L99" s="166">
        <f t="shared" si="19"/>
        <v>3.7999999999999972</v>
      </c>
    </row>
    <row r="100" spans="1:12">
      <c r="A100" s="135">
        <v>99</v>
      </c>
      <c r="B100" s="178" t="s">
        <v>88</v>
      </c>
      <c r="C100" s="137" t="s">
        <v>102</v>
      </c>
      <c r="D100" s="166"/>
      <c r="E100" s="166">
        <f>VLOOKUP($C100,'106春男OAB'!$C$2:$N$71,12,FALSE)</f>
        <v>2.5999999999999943</v>
      </c>
      <c r="F100" s="166"/>
      <c r="G100" s="166"/>
      <c r="H100" s="166">
        <f t="shared" si="15"/>
        <v>0</v>
      </c>
      <c r="I100" s="166">
        <f t="shared" si="16"/>
        <v>3.119999999999993</v>
      </c>
      <c r="J100" s="166">
        <f t="shared" si="17"/>
        <v>0</v>
      </c>
      <c r="K100" s="166">
        <f t="shared" si="18"/>
        <v>0</v>
      </c>
      <c r="L100" s="166">
        <f t="shared" si="19"/>
        <v>3.119999999999993</v>
      </c>
    </row>
    <row r="101" spans="1:12">
      <c r="A101" s="135">
        <v>100</v>
      </c>
      <c r="B101" s="179" t="s">
        <v>41</v>
      </c>
      <c r="C101" s="179" t="s">
        <v>208</v>
      </c>
      <c r="D101" s="166"/>
      <c r="E101" s="166"/>
      <c r="F101" s="166">
        <f>VLOOKUP($C101,'106夏男OAB'!$C$2:$N$75,12,FALSE)</f>
        <v>2.3888888888888857</v>
      </c>
      <c r="G101" s="166"/>
      <c r="H101" s="166">
        <f t="shared" si="15"/>
        <v>0</v>
      </c>
      <c r="I101" s="166">
        <f t="shared" si="16"/>
        <v>0</v>
      </c>
      <c r="J101" s="166">
        <f t="shared" si="17"/>
        <v>3.1055555555555516</v>
      </c>
      <c r="K101" s="166">
        <f t="shared" si="18"/>
        <v>0</v>
      </c>
      <c r="L101" s="166">
        <f t="shared" si="19"/>
        <v>3.1055555555555516</v>
      </c>
    </row>
    <row r="102" spans="1:12">
      <c r="A102" s="135">
        <v>101</v>
      </c>
      <c r="B102" s="179" t="s">
        <v>88</v>
      </c>
      <c r="C102" s="179" t="s">
        <v>317</v>
      </c>
      <c r="D102" s="166"/>
      <c r="E102" s="166"/>
      <c r="F102" s="166">
        <f>VLOOKUP($C102,'106夏男OAB'!$C$2:$N$75,12,FALSE)</f>
        <v>2.3888888888888857</v>
      </c>
      <c r="G102" s="166"/>
      <c r="H102" s="166">
        <f t="shared" si="15"/>
        <v>0</v>
      </c>
      <c r="I102" s="166">
        <f t="shared" si="16"/>
        <v>0</v>
      </c>
      <c r="J102" s="166">
        <f t="shared" si="17"/>
        <v>3.1055555555555516</v>
      </c>
      <c r="K102" s="166">
        <f t="shared" si="18"/>
        <v>0</v>
      </c>
      <c r="L102" s="166">
        <f t="shared" si="19"/>
        <v>3.1055555555555516</v>
      </c>
    </row>
    <row r="103" spans="1:12">
      <c r="A103" s="135">
        <v>102</v>
      </c>
      <c r="B103" s="178" t="s">
        <v>88</v>
      </c>
      <c r="C103" s="137" t="s">
        <v>286</v>
      </c>
      <c r="D103" s="166">
        <f>VLOOKUP($C103,'105冬男OAB'!$C$2:$M$82,11,FALSE)</f>
        <v>0.79999999999999716</v>
      </c>
      <c r="E103" s="166"/>
      <c r="F103" s="166">
        <f>VLOOKUP($C103,'106夏男OAB'!$C$2:$N$75,12,FALSE)</f>
        <v>1.3888888888888857</v>
      </c>
      <c r="G103" s="166"/>
      <c r="H103" s="166">
        <f t="shared" si="15"/>
        <v>0.79999999999999716</v>
      </c>
      <c r="I103" s="166">
        <f t="shared" si="16"/>
        <v>0</v>
      </c>
      <c r="J103" s="166">
        <f t="shared" si="17"/>
        <v>1.8055555555555516</v>
      </c>
      <c r="K103" s="166">
        <f t="shared" si="18"/>
        <v>0</v>
      </c>
      <c r="L103" s="166">
        <f t="shared" si="19"/>
        <v>2.605555555555549</v>
      </c>
    </row>
    <row r="104" spans="1:12">
      <c r="A104" s="135">
        <v>103</v>
      </c>
      <c r="B104" s="178" t="s">
        <v>41</v>
      </c>
      <c r="C104" s="137" t="s">
        <v>283</v>
      </c>
      <c r="D104" s="166">
        <f>VLOOKUP($C104,'105冬男OAB'!$C$2:$M$82,11,FALSE)</f>
        <v>2.4878048780487774</v>
      </c>
      <c r="E104" s="166"/>
      <c r="F104" s="166"/>
      <c r="G104" s="166"/>
      <c r="H104" s="166">
        <f t="shared" si="15"/>
        <v>2.4878048780487774</v>
      </c>
      <c r="I104" s="166">
        <f t="shared" si="16"/>
        <v>0</v>
      </c>
      <c r="J104" s="166">
        <f t="shared" si="17"/>
        <v>0</v>
      </c>
      <c r="K104" s="166">
        <f t="shared" si="18"/>
        <v>0</v>
      </c>
      <c r="L104" s="166">
        <f t="shared" si="19"/>
        <v>2.4878048780487774</v>
      </c>
    </row>
    <row r="105" spans="1:12">
      <c r="A105" s="135">
        <v>104</v>
      </c>
      <c r="B105" s="178" t="s">
        <v>41</v>
      </c>
      <c r="C105" s="137" t="s">
        <v>62</v>
      </c>
      <c r="D105" s="166"/>
      <c r="E105" s="166">
        <f>VLOOKUP($C105,'106春男OAB'!$C$2:$N$71,12,FALSE)</f>
        <v>1.5999999999999943</v>
      </c>
      <c r="F105" s="166"/>
      <c r="G105" s="166"/>
      <c r="H105" s="166">
        <f t="shared" si="15"/>
        <v>0</v>
      </c>
      <c r="I105" s="166">
        <f t="shared" si="16"/>
        <v>1.919999999999993</v>
      </c>
      <c r="J105" s="166">
        <f t="shared" si="17"/>
        <v>0</v>
      </c>
      <c r="K105" s="166">
        <f t="shared" si="18"/>
        <v>0</v>
      </c>
      <c r="L105" s="166">
        <f t="shared" si="19"/>
        <v>1.919999999999993</v>
      </c>
    </row>
    <row r="106" spans="1:12">
      <c r="A106" s="135">
        <v>105</v>
      </c>
      <c r="B106" s="178" t="s">
        <v>65</v>
      </c>
      <c r="C106" s="137" t="s">
        <v>284</v>
      </c>
      <c r="D106" s="166">
        <f>VLOOKUP($C106,'105冬男OAB'!$C$2:$M$82,11,FALSE)</f>
        <v>1.4878048780487774</v>
      </c>
      <c r="E106" s="166"/>
      <c r="F106" s="166"/>
      <c r="G106" s="166"/>
      <c r="H106" s="166">
        <f t="shared" si="15"/>
        <v>1.4878048780487774</v>
      </c>
      <c r="I106" s="166">
        <f t="shared" si="16"/>
        <v>0</v>
      </c>
      <c r="J106" s="166">
        <f t="shared" si="17"/>
        <v>0</v>
      </c>
      <c r="K106" s="166">
        <f t="shared" si="18"/>
        <v>0</v>
      </c>
      <c r="L106" s="166">
        <f t="shared" si="19"/>
        <v>1.4878048780487774</v>
      </c>
    </row>
    <row r="107" spans="1:12">
      <c r="A107" s="135">
        <v>106</v>
      </c>
      <c r="B107" s="178" t="s">
        <v>65</v>
      </c>
      <c r="C107" s="137" t="s">
        <v>215</v>
      </c>
      <c r="D107" s="166">
        <f>VLOOKUP($C107,'105冬男OAB'!$C$2:$M$82,11,FALSE)</f>
        <v>1.4878048780487774</v>
      </c>
      <c r="E107" s="166"/>
      <c r="F107" s="166"/>
      <c r="G107" s="166"/>
      <c r="H107" s="166">
        <f t="shared" si="15"/>
        <v>1.4878048780487774</v>
      </c>
      <c r="I107" s="166">
        <f t="shared" si="16"/>
        <v>0</v>
      </c>
      <c r="J107" s="166">
        <f t="shared" si="17"/>
        <v>0</v>
      </c>
      <c r="K107" s="166">
        <f t="shared" si="18"/>
        <v>0</v>
      </c>
      <c r="L107" s="166">
        <f t="shared" si="19"/>
        <v>1.4878048780487774</v>
      </c>
    </row>
    <row r="108" spans="1:12">
      <c r="A108" s="135">
        <v>107</v>
      </c>
      <c r="B108" s="178" t="s">
        <v>65</v>
      </c>
      <c r="C108" s="137" t="s">
        <v>285</v>
      </c>
      <c r="D108" s="166">
        <f>VLOOKUP($C108,'105冬男OAB'!$C$2:$M$82,11,FALSE)</f>
        <v>0.79999999999999716</v>
      </c>
      <c r="E108" s="166"/>
      <c r="F108" s="166"/>
      <c r="G108" s="166"/>
      <c r="H108" s="166">
        <f t="shared" si="15"/>
        <v>0.79999999999999716</v>
      </c>
      <c r="I108" s="166">
        <f t="shared" si="16"/>
        <v>0</v>
      </c>
      <c r="J108" s="166">
        <f t="shared" si="17"/>
        <v>0</v>
      </c>
      <c r="K108" s="166">
        <f t="shared" si="18"/>
        <v>0</v>
      </c>
      <c r="L108" s="166">
        <f t="shared" si="19"/>
        <v>0.79999999999999716</v>
      </c>
    </row>
    <row r="109" spans="1:12">
      <c r="A109" s="135">
        <v>108</v>
      </c>
      <c r="B109" s="178" t="s">
        <v>88</v>
      </c>
      <c r="C109" s="137" t="s">
        <v>233</v>
      </c>
      <c r="D109" s="166">
        <f>VLOOKUP($C109,'105冬男OAB'!$C$2:$M$82,11,FALSE)</f>
        <v>0.48780487804877737</v>
      </c>
      <c r="E109" s="166"/>
      <c r="F109" s="166"/>
      <c r="G109" s="166"/>
      <c r="H109" s="166">
        <f t="shared" si="15"/>
        <v>0.48780487804877737</v>
      </c>
      <c r="I109" s="166">
        <f t="shared" si="16"/>
        <v>0</v>
      </c>
      <c r="J109" s="166">
        <f t="shared" si="17"/>
        <v>0</v>
      </c>
      <c r="K109" s="166">
        <f t="shared" si="18"/>
        <v>0</v>
      </c>
      <c r="L109" s="166">
        <f t="shared" si="19"/>
        <v>0.48780487804877737</v>
      </c>
    </row>
    <row r="110" spans="1:12">
      <c r="A110" s="135"/>
      <c r="B110" s="178" t="s">
        <v>88</v>
      </c>
      <c r="C110" s="137" t="s">
        <v>111</v>
      </c>
      <c r="D110" s="166"/>
      <c r="E110" s="166">
        <f>VLOOKUP($C110,'106春男OAB'!$C$2:$N$71,12,FALSE)</f>
        <v>0</v>
      </c>
      <c r="F110" s="166"/>
      <c r="G110" s="166"/>
      <c r="H110" s="166">
        <f t="shared" si="15"/>
        <v>0</v>
      </c>
      <c r="I110" s="166">
        <f t="shared" si="16"/>
        <v>0</v>
      </c>
      <c r="J110" s="166">
        <f t="shared" si="17"/>
        <v>0</v>
      </c>
      <c r="K110" s="166">
        <f t="shared" si="18"/>
        <v>0</v>
      </c>
      <c r="L110" s="166">
        <f t="shared" si="19"/>
        <v>0</v>
      </c>
    </row>
    <row r="111" spans="1:12">
      <c r="A111" s="146"/>
      <c r="B111" s="179" t="s">
        <v>88</v>
      </c>
      <c r="C111" s="179" t="s">
        <v>246</v>
      </c>
      <c r="D111" s="166"/>
      <c r="E111" s="166"/>
      <c r="F111" s="166">
        <f>VLOOKUP($C111,'106夏男OAB'!$C$2:$N$75,12,FALSE)</f>
        <v>0</v>
      </c>
      <c r="G111" s="166"/>
      <c r="H111" s="166">
        <f t="shared" si="15"/>
        <v>0</v>
      </c>
      <c r="I111" s="166">
        <f t="shared" si="16"/>
        <v>0</v>
      </c>
      <c r="J111" s="166">
        <f t="shared" si="17"/>
        <v>0</v>
      </c>
      <c r="K111" s="166">
        <f t="shared" si="18"/>
        <v>0</v>
      </c>
      <c r="L111" s="166">
        <f t="shared" si="19"/>
        <v>0</v>
      </c>
    </row>
    <row r="112" spans="1:12">
      <c r="A112" s="135"/>
      <c r="B112" s="178" t="s">
        <v>88</v>
      </c>
      <c r="C112" s="137" t="s">
        <v>113</v>
      </c>
      <c r="D112" s="166"/>
      <c r="E112" s="166">
        <f>VLOOKUP($C112,'106春男OAB'!$C$2:$N$71,12,FALSE)</f>
        <v>0</v>
      </c>
      <c r="F112" s="166"/>
      <c r="G112" s="166"/>
      <c r="H112" s="166">
        <f t="shared" si="15"/>
        <v>0</v>
      </c>
      <c r="I112" s="166">
        <f t="shared" si="16"/>
        <v>0</v>
      </c>
      <c r="J112" s="166">
        <f t="shared" si="17"/>
        <v>0</v>
      </c>
      <c r="K112" s="166">
        <f t="shared" si="18"/>
        <v>0</v>
      </c>
      <c r="L112" s="166">
        <f t="shared" si="19"/>
        <v>0</v>
      </c>
    </row>
    <row r="113" spans="1:12">
      <c r="A113" s="135"/>
      <c r="B113" s="178" t="s">
        <v>88</v>
      </c>
      <c r="C113" s="137" t="s">
        <v>240</v>
      </c>
      <c r="D113" s="166">
        <f>VLOOKUP($C113,'105冬男OAB'!$C$2:$M$82,11,FALSE)</f>
        <v>0</v>
      </c>
      <c r="E113" s="166"/>
      <c r="F113" s="166"/>
      <c r="G113" s="166"/>
      <c r="H113" s="166">
        <f t="shared" si="15"/>
        <v>0</v>
      </c>
      <c r="I113" s="166">
        <f t="shared" si="16"/>
        <v>0</v>
      </c>
      <c r="J113" s="166">
        <f t="shared" si="17"/>
        <v>0</v>
      </c>
      <c r="K113" s="166">
        <f t="shared" si="18"/>
        <v>0</v>
      </c>
      <c r="L113" s="166">
        <f t="shared" si="19"/>
        <v>0</v>
      </c>
    </row>
    <row r="114" spans="1:12">
      <c r="A114" s="135"/>
      <c r="B114" s="178" t="s">
        <v>88</v>
      </c>
      <c r="C114" s="137" t="s">
        <v>239</v>
      </c>
      <c r="D114" s="166">
        <f>VLOOKUP($C114,'105冬男OAB'!$C$2:$M$82,11,FALSE)</f>
        <v>0</v>
      </c>
      <c r="E114" s="166"/>
      <c r="F114" s="166"/>
      <c r="G114" s="166"/>
      <c r="H114" s="166">
        <f t="shared" si="15"/>
        <v>0</v>
      </c>
      <c r="I114" s="166">
        <f t="shared" si="16"/>
        <v>0</v>
      </c>
      <c r="J114" s="166">
        <f t="shared" si="17"/>
        <v>0</v>
      </c>
      <c r="K114" s="166">
        <f t="shared" si="18"/>
        <v>0</v>
      </c>
      <c r="L114" s="166">
        <f t="shared" si="19"/>
        <v>0</v>
      </c>
    </row>
    <row r="115" spans="1:12">
      <c r="A115" s="135"/>
      <c r="B115" s="178" t="s">
        <v>88</v>
      </c>
      <c r="C115" s="137" t="s">
        <v>112</v>
      </c>
      <c r="D115" s="166"/>
      <c r="E115" s="166">
        <f>VLOOKUP($C115,'106春男OAB'!$C$2:$N$71,12,FALSE)</f>
        <v>0</v>
      </c>
      <c r="F115" s="166"/>
      <c r="G115" s="166"/>
      <c r="H115" s="166">
        <f t="shared" si="15"/>
        <v>0</v>
      </c>
      <c r="I115" s="166">
        <f t="shared" si="16"/>
        <v>0</v>
      </c>
      <c r="J115" s="166">
        <f t="shared" si="17"/>
        <v>0</v>
      </c>
      <c r="K115" s="166">
        <f t="shared" si="18"/>
        <v>0</v>
      </c>
      <c r="L115" s="166">
        <f t="shared" si="19"/>
        <v>0</v>
      </c>
    </row>
    <row r="116" spans="1:12">
      <c r="A116" s="135"/>
      <c r="B116" s="178" t="s">
        <v>88</v>
      </c>
      <c r="C116" s="137" t="s">
        <v>291</v>
      </c>
      <c r="D116" s="166">
        <f>VLOOKUP($C116,'105冬男OAB'!$C$2:$M$82,11,FALSE)</f>
        <v>0</v>
      </c>
      <c r="E116" s="166"/>
      <c r="F116" s="166"/>
      <c r="G116" s="166"/>
      <c r="H116" s="166">
        <f t="shared" si="15"/>
        <v>0</v>
      </c>
      <c r="I116" s="166">
        <f t="shared" si="16"/>
        <v>0</v>
      </c>
      <c r="J116" s="166">
        <f t="shared" si="17"/>
        <v>0</v>
      </c>
      <c r="K116" s="166">
        <f t="shared" si="18"/>
        <v>0</v>
      </c>
      <c r="L116" s="166">
        <f t="shared" si="19"/>
        <v>0</v>
      </c>
    </row>
    <row r="117" spans="1:12">
      <c r="A117" s="135"/>
      <c r="B117" s="178" t="s">
        <v>65</v>
      </c>
      <c r="C117" s="137" t="s">
        <v>287</v>
      </c>
      <c r="D117" s="166">
        <f>VLOOKUP($C117,'105冬男OAB'!$C$2:$M$82,11,FALSE)</f>
        <v>0</v>
      </c>
      <c r="E117" s="166"/>
      <c r="F117" s="166"/>
      <c r="G117" s="166"/>
      <c r="H117" s="166">
        <f t="shared" si="15"/>
        <v>0</v>
      </c>
      <c r="I117" s="166">
        <f t="shared" si="16"/>
        <v>0</v>
      </c>
      <c r="J117" s="166">
        <f t="shared" si="17"/>
        <v>0</v>
      </c>
      <c r="K117" s="166">
        <f t="shared" si="18"/>
        <v>0</v>
      </c>
      <c r="L117" s="166">
        <f t="shared" si="19"/>
        <v>0</v>
      </c>
    </row>
    <row r="118" spans="1:12">
      <c r="A118" s="135"/>
      <c r="B118" s="178" t="s">
        <v>88</v>
      </c>
      <c r="C118" s="137" t="s">
        <v>289</v>
      </c>
      <c r="D118" s="166">
        <f>VLOOKUP($C118,'105冬男OAB'!$C$2:$M$82,11,FALSE)</f>
        <v>0</v>
      </c>
      <c r="E118" s="166"/>
      <c r="F118" s="166"/>
      <c r="G118" s="166"/>
      <c r="H118" s="166">
        <f t="shared" si="15"/>
        <v>0</v>
      </c>
      <c r="I118" s="166">
        <f t="shared" si="16"/>
        <v>0</v>
      </c>
      <c r="J118" s="166">
        <f t="shared" si="17"/>
        <v>0</v>
      </c>
      <c r="K118" s="166">
        <f t="shared" si="18"/>
        <v>0</v>
      </c>
      <c r="L118" s="166">
        <f t="shared" si="19"/>
        <v>0</v>
      </c>
    </row>
    <row r="119" spans="1:12">
      <c r="A119" s="135"/>
      <c r="B119" s="178" t="s">
        <v>88</v>
      </c>
      <c r="C119" s="137" t="s">
        <v>290</v>
      </c>
      <c r="D119" s="166">
        <f>VLOOKUP($C119,'105冬男OAB'!$C$2:$M$82,11,FALSE)</f>
        <v>0</v>
      </c>
      <c r="E119" s="166"/>
      <c r="F119" s="166"/>
      <c r="G119" s="166"/>
      <c r="H119" s="166">
        <f t="shared" si="15"/>
        <v>0</v>
      </c>
      <c r="I119" s="166">
        <f t="shared" si="16"/>
        <v>0</v>
      </c>
      <c r="J119" s="166">
        <f t="shared" si="17"/>
        <v>0</v>
      </c>
      <c r="K119" s="166">
        <f t="shared" si="18"/>
        <v>0</v>
      </c>
      <c r="L119" s="166">
        <f t="shared" si="19"/>
        <v>0</v>
      </c>
    </row>
    <row r="120" spans="1:12">
      <c r="A120" s="135"/>
      <c r="B120" s="178" t="s">
        <v>88</v>
      </c>
      <c r="C120" s="137" t="s">
        <v>109</v>
      </c>
      <c r="D120" s="166"/>
      <c r="E120" s="166">
        <f>VLOOKUP($C120,'106春男OAB'!$C$2:$N$71,12,FALSE)</f>
        <v>0</v>
      </c>
      <c r="F120" s="166"/>
      <c r="G120" s="166"/>
      <c r="H120" s="166">
        <f t="shared" si="15"/>
        <v>0</v>
      </c>
      <c r="I120" s="166">
        <f t="shared" si="16"/>
        <v>0</v>
      </c>
      <c r="J120" s="166">
        <f t="shared" si="17"/>
        <v>0</v>
      </c>
      <c r="K120" s="166">
        <f t="shared" si="18"/>
        <v>0</v>
      </c>
      <c r="L120" s="166">
        <f t="shared" si="19"/>
        <v>0</v>
      </c>
    </row>
    <row r="121" spans="1:12">
      <c r="A121" s="135"/>
      <c r="B121" s="178" t="s">
        <v>88</v>
      </c>
      <c r="C121" s="137" t="s">
        <v>236</v>
      </c>
      <c r="D121" s="166">
        <f>VLOOKUP($C121,'105冬男OAB'!$C$2:$M$82,11,FALSE)</f>
        <v>0</v>
      </c>
      <c r="E121" s="166"/>
      <c r="F121" s="166"/>
      <c r="G121" s="166"/>
      <c r="H121" s="166">
        <f t="shared" si="15"/>
        <v>0</v>
      </c>
      <c r="I121" s="166">
        <f t="shared" si="16"/>
        <v>0</v>
      </c>
      <c r="J121" s="166">
        <f t="shared" si="17"/>
        <v>0</v>
      </c>
      <c r="K121" s="166">
        <f t="shared" si="18"/>
        <v>0</v>
      </c>
      <c r="L121" s="166">
        <f t="shared" si="19"/>
        <v>0</v>
      </c>
    </row>
    <row r="122" spans="1:12">
      <c r="A122" s="135"/>
      <c r="B122" s="178" t="s">
        <v>88</v>
      </c>
      <c r="C122" s="137" t="s">
        <v>234</v>
      </c>
      <c r="D122" s="166">
        <f>VLOOKUP($C122,'105冬男OAB'!$C$2:$M$82,11,FALSE)</f>
        <v>0</v>
      </c>
      <c r="E122" s="166"/>
      <c r="F122" s="166"/>
      <c r="G122" s="166"/>
      <c r="H122" s="166">
        <f t="shared" si="15"/>
        <v>0</v>
      </c>
      <c r="I122" s="166">
        <f t="shared" si="16"/>
        <v>0</v>
      </c>
      <c r="J122" s="166">
        <f t="shared" si="17"/>
        <v>0</v>
      </c>
      <c r="K122" s="166">
        <f t="shared" si="18"/>
        <v>0</v>
      </c>
      <c r="L122" s="166">
        <f t="shared" si="19"/>
        <v>0</v>
      </c>
    </row>
    <row r="123" spans="1:12">
      <c r="A123" s="135"/>
      <c r="B123" s="178" t="s">
        <v>88</v>
      </c>
      <c r="C123" s="137" t="s">
        <v>108</v>
      </c>
      <c r="D123" s="166">
        <f>VLOOKUP($C123,'105冬男OAB'!$C$2:$M$82,11,FALSE)</f>
        <v>0</v>
      </c>
      <c r="E123" s="166">
        <f>VLOOKUP($C123,'106春男OAB'!$C$2:$N$71,12,FALSE)</f>
        <v>0</v>
      </c>
      <c r="F123" s="166"/>
      <c r="G123" s="166"/>
      <c r="H123" s="166">
        <f t="shared" si="15"/>
        <v>0</v>
      </c>
      <c r="I123" s="166">
        <f t="shared" si="16"/>
        <v>0</v>
      </c>
      <c r="J123" s="166">
        <f t="shared" si="17"/>
        <v>0</v>
      </c>
      <c r="K123" s="166">
        <f t="shared" si="18"/>
        <v>0</v>
      </c>
      <c r="L123" s="166">
        <f t="shared" si="19"/>
        <v>0</v>
      </c>
    </row>
    <row r="124" spans="1:12">
      <c r="A124" s="146"/>
      <c r="B124" s="179" t="s">
        <v>88</v>
      </c>
      <c r="C124" s="179" t="s">
        <v>316</v>
      </c>
      <c r="D124" s="166"/>
      <c r="E124" s="166"/>
      <c r="F124" s="166">
        <f>VLOOKUP($C124,'106夏男OAB'!$C$2:$N$75,12,FALSE)</f>
        <v>0</v>
      </c>
      <c r="G124" s="166"/>
      <c r="H124" s="166">
        <f t="shared" si="15"/>
        <v>0</v>
      </c>
      <c r="I124" s="166">
        <f t="shared" si="16"/>
        <v>0</v>
      </c>
      <c r="J124" s="166">
        <f t="shared" si="17"/>
        <v>0</v>
      </c>
      <c r="K124" s="166">
        <f t="shared" si="18"/>
        <v>0</v>
      </c>
      <c r="L124" s="166">
        <f t="shared" si="19"/>
        <v>0</v>
      </c>
    </row>
    <row r="125" spans="1:12">
      <c r="A125" s="135"/>
      <c r="B125" s="178" t="s">
        <v>88</v>
      </c>
      <c r="C125" s="137" t="s">
        <v>292</v>
      </c>
      <c r="D125" s="166">
        <f>VLOOKUP($C125,'105冬男OAB'!$C$2:$M$82,11,FALSE)</f>
        <v>0</v>
      </c>
      <c r="E125" s="166"/>
      <c r="F125" s="166"/>
      <c r="G125" s="166"/>
      <c r="H125" s="166">
        <f t="shared" si="15"/>
        <v>0</v>
      </c>
      <c r="I125" s="166">
        <f t="shared" si="16"/>
        <v>0</v>
      </c>
      <c r="J125" s="166">
        <f t="shared" si="17"/>
        <v>0</v>
      </c>
      <c r="K125" s="166">
        <f t="shared" si="18"/>
        <v>0</v>
      </c>
      <c r="L125" s="166">
        <f t="shared" si="19"/>
        <v>0</v>
      </c>
    </row>
    <row r="126" spans="1:12">
      <c r="A126" s="146"/>
      <c r="B126" s="179" t="s">
        <v>41</v>
      </c>
      <c r="C126" s="179" t="s">
        <v>197</v>
      </c>
      <c r="D126" s="166"/>
      <c r="E126" s="166"/>
      <c r="F126" s="166">
        <f>VLOOKUP($C126,'106夏男OAB'!$C$2:$N$75,12,FALSE)</f>
        <v>0</v>
      </c>
      <c r="G126" s="166"/>
      <c r="H126" s="166">
        <f t="shared" si="15"/>
        <v>0</v>
      </c>
      <c r="I126" s="166">
        <f t="shared" si="16"/>
        <v>0</v>
      </c>
      <c r="J126" s="166">
        <f t="shared" si="17"/>
        <v>0</v>
      </c>
      <c r="K126" s="166">
        <f t="shared" si="18"/>
        <v>0</v>
      </c>
      <c r="L126" s="166">
        <f t="shared" si="19"/>
        <v>0</v>
      </c>
    </row>
    <row r="127" spans="1:12">
      <c r="A127" s="146"/>
      <c r="B127" s="179" t="s">
        <v>88</v>
      </c>
      <c r="C127" s="179" t="s">
        <v>176</v>
      </c>
      <c r="D127" s="166"/>
      <c r="E127" s="166"/>
      <c r="F127" s="166">
        <f>VLOOKUP($C127,'106夏男OAB'!$C$2:$N$75,12,FALSE)</f>
        <v>0</v>
      </c>
      <c r="G127" s="166"/>
      <c r="H127" s="166">
        <f t="shared" si="15"/>
        <v>0</v>
      </c>
      <c r="I127" s="166">
        <f t="shared" si="16"/>
        <v>0</v>
      </c>
      <c r="J127" s="166">
        <f t="shared" si="17"/>
        <v>0</v>
      </c>
      <c r="K127" s="166">
        <f t="shared" si="18"/>
        <v>0</v>
      </c>
      <c r="L127" s="166">
        <f t="shared" si="19"/>
        <v>0</v>
      </c>
    </row>
    <row r="128" spans="1:12">
      <c r="A128" s="135"/>
      <c r="B128" s="178" t="s">
        <v>65</v>
      </c>
      <c r="C128" s="137" t="s">
        <v>288</v>
      </c>
      <c r="D128" s="166">
        <f>VLOOKUP($C128,'105冬男OAB'!$C$2:$M$82,11,FALSE)</f>
        <v>0</v>
      </c>
      <c r="E128" s="166"/>
      <c r="F128" s="166"/>
      <c r="G128" s="166"/>
      <c r="H128" s="166">
        <f t="shared" si="15"/>
        <v>0</v>
      </c>
      <c r="I128" s="166">
        <f t="shared" si="16"/>
        <v>0</v>
      </c>
      <c r="J128" s="166">
        <f t="shared" si="17"/>
        <v>0</v>
      </c>
      <c r="K128" s="166">
        <f t="shared" si="18"/>
        <v>0</v>
      </c>
      <c r="L128" s="166">
        <f t="shared" si="19"/>
        <v>0</v>
      </c>
    </row>
    <row r="129" spans="1:1">
      <c r="A129" t="s">
        <v>433</v>
      </c>
    </row>
  </sheetData>
  <sortState ref="A2:L128">
    <sortCondition descending="1" ref="L1"/>
  </sortState>
  <phoneticPr fontId="2" type="noConversion"/>
  <conditionalFormatting sqref="A2:A109">
    <cfRule type="expression" dxfId="31" priority="17">
      <formula>AND(XEC2=0,XED2&lt;&gt;"")</formula>
    </cfRule>
  </conditionalFormatting>
  <conditionalFormatting sqref="D2:L128">
    <cfRule type="cellIs" dxfId="30" priority="13" operator="lessThan">
      <formula>#REF!*COUNTIF(#REF!,"&gt;0")</formula>
    </cfRule>
    <cfRule type="cellIs" dxfId="29" priority="14" operator="equal">
      <formula>#REF!*COUNTIF(#REF!,"&gt;0")</formula>
    </cfRule>
  </conditionalFormatting>
  <conditionalFormatting sqref="A78:A96">
    <cfRule type="expression" dxfId="28" priority="11">
      <formula>AND(XEK78=0,XEL78&lt;&gt;"")</formula>
    </cfRule>
  </conditionalFormatting>
  <conditionalFormatting sqref="D78:K96">
    <cfRule type="cellIs" dxfId="27" priority="9" operator="lessThan">
      <formula>#REF!</formula>
    </cfRule>
    <cfRule type="cellIs" dxfId="26" priority="10" operator="equal">
      <formula>#REF!</formula>
    </cfRule>
  </conditionalFormatting>
  <conditionalFormatting sqref="L78:L96">
    <cfRule type="cellIs" dxfId="25" priority="7" operator="lessThan">
      <formula>#REF!*COUNTIF(D78:I78,"&gt;0")</formula>
    </cfRule>
    <cfRule type="cellIs" dxfId="24" priority="8" operator="equal">
      <formula>#REF!*COUNTIF(D78:I78,"&gt;0")</formula>
    </cfRule>
  </conditionalFormatting>
  <conditionalFormatting sqref="C1:C1048576">
    <cfRule type="duplicateValues" dxfId="23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4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34</vt:i4>
      </vt:variant>
      <vt:variant>
        <vt:lpstr>已命名的範圍</vt:lpstr>
      </vt:variant>
      <vt:variant>
        <vt:i4>33</vt:i4>
      </vt:variant>
    </vt:vector>
  </HeadingPairs>
  <TitlesOfParts>
    <vt:vector size="67" baseType="lpstr">
      <vt:lpstr>資格賽成績</vt:lpstr>
      <vt:lpstr>R1成績</vt:lpstr>
      <vt:lpstr>R2成績</vt:lpstr>
      <vt:lpstr>R3成績</vt:lpstr>
      <vt:lpstr>105冬男OAB</vt:lpstr>
      <vt:lpstr>106春男OAB</vt:lpstr>
      <vt:lpstr>106夏男OAB</vt:lpstr>
      <vt:lpstr>台灣業餘男OAB</vt:lpstr>
      <vt:lpstr>排名男OAB</vt:lpstr>
      <vt:lpstr>105冬男C</vt:lpstr>
      <vt:lpstr>106春男C</vt:lpstr>
      <vt:lpstr>106夏男C</vt:lpstr>
      <vt:lpstr>排名男C</vt:lpstr>
      <vt:lpstr>105冬男D</vt:lpstr>
      <vt:lpstr>106春男D</vt:lpstr>
      <vt:lpstr>106夏男D</vt:lpstr>
      <vt:lpstr>排名男D</vt:lpstr>
      <vt:lpstr>105冬女OAB</vt:lpstr>
      <vt:lpstr>106春女OAB</vt:lpstr>
      <vt:lpstr>106夏女OAB</vt:lpstr>
      <vt:lpstr>台灣業餘女OAB</vt:lpstr>
      <vt:lpstr>排名女OAB</vt:lpstr>
      <vt:lpstr>105冬女CD</vt:lpstr>
      <vt:lpstr>106春CD</vt:lpstr>
      <vt:lpstr>106夏女CD</vt:lpstr>
      <vt:lpstr>排名女CD</vt:lpstr>
      <vt:lpstr>春後排名男OAB(無公式)</vt:lpstr>
      <vt:lpstr>春後排名男C(無公式)</vt:lpstr>
      <vt:lpstr>春後排名男D(無公式)</vt:lpstr>
      <vt:lpstr>春後排名女OAB(無公式)</vt:lpstr>
      <vt:lpstr>春後排名女CD(無公式)</vt:lpstr>
      <vt:lpstr>世大運R1</vt:lpstr>
      <vt:lpstr>世大運R2</vt:lpstr>
      <vt:lpstr>世大運R3</vt:lpstr>
      <vt:lpstr>排名男OAB!Print_Area</vt:lpstr>
      <vt:lpstr>'105冬女CD'!Print_Titles</vt:lpstr>
      <vt:lpstr>'105冬女OAB'!Print_Titles</vt:lpstr>
      <vt:lpstr>'105冬男C'!Print_Titles</vt:lpstr>
      <vt:lpstr>'105冬男D'!Print_Titles</vt:lpstr>
      <vt:lpstr>'105冬男OAB'!Print_Titles</vt:lpstr>
      <vt:lpstr>'106春CD'!Print_Titles</vt:lpstr>
      <vt:lpstr>'106春女OAB'!Print_Titles</vt:lpstr>
      <vt:lpstr>'106春男C'!Print_Titles</vt:lpstr>
      <vt:lpstr>'106春男D'!Print_Titles</vt:lpstr>
      <vt:lpstr>'106春男OAB'!Print_Titles</vt:lpstr>
      <vt:lpstr>'106夏女CD'!Print_Titles</vt:lpstr>
      <vt:lpstr>'106夏女OAB'!Print_Titles</vt:lpstr>
      <vt:lpstr>'106夏男C'!Print_Titles</vt:lpstr>
      <vt:lpstr>'106夏男D'!Print_Titles</vt:lpstr>
      <vt:lpstr>'106夏男OAB'!Print_Titles</vt:lpstr>
      <vt:lpstr>'R1成績'!Print_Titles</vt:lpstr>
      <vt:lpstr>'R2成績'!Print_Titles</vt:lpstr>
      <vt:lpstr>'R3成績'!Print_Titles</vt:lpstr>
      <vt:lpstr>世大運R1!Print_Titles</vt:lpstr>
      <vt:lpstr>台灣業餘女OAB!Print_Titles</vt:lpstr>
      <vt:lpstr>台灣業餘男OAB!Print_Titles</vt:lpstr>
      <vt:lpstr>'春後排名女CD(無公式)'!Print_Titles</vt:lpstr>
      <vt:lpstr>'春後排名女OAB(無公式)'!Print_Titles</vt:lpstr>
      <vt:lpstr>'春後排名男C(無公式)'!Print_Titles</vt:lpstr>
      <vt:lpstr>'春後排名男D(無公式)'!Print_Titles</vt:lpstr>
      <vt:lpstr>'春後排名男OAB(無公式)'!Print_Titles</vt:lpstr>
      <vt:lpstr>排名女CD!Print_Titles</vt:lpstr>
      <vt:lpstr>排名女OAB!Print_Titles</vt:lpstr>
      <vt:lpstr>排名男C!Print_Titles</vt:lpstr>
      <vt:lpstr>排名男D!Print_Titles</vt:lpstr>
      <vt:lpstr>排名男OAB!Print_Titles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2017-07-05T14:52:32Z</cp:lastPrinted>
  <dcterms:created xsi:type="dcterms:W3CDTF">2014-08-31T14:30:40Z</dcterms:created>
  <dcterms:modified xsi:type="dcterms:W3CDTF">2017-07-05T14:52:57Z</dcterms:modified>
</cp:coreProperties>
</file>