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605" windowHeight="9435" firstSheet="37" activeTab="41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R1大男成績" sheetId="44" r:id="rId5"/>
    <sheet name="大男R1績分" sheetId="23" r:id="rId6"/>
    <sheet name="R1大女成績" sheetId="61" r:id="rId7"/>
    <sheet name="大女R1績分" sheetId="65" r:id="rId8"/>
    <sheet name="R2大男成績" sheetId="45" r:id="rId9"/>
    <sheet name="大男R2績分" sheetId="39" r:id="rId10"/>
    <sheet name="R2大女成績" sheetId="62" r:id="rId11"/>
    <sheet name="大女R2績分" sheetId="66" r:id="rId12"/>
    <sheet name="R3大男成績" sheetId="46" r:id="rId13"/>
    <sheet name="大男R3績分" sheetId="40" r:id="rId14"/>
    <sheet name="R3大女成績" sheetId="63" r:id="rId15"/>
    <sheet name="大女R3績分" sheetId="67" r:id="rId16"/>
    <sheet name="R4大男成績" sheetId="47" r:id="rId17"/>
    <sheet name="大男R4績分" sheetId="41" r:id="rId18"/>
    <sheet name="R4大女成績" sheetId="64" r:id="rId19"/>
    <sheet name="大女R4績分" sheetId="68" r:id="rId20"/>
    <sheet name="4回合大男成績及績分" sheetId="13" r:id="rId21"/>
    <sheet name="4回合大男成績及績分(轉出)" sheetId="48" r:id="rId22"/>
    <sheet name="4回合大女成績及績分" sheetId="69" r:id="rId23"/>
    <sheet name="4回合大女成績及績分(轉出)" sheetId="70" r:id="rId24"/>
    <sheet name="R3男C成績" sheetId="49" r:id="rId25"/>
    <sheet name="男C_R3績分" sheetId="51" r:id="rId26"/>
    <sheet name="R4男C成績" sheetId="50" r:id="rId27"/>
    <sheet name="男C_R4績分" sheetId="52" r:id="rId28"/>
    <sheet name="3,4回合男C成績及績分" sheetId="53" r:id="rId29"/>
    <sheet name="3,4回合男C成績及績分(轉出)" sheetId="54" r:id="rId30"/>
    <sheet name="R3男D成績" sheetId="55" r:id="rId31"/>
    <sheet name="男D_R3績分" sheetId="57" r:id="rId32"/>
    <sheet name="R4男D成績" sheetId="56" r:id="rId33"/>
    <sheet name="男D_R4績分" sheetId="58" r:id="rId34"/>
    <sheet name="3,4回合男D成績及績分" sheetId="59" r:id="rId35"/>
    <sheet name="3,4回合男D成績及績分(轉出)" sheetId="60" r:id="rId36"/>
    <sheet name="R3女CD成績" sheetId="71" r:id="rId37"/>
    <sheet name="女CD_R3績分" sheetId="73" r:id="rId38"/>
    <sheet name="R4女CD成績" sheetId="72" r:id="rId39"/>
    <sheet name="女CD_R4績分" sheetId="74" r:id="rId40"/>
    <sheet name="3,4回合女CD成績及績分" sheetId="75" r:id="rId41"/>
    <sheet name="3,4回合女CD成績及績分(轉出)" sheetId="76" r:id="rId42"/>
    <sheet name="世大運R1" sheetId="7" state="hidden" r:id="rId43"/>
    <sheet name="世大運R2" sheetId="8" state="hidden" r:id="rId44"/>
    <sheet name="世大運R3" sheetId="9" state="hidden" r:id="rId45"/>
  </sheets>
  <externalReferences>
    <externalReference r:id="rId46"/>
    <externalReference r:id="rId47"/>
    <externalReference r:id="rId48"/>
    <externalReference r:id="rId49"/>
  </externalReferences>
  <definedNames>
    <definedName name="_xlnm.Print_Titles" localSheetId="40">'3,4回合女CD成績及績分'!$1:$1</definedName>
    <definedName name="_xlnm.Print_Titles" localSheetId="41">'3,4回合女CD成績及績分(轉出)'!$1:$1</definedName>
    <definedName name="_xlnm.Print_Titles" localSheetId="28">'3,4回合男C成績及績分'!$1:$1</definedName>
    <definedName name="_xlnm.Print_Titles" localSheetId="29">'3,4回合男C成績及績分(轉出)'!$1:$1</definedName>
    <definedName name="_xlnm.Print_Titles" localSheetId="34">'3,4回合男D成績及績分'!$1:$1</definedName>
    <definedName name="_xlnm.Print_Titles" localSheetId="35">'3,4回合男D成績及績分(轉出)'!$1:$1</definedName>
    <definedName name="_xlnm.Print_Titles" localSheetId="22">'4回合大女成績及績分'!$1:$1</definedName>
    <definedName name="_xlnm.Print_Titles" localSheetId="23">'4回合大女成績及績分(轉出)'!$1:$1</definedName>
    <definedName name="_xlnm.Print_Titles" localSheetId="20">'4回合大男成績及績分'!$1:$1</definedName>
    <definedName name="_xlnm.Print_Titles" localSheetId="21">'4回合大男成績及績分(轉出)'!$1:$1</definedName>
    <definedName name="_xlnm.Print_Titles" localSheetId="6">'R1大女成績'!$1:$1</definedName>
    <definedName name="_xlnm.Print_Titles" localSheetId="4">'R1大男成績'!$1:$1</definedName>
    <definedName name="_xlnm.Print_Titles" localSheetId="1">'R1成績'!$1:$4</definedName>
    <definedName name="_xlnm.Print_Titles" localSheetId="10">'R2大女成績'!$1:$1</definedName>
    <definedName name="_xlnm.Print_Titles" localSheetId="8">'R2大男成績'!$1:$1</definedName>
    <definedName name="_xlnm.Print_Titles" localSheetId="2">'R2成績'!$1:$4</definedName>
    <definedName name="_xlnm.Print_Titles" localSheetId="14">'R3大女成績'!$1:$1</definedName>
    <definedName name="_xlnm.Print_Titles" localSheetId="12">'R3大男成績'!$1:$1</definedName>
    <definedName name="_xlnm.Print_Titles" localSheetId="36">'R3女CD成績'!$1:$1</definedName>
    <definedName name="_xlnm.Print_Titles" localSheetId="3">'R3成績'!$1:$4</definedName>
    <definedName name="_xlnm.Print_Titles" localSheetId="24">'R3男C成績'!$1:$1</definedName>
    <definedName name="_xlnm.Print_Titles" localSheetId="30">'R3男D成績'!$1:$1</definedName>
    <definedName name="_xlnm.Print_Titles" localSheetId="18">'R4大女成績'!$1:$1</definedName>
    <definedName name="_xlnm.Print_Titles" localSheetId="16">'R4大男成績'!$1:$1</definedName>
    <definedName name="_xlnm.Print_Titles" localSheetId="38">'R4女CD成績'!$1:$1</definedName>
    <definedName name="_xlnm.Print_Titles" localSheetId="26">'R4男C成績'!$1:$1</definedName>
    <definedName name="_xlnm.Print_Titles" localSheetId="32">'R4男D成績'!$1:$1</definedName>
    <definedName name="_xlnm.Print_Titles" localSheetId="7">大女R1績分!$2:$2</definedName>
    <definedName name="_xlnm.Print_Titles" localSheetId="11">大女R2績分!$2:$2</definedName>
    <definedName name="_xlnm.Print_Titles" localSheetId="15">大女R3績分!$2:$2</definedName>
    <definedName name="_xlnm.Print_Titles" localSheetId="19">大女R4績分!$2:$2</definedName>
    <definedName name="_xlnm.Print_Titles" localSheetId="5">大男R1績分!$2:$2</definedName>
    <definedName name="_xlnm.Print_Titles" localSheetId="9">大男R2績分!$2:$2</definedName>
    <definedName name="_xlnm.Print_Titles" localSheetId="13">大男R3績分!$2:$2</definedName>
    <definedName name="_xlnm.Print_Titles" localSheetId="17">大男R4績分!$2:$2</definedName>
    <definedName name="_xlnm.Print_Titles" localSheetId="37">女CD_R3績分!$2:$2</definedName>
    <definedName name="_xlnm.Print_Titles" localSheetId="39">女CD_R4績分!$2:$2</definedName>
    <definedName name="_xlnm.Print_Titles" localSheetId="42">世大運R1!$1:$4</definedName>
    <definedName name="_xlnm.Print_Titles" localSheetId="25">男C_R3績分!$2:$2</definedName>
    <definedName name="_xlnm.Print_Titles" localSheetId="27">男C_R4績分!$2:$2</definedName>
    <definedName name="_xlnm.Print_Titles" localSheetId="31">男D_R3績分!$2:$2</definedName>
    <definedName name="_xlnm.Print_Titles" localSheetId="33">男D_R4績分!$2:$2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 concurrentCalc="0"/>
</workbook>
</file>

<file path=xl/calcChain.xml><?xml version="1.0" encoding="utf-8"?>
<calcChain xmlns="http://schemas.openxmlformats.org/spreadsheetml/2006/main">
  <c r="L102" i="75"/>
  <c r="M102"/>
  <c r="N102"/>
  <c r="L101"/>
  <c r="M101"/>
  <c r="N101"/>
  <c r="L100"/>
  <c r="M100"/>
  <c r="N100"/>
  <c r="L99"/>
  <c r="M99"/>
  <c r="N99"/>
  <c r="L98"/>
  <c r="M98"/>
  <c r="N98"/>
  <c r="L97"/>
  <c r="M97"/>
  <c r="N97"/>
  <c r="L96"/>
  <c r="M96"/>
  <c r="N96"/>
  <c r="L95"/>
  <c r="M95"/>
  <c r="N95"/>
  <c r="L94"/>
  <c r="M94"/>
  <c r="N94"/>
  <c r="L93"/>
  <c r="M93"/>
  <c r="N93"/>
  <c r="L92"/>
  <c r="M92"/>
  <c r="N92"/>
  <c r="L91"/>
  <c r="M91"/>
  <c r="N91"/>
  <c r="L90"/>
  <c r="M90"/>
  <c r="N90"/>
  <c r="L89"/>
  <c r="M89"/>
  <c r="N89"/>
  <c r="L88"/>
  <c r="M88"/>
  <c r="N88"/>
  <c r="L87"/>
  <c r="M87"/>
  <c r="N87"/>
  <c r="L86"/>
  <c r="M86"/>
  <c r="N86"/>
  <c r="L85"/>
  <c r="M85"/>
  <c r="N85"/>
  <c r="L84"/>
  <c r="M84"/>
  <c r="N84"/>
  <c r="L83"/>
  <c r="M83"/>
  <c r="N83"/>
  <c r="L82"/>
  <c r="M82"/>
  <c r="N82"/>
  <c r="L81"/>
  <c r="M81"/>
  <c r="N81"/>
  <c r="L80"/>
  <c r="M80"/>
  <c r="N80"/>
  <c r="L79"/>
  <c r="M79"/>
  <c r="N79"/>
  <c r="L78"/>
  <c r="M78"/>
  <c r="N78"/>
  <c r="L77"/>
  <c r="M77"/>
  <c r="N77"/>
  <c r="L76"/>
  <c r="M76"/>
  <c r="N76"/>
  <c r="L75"/>
  <c r="M75"/>
  <c r="N75"/>
  <c r="L74"/>
  <c r="M74"/>
  <c r="N74"/>
  <c r="L73"/>
  <c r="M73"/>
  <c r="N73"/>
  <c r="L72"/>
  <c r="M72"/>
  <c r="N72"/>
  <c r="L71"/>
  <c r="M71"/>
  <c r="N71"/>
  <c r="L70"/>
  <c r="M70"/>
  <c r="N70"/>
  <c r="L69"/>
  <c r="M69"/>
  <c r="N69"/>
  <c r="L68"/>
  <c r="M68"/>
  <c r="N68"/>
  <c r="L67"/>
  <c r="M67"/>
  <c r="N67"/>
  <c r="L66"/>
  <c r="M66"/>
  <c r="N66"/>
  <c r="L65"/>
  <c r="M65"/>
  <c r="N65"/>
  <c r="L64"/>
  <c r="M64"/>
  <c r="N64"/>
  <c r="L63"/>
  <c r="M63"/>
  <c r="N63"/>
  <c r="L62"/>
  <c r="M62"/>
  <c r="N62"/>
  <c r="L61"/>
  <c r="M61"/>
  <c r="N61"/>
  <c r="B3" i="7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38"/>
  <c r="L60" i="75"/>
  <c r="B3" i="74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37"/>
  <c r="M60" i="75"/>
  <c r="N60"/>
  <c r="H37" i="73"/>
  <c r="L59" i="75"/>
  <c r="I31" i="74"/>
  <c r="M59" i="75"/>
  <c r="N59"/>
  <c r="H36" i="73"/>
  <c r="L58" i="75"/>
  <c r="I28" i="74"/>
  <c r="M58" i="75"/>
  <c r="N58"/>
  <c r="H35" i="73"/>
  <c r="L57" i="75"/>
  <c r="I35" i="74"/>
  <c r="M57" i="75"/>
  <c r="N57"/>
  <c r="H34" i="73"/>
  <c r="L56" i="75"/>
  <c r="I36" i="74"/>
  <c r="M56" i="75"/>
  <c r="N56"/>
  <c r="H32" i="73"/>
  <c r="L55" i="75"/>
  <c r="I34" i="74"/>
  <c r="M55" i="75"/>
  <c r="N55"/>
  <c r="H39" i="73"/>
  <c r="L54" i="75"/>
  <c r="I33" i="74"/>
  <c r="M54" i="75"/>
  <c r="N54"/>
  <c r="H28" i="73"/>
  <c r="L53" i="75"/>
  <c r="I40" i="74"/>
  <c r="M53" i="75"/>
  <c r="N53"/>
  <c r="H24" i="73"/>
  <c r="L52" i="75"/>
  <c r="I41" i="74"/>
  <c r="M52" i="75"/>
  <c r="N52"/>
  <c r="H18" i="73"/>
  <c r="L51" i="75"/>
  <c r="I32" i="74"/>
  <c r="M51" i="75"/>
  <c r="N51"/>
  <c r="H17" i="73"/>
  <c r="L50" i="75"/>
  <c r="I30" i="74"/>
  <c r="M50" i="75"/>
  <c r="N50"/>
  <c r="H26" i="73"/>
  <c r="L49" i="75"/>
  <c r="I13" i="74"/>
  <c r="M49" i="75"/>
  <c r="N49"/>
  <c r="H16" i="73"/>
  <c r="L48" i="75"/>
  <c r="I27" i="74"/>
  <c r="M48" i="75"/>
  <c r="N48"/>
  <c r="H4" i="73"/>
  <c r="L47" i="75"/>
  <c r="I4" i="74"/>
  <c r="M47" i="75"/>
  <c r="N47"/>
  <c r="L46"/>
  <c r="M46"/>
  <c r="N46"/>
  <c r="L45"/>
  <c r="M45"/>
  <c r="N45"/>
  <c r="L44"/>
  <c r="M44"/>
  <c r="N44"/>
  <c r="L43"/>
  <c r="M43"/>
  <c r="N43"/>
  <c r="L42"/>
  <c r="M42"/>
  <c r="N42"/>
  <c r="L41"/>
  <c r="M41"/>
  <c r="N41"/>
  <c r="L40"/>
  <c r="M40"/>
  <c r="N40"/>
  <c r="L39"/>
  <c r="M39"/>
  <c r="N39"/>
  <c r="L38"/>
  <c r="M38"/>
  <c r="N38"/>
  <c r="H40" i="73"/>
  <c r="L37" i="75"/>
  <c r="I23" i="74"/>
  <c r="M37" i="75"/>
  <c r="N37"/>
  <c r="H33" i="73"/>
  <c r="L36" i="75"/>
  <c r="I25" i="74"/>
  <c r="M36" i="75"/>
  <c r="N36"/>
  <c r="H31" i="73"/>
  <c r="L35" i="75"/>
  <c r="I17" i="74"/>
  <c r="M35" i="75"/>
  <c r="N35"/>
  <c r="H41" i="73"/>
  <c r="L34" i="75"/>
  <c r="I6" i="74"/>
  <c r="M34" i="75"/>
  <c r="N34"/>
  <c r="H23" i="73"/>
  <c r="L33" i="75"/>
  <c r="I39" i="74"/>
  <c r="M33" i="75"/>
  <c r="N33"/>
  <c r="H30" i="73"/>
  <c r="L32" i="75"/>
  <c r="I16" i="74"/>
  <c r="M32" i="75"/>
  <c r="N32"/>
  <c r="H12" i="73"/>
  <c r="L31" i="75"/>
  <c r="I22" i="74"/>
  <c r="M31" i="75"/>
  <c r="N31"/>
  <c r="H25" i="73"/>
  <c r="L30" i="75"/>
  <c r="I24" i="74"/>
  <c r="M30" i="75"/>
  <c r="N30"/>
  <c r="H21" i="73"/>
  <c r="L29" i="75"/>
  <c r="I21" i="74"/>
  <c r="M29" i="75"/>
  <c r="N29"/>
  <c r="H20" i="73"/>
  <c r="L28" i="75"/>
  <c r="I15" i="74"/>
  <c r="M28" i="75"/>
  <c r="N28"/>
  <c r="H15" i="73"/>
  <c r="L27" i="75"/>
  <c r="I8" i="74"/>
  <c r="M27" i="75"/>
  <c r="N27"/>
  <c r="H19" i="73"/>
  <c r="L26" i="75"/>
  <c r="I7" i="74"/>
  <c r="M26" i="75"/>
  <c r="N26"/>
  <c r="H11" i="73"/>
  <c r="L25" i="75"/>
  <c r="I5" i="74"/>
  <c r="M25" i="75"/>
  <c r="N25"/>
  <c r="L24"/>
  <c r="M24"/>
  <c r="N24"/>
  <c r="L23"/>
  <c r="M23"/>
  <c r="N23"/>
  <c r="L22"/>
  <c r="M22"/>
  <c r="N22"/>
  <c r="L21"/>
  <c r="M21"/>
  <c r="N21"/>
  <c r="L20"/>
  <c r="M20"/>
  <c r="N20"/>
  <c r="L19"/>
  <c r="M19"/>
  <c r="N19"/>
  <c r="L18"/>
  <c r="M18"/>
  <c r="N18"/>
  <c r="L17"/>
  <c r="M17"/>
  <c r="N17"/>
  <c r="L16"/>
  <c r="M16"/>
  <c r="N16"/>
  <c r="L15"/>
  <c r="M15"/>
  <c r="N15"/>
  <c r="L14"/>
  <c r="M14"/>
  <c r="N14"/>
  <c r="H29" i="73"/>
  <c r="L13" i="75"/>
  <c r="I10" i="74"/>
  <c r="M13" i="75"/>
  <c r="N13"/>
  <c r="H14" i="73"/>
  <c r="L12" i="75"/>
  <c r="I29" i="74"/>
  <c r="M12" i="75"/>
  <c r="N12"/>
  <c r="H10" i="73"/>
  <c r="L11" i="75"/>
  <c r="I38" i="74"/>
  <c r="M11" i="75"/>
  <c r="N11"/>
  <c r="H13" i="73"/>
  <c r="L10" i="75"/>
  <c r="I20" i="74"/>
  <c r="M10" i="75"/>
  <c r="N10"/>
  <c r="H5" i="73"/>
  <c r="L9" i="75"/>
  <c r="I14" i="74"/>
  <c r="M9" i="75"/>
  <c r="N9"/>
  <c r="H6" i="73"/>
  <c r="L8" i="75"/>
  <c r="I19" i="74"/>
  <c r="M8" i="75"/>
  <c r="N8"/>
  <c r="H9" i="73"/>
  <c r="L7" i="75"/>
  <c r="I12" i="74"/>
  <c r="M7" i="75"/>
  <c r="N7"/>
  <c r="H22" i="73"/>
  <c r="L6" i="75"/>
  <c r="I26" i="74"/>
  <c r="M6" i="75"/>
  <c r="N6"/>
  <c r="H7" i="73"/>
  <c r="L5" i="75"/>
  <c r="I18" i="74"/>
  <c r="M5" i="75"/>
  <c r="N5"/>
  <c r="H8" i="73"/>
  <c r="L4" i="75"/>
  <c r="I9" i="74"/>
  <c r="M4" i="75"/>
  <c r="N4"/>
  <c r="H27" i="73"/>
  <c r="L3" i="75"/>
  <c r="I3" i="74"/>
  <c r="M3" i="75"/>
  <c r="N3"/>
  <c r="H3" i="73"/>
  <c r="L2" i="75"/>
  <c r="I11" i="74"/>
  <c r="M2" i="75"/>
  <c r="N2"/>
  <c r="I102" i="74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102" i="7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J102" i="69"/>
  <c r="K102"/>
  <c r="L102"/>
  <c r="M102"/>
  <c r="N102"/>
  <c r="J101"/>
  <c r="K101"/>
  <c r="L101"/>
  <c r="M101"/>
  <c r="N101"/>
  <c r="J100"/>
  <c r="K100"/>
  <c r="L100"/>
  <c r="M100"/>
  <c r="N100"/>
  <c r="J99"/>
  <c r="K99"/>
  <c r="L99"/>
  <c r="M99"/>
  <c r="N99"/>
  <c r="J98"/>
  <c r="K98"/>
  <c r="L98"/>
  <c r="M98"/>
  <c r="N98"/>
  <c r="J97"/>
  <c r="K97"/>
  <c r="L97"/>
  <c r="M97"/>
  <c r="N97"/>
  <c r="J96"/>
  <c r="K96"/>
  <c r="L96"/>
  <c r="M96"/>
  <c r="N96"/>
  <c r="J95"/>
  <c r="K95"/>
  <c r="L95"/>
  <c r="M95"/>
  <c r="N95"/>
  <c r="J94"/>
  <c r="K94"/>
  <c r="L94"/>
  <c r="M94"/>
  <c r="N94"/>
  <c r="J93"/>
  <c r="K93"/>
  <c r="L93"/>
  <c r="M93"/>
  <c r="N93"/>
  <c r="J92"/>
  <c r="K92"/>
  <c r="L92"/>
  <c r="M92"/>
  <c r="N92"/>
  <c r="J91"/>
  <c r="K91"/>
  <c r="L91"/>
  <c r="M91"/>
  <c r="N91"/>
  <c r="J90"/>
  <c r="K90"/>
  <c r="L90"/>
  <c r="M90"/>
  <c r="N90"/>
  <c r="J89"/>
  <c r="K89"/>
  <c r="L89"/>
  <c r="M89"/>
  <c r="N89"/>
  <c r="J88"/>
  <c r="K88"/>
  <c r="L88"/>
  <c r="M88"/>
  <c r="N88"/>
  <c r="J87"/>
  <c r="K87"/>
  <c r="L87"/>
  <c r="M87"/>
  <c r="N87"/>
  <c r="J86"/>
  <c r="K86"/>
  <c r="L86"/>
  <c r="M86"/>
  <c r="N86"/>
  <c r="J85"/>
  <c r="K85"/>
  <c r="L85"/>
  <c r="M85"/>
  <c r="N85"/>
  <c r="J84"/>
  <c r="K84"/>
  <c r="L84"/>
  <c r="M84"/>
  <c r="N84"/>
  <c r="J83"/>
  <c r="K83"/>
  <c r="L83"/>
  <c r="M83"/>
  <c r="N83"/>
  <c r="J82"/>
  <c r="K82"/>
  <c r="L82"/>
  <c r="M82"/>
  <c r="N82"/>
  <c r="J81"/>
  <c r="K81"/>
  <c r="L81"/>
  <c r="M81"/>
  <c r="N81"/>
  <c r="J80"/>
  <c r="K80"/>
  <c r="L80"/>
  <c r="M80"/>
  <c r="N80"/>
  <c r="J79"/>
  <c r="K79"/>
  <c r="L79"/>
  <c r="M79"/>
  <c r="N79"/>
  <c r="J78"/>
  <c r="K78"/>
  <c r="L78"/>
  <c r="M78"/>
  <c r="N78"/>
  <c r="J77"/>
  <c r="K77"/>
  <c r="L77"/>
  <c r="M77"/>
  <c r="N77"/>
  <c r="J76"/>
  <c r="K76"/>
  <c r="L76"/>
  <c r="M76"/>
  <c r="N76"/>
  <c r="J75"/>
  <c r="K75"/>
  <c r="L75"/>
  <c r="M75"/>
  <c r="N75"/>
  <c r="J74"/>
  <c r="K74"/>
  <c r="L74"/>
  <c r="M74"/>
  <c r="N74"/>
  <c r="J73"/>
  <c r="K73"/>
  <c r="L73"/>
  <c r="M73"/>
  <c r="N73"/>
  <c r="J72"/>
  <c r="K72"/>
  <c r="L72"/>
  <c r="M72"/>
  <c r="N72"/>
  <c r="A3" i="65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H72"/>
  <c r="J71" i="69"/>
  <c r="A3" i="66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I70"/>
  <c r="K71" i="69"/>
  <c r="L71"/>
  <c r="M71"/>
  <c r="N71"/>
  <c r="H71" i="65"/>
  <c r="J70" i="69"/>
  <c r="I69" i="66"/>
  <c r="K70" i="69"/>
  <c r="L70"/>
  <c r="M70"/>
  <c r="N70"/>
  <c r="H70" i="65"/>
  <c r="J69" i="69"/>
  <c r="I71" i="66"/>
  <c r="K69" i="69"/>
  <c r="L69"/>
  <c r="M69"/>
  <c r="N69"/>
  <c r="H67" i="65"/>
  <c r="J68" i="69"/>
  <c r="I72" i="66"/>
  <c r="K68" i="69"/>
  <c r="L68"/>
  <c r="M68"/>
  <c r="N68"/>
  <c r="H68" i="65"/>
  <c r="J67" i="69"/>
  <c r="I66" i="66"/>
  <c r="K67" i="69"/>
  <c r="L67"/>
  <c r="M67"/>
  <c r="N67"/>
  <c r="H69" i="65"/>
  <c r="J66" i="69"/>
  <c r="I46" i="66"/>
  <c r="K66" i="69"/>
  <c r="L66"/>
  <c r="M66"/>
  <c r="N66"/>
  <c r="H56" i="65"/>
  <c r="J65" i="69"/>
  <c r="I68" i="66"/>
  <c r="K65" i="69"/>
  <c r="L65"/>
  <c r="M65"/>
  <c r="N65"/>
  <c r="H65" i="65"/>
  <c r="J64" i="69"/>
  <c r="I65" i="66"/>
  <c r="K64" i="69"/>
  <c r="L64"/>
  <c r="M64"/>
  <c r="N64"/>
  <c r="H66" i="65"/>
  <c r="J63" i="69"/>
  <c r="I59" i="66"/>
  <c r="K63" i="69"/>
  <c r="L63"/>
  <c r="M63"/>
  <c r="N63"/>
  <c r="H64" i="65"/>
  <c r="J62" i="69"/>
  <c r="I58" i="66"/>
  <c r="K62" i="69"/>
  <c r="L62"/>
  <c r="M62"/>
  <c r="N62"/>
  <c r="H63" i="65"/>
  <c r="J61" i="69"/>
  <c r="I57" i="66"/>
  <c r="K61" i="69"/>
  <c r="L61"/>
  <c r="M61"/>
  <c r="N61"/>
  <c r="H52" i="65"/>
  <c r="J60" i="69"/>
  <c r="I56" i="66"/>
  <c r="K60" i="69"/>
  <c r="B3" i="6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38"/>
  <c r="L60" i="69"/>
  <c r="B3" i="6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37"/>
  <c r="M60" i="69"/>
  <c r="N60"/>
  <c r="H51" i="65"/>
  <c r="J59" i="69"/>
  <c r="I63" i="66"/>
  <c r="K59" i="69"/>
  <c r="H37" i="67"/>
  <c r="L59" i="69"/>
  <c r="I31" i="68"/>
  <c r="M59" i="69"/>
  <c r="N59"/>
  <c r="H35" i="65"/>
  <c r="J58" i="69"/>
  <c r="I67" i="66"/>
  <c r="K58" i="69"/>
  <c r="H36" i="67"/>
  <c r="L58" i="69"/>
  <c r="I28" i="68"/>
  <c r="M58" i="69"/>
  <c r="N58"/>
  <c r="H55" i="65"/>
  <c r="J57" i="69"/>
  <c r="I55" i="66"/>
  <c r="K57" i="69"/>
  <c r="H35" i="67"/>
  <c r="L57" i="69"/>
  <c r="I35" i="68"/>
  <c r="M57" i="69"/>
  <c r="N57"/>
  <c r="H50" i="65"/>
  <c r="J56" i="69"/>
  <c r="I54" i="66"/>
  <c r="K56" i="69"/>
  <c r="H34" i="67"/>
  <c r="L56" i="69"/>
  <c r="I36" i="68"/>
  <c r="M56" i="69"/>
  <c r="N56"/>
  <c r="H60" i="65"/>
  <c r="J55" i="69"/>
  <c r="I51" i="66"/>
  <c r="K55" i="69"/>
  <c r="H32" i="67"/>
  <c r="L55" i="69"/>
  <c r="I34" i="68"/>
  <c r="M55" i="69"/>
  <c r="N55"/>
  <c r="H34" i="65"/>
  <c r="J54" i="69"/>
  <c r="I37" i="66"/>
  <c r="K54" i="69"/>
  <c r="H39" i="67"/>
  <c r="L54" i="69"/>
  <c r="I33" i="68"/>
  <c r="M54" i="69"/>
  <c r="N54"/>
  <c r="H33" i="65"/>
  <c r="J53" i="69"/>
  <c r="I36" i="66"/>
  <c r="K53" i="69"/>
  <c r="H28" i="67"/>
  <c r="L53" i="69"/>
  <c r="I40" i="68"/>
  <c r="M53" i="69"/>
  <c r="N53"/>
  <c r="H30" i="65"/>
  <c r="J52" i="69"/>
  <c r="I45" i="66"/>
  <c r="K52" i="69"/>
  <c r="H24" i="67"/>
  <c r="L52" i="69"/>
  <c r="I41" i="68"/>
  <c r="M52" i="69"/>
  <c r="N52"/>
  <c r="H48" i="65"/>
  <c r="J51" i="69"/>
  <c r="I44" i="66"/>
  <c r="K51" i="69"/>
  <c r="H18" i="67"/>
  <c r="L51" i="69"/>
  <c r="I32" i="68"/>
  <c r="M51" i="69"/>
  <c r="N51"/>
  <c r="H38" i="65"/>
  <c r="J50" i="69"/>
  <c r="I35" i="66"/>
  <c r="K50" i="69"/>
  <c r="H17" i="67"/>
  <c r="L50" i="69"/>
  <c r="I30" i="68"/>
  <c r="M50" i="69"/>
  <c r="N50"/>
  <c r="H32" i="65"/>
  <c r="J49" i="69"/>
  <c r="I34" i="66"/>
  <c r="K49" i="69"/>
  <c r="H26" i="67"/>
  <c r="L49" i="69"/>
  <c r="I13" i="68"/>
  <c r="M49" i="69"/>
  <c r="N49"/>
  <c r="H25" i="65"/>
  <c r="J48" i="69"/>
  <c r="I7" i="66"/>
  <c r="K48" i="69"/>
  <c r="H16" i="67"/>
  <c r="L48" i="69"/>
  <c r="I27" i="68"/>
  <c r="M48" i="69"/>
  <c r="N48"/>
  <c r="H6" i="65"/>
  <c r="J47" i="69"/>
  <c r="I27" i="66"/>
  <c r="K47" i="69"/>
  <c r="H4" i="67"/>
  <c r="L47" i="69"/>
  <c r="I4" i="68"/>
  <c r="M47" i="69"/>
  <c r="N47"/>
  <c r="H62" i="65"/>
  <c r="J46" i="69"/>
  <c r="I49" i="66"/>
  <c r="K46" i="69"/>
  <c r="L46"/>
  <c r="M46"/>
  <c r="N46"/>
  <c r="H61" i="65"/>
  <c r="J45" i="69"/>
  <c r="I33" i="66"/>
  <c r="K45" i="69"/>
  <c r="L45"/>
  <c r="M45"/>
  <c r="N45"/>
  <c r="H47" i="65"/>
  <c r="J44" i="69"/>
  <c r="I50" i="66"/>
  <c r="K44" i="69"/>
  <c r="L44"/>
  <c r="M44"/>
  <c r="N44"/>
  <c r="H46" i="65"/>
  <c r="J43" i="69"/>
  <c r="I43" i="66"/>
  <c r="K43" i="69"/>
  <c r="L43"/>
  <c r="M43"/>
  <c r="N43"/>
  <c r="H24" i="65"/>
  <c r="J42" i="69"/>
  <c r="I53" i="66"/>
  <c r="K42" i="69"/>
  <c r="L42"/>
  <c r="M42"/>
  <c r="N42"/>
  <c r="H37" i="65"/>
  <c r="J41" i="69"/>
  <c r="I42" i="66"/>
  <c r="K41" i="69"/>
  <c r="L41"/>
  <c r="M41"/>
  <c r="N41"/>
  <c r="H45" i="65"/>
  <c r="J40" i="69"/>
  <c r="I40" i="66"/>
  <c r="K40" i="69"/>
  <c r="L40"/>
  <c r="M40"/>
  <c r="N40"/>
  <c r="H54" i="65"/>
  <c r="J39" i="69"/>
  <c r="I30" i="66"/>
  <c r="K39" i="69"/>
  <c r="L39"/>
  <c r="M39"/>
  <c r="N39"/>
  <c r="H36" i="65"/>
  <c r="J38" i="69"/>
  <c r="I32" i="66"/>
  <c r="K38" i="69"/>
  <c r="L38"/>
  <c r="M38"/>
  <c r="N38"/>
  <c r="H31" i="65"/>
  <c r="J37" i="69"/>
  <c r="I29" i="66"/>
  <c r="K37" i="69"/>
  <c r="H40" i="67"/>
  <c r="L37" i="69"/>
  <c r="I23" i="68"/>
  <c r="M37" i="69"/>
  <c r="N37"/>
  <c r="H23" i="65"/>
  <c r="J36" i="69"/>
  <c r="I28" i="66"/>
  <c r="K36" i="69"/>
  <c r="H33" i="67"/>
  <c r="L36" i="69"/>
  <c r="I25" i="68"/>
  <c r="M36" i="69"/>
  <c r="N36"/>
  <c r="H22" i="65"/>
  <c r="J35" i="69"/>
  <c r="I39" i="66"/>
  <c r="K35" i="69"/>
  <c r="H31" i="67"/>
  <c r="L35" i="69"/>
  <c r="I17" i="68"/>
  <c r="M35" i="69"/>
  <c r="N35"/>
  <c r="H21" i="65"/>
  <c r="J34" i="69"/>
  <c r="I19" i="66"/>
  <c r="K34" i="69"/>
  <c r="H41" i="67"/>
  <c r="L34" i="69"/>
  <c r="I6" i="68"/>
  <c r="M34" i="69"/>
  <c r="N34"/>
  <c r="H13" i="65"/>
  <c r="J33" i="69"/>
  <c r="I12" i="66"/>
  <c r="K33" i="69"/>
  <c r="H23" i="67"/>
  <c r="L33" i="69"/>
  <c r="I39" i="68"/>
  <c r="M33" i="69"/>
  <c r="N33"/>
  <c r="H44" i="65"/>
  <c r="J32" i="69"/>
  <c r="I9" i="66"/>
  <c r="K32" i="69"/>
  <c r="H30" i="67"/>
  <c r="L32" i="69"/>
  <c r="I16" i="68"/>
  <c r="M32" i="69"/>
  <c r="N32"/>
  <c r="H43" i="65"/>
  <c r="J31" i="69"/>
  <c r="I22" i="66"/>
  <c r="K31" i="69"/>
  <c r="H12" i="67"/>
  <c r="L31" i="69"/>
  <c r="I22" i="68"/>
  <c r="M31" i="69"/>
  <c r="N31"/>
  <c r="H20" i="65"/>
  <c r="J30" i="69"/>
  <c r="I11" i="66"/>
  <c r="K30" i="69"/>
  <c r="H25" i="67"/>
  <c r="L30" i="69"/>
  <c r="I24" i="68"/>
  <c r="M30" i="69"/>
  <c r="N30"/>
  <c r="H29" i="65"/>
  <c r="J29" i="69"/>
  <c r="I18" i="66"/>
  <c r="K29" i="69"/>
  <c r="H21" i="67"/>
  <c r="L29" i="69"/>
  <c r="I21" i="68"/>
  <c r="M29" i="69"/>
  <c r="N29"/>
  <c r="H19" i="65"/>
  <c r="J28" i="69"/>
  <c r="I17" i="66"/>
  <c r="K28" i="69"/>
  <c r="H20" i="67"/>
  <c r="L28" i="69"/>
  <c r="I15" i="68"/>
  <c r="M28" i="69"/>
  <c r="N28"/>
  <c r="H18" i="65"/>
  <c r="J27" i="69"/>
  <c r="I21" i="66"/>
  <c r="K27" i="69"/>
  <c r="H15" i="67"/>
  <c r="L27" i="69"/>
  <c r="I8" i="68"/>
  <c r="M27" i="69"/>
  <c r="N27"/>
  <c r="H28" i="65"/>
  <c r="J26" i="69"/>
  <c r="I10" i="66"/>
  <c r="K26" i="69"/>
  <c r="H19" i="67"/>
  <c r="L26" i="69"/>
  <c r="I7" i="68"/>
  <c r="M26" i="69"/>
  <c r="N26"/>
  <c r="H17" i="65"/>
  <c r="J25" i="69"/>
  <c r="I16" i="66"/>
  <c r="K25" i="69"/>
  <c r="H11" i="67"/>
  <c r="L25" i="69"/>
  <c r="I5" i="68"/>
  <c r="M25" i="69"/>
  <c r="N25"/>
  <c r="H59" i="65"/>
  <c r="J24" i="69"/>
  <c r="I62" i="66"/>
  <c r="K24" i="69"/>
  <c r="L24"/>
  <c r="M24"/>
  <c r="N24"/>
  <c r="H53" i="65"/>
  <c r="J23" i="69"/>
  <c r="I60" i="66"/>
  <c r="K23" i="69"/>
  <c r="L23"/>
  <c r="M23"/>
  <c r="N23"/>
  <c r="H16" i="65"/>
  <c r="J22" i="69"/>
  <c r="I64" i="66"/>
  <c r="K22" i="69"/>
  <c r="L22"/>
  <c r="M22"/>
  <c r="N22"/>
  <c r="H27" i="65"/>
  <c r="J21" i="69"/>
  <c r="I61" i="66"/>
  <c r="K21" i="69"/>
  <c r="L21"/>
  <c r="M21"/>
  <c r="N21"/>
  <c r="H58" i="65"/>
  <c r="J20" i="69"/>
  <c r="I41" i="66"/>
  <c r="K20" i="69"/>
  <c r="L20"/>
  <c r="M20"/>
  <c r="N20"/>
  <c r="H42" i="65"/>
  <c r="J19" i="69"/>
  <c r="I52" i="66"/>
  <c r="K19" i="69"/>
  <c r="L19"/>
  <c r="M19"/>
  <c r="N19"/>
  <c r="H49" i="65"/>
  <c r="J18" i="69"/>
  <c r="I38" i="66"/>
  <c r="K18" i="69"/>
  <c r="L18"/>
  <c r="M18"/>
  <c r="N18"/>
  <c r="H26" i="65"/>
  <c r="J17" i="69"/>
  <c r="I48" i="66"/>
  <c r="K17" i="69"/>
  <c r="L17"/>
  <c r="M17"/>
  <c r="N17"/>
  <c r="H57" i="65"/>
  <c r="J16" i="69"/>
  <c r="I15" i="66"/>
  <c r="K16" i="69"/>
  <c r="L16"/>
  <c r="M16"/>
  <c r="N16"/>
  <c r="H15" i="65"/>
  <c r="J15" i="69"/>
  <c r="I47" i="66"/>
  <c r="K15" i="69"/>
  <c r="L15"/>
  <c r="M15"/>
  <c r="N15"/>
  <c r="H41" i="65"/>
  <c r="J14" i="69"/>
  <c r="I26" i="66"/>
  <c r="K14" i="69"/>
  <c r="L14"/>
  <c r="M14"/>
  <c r="N14"/>
  <c r="H12" i="65"/>
  <c r="J13" i="69"/>
  <c r="I31" i="66"/>
  <c r="K13" i="69"/>
  <c r="H29" i="67"/>
  <c r="L13" i="69"/>
  <c r="I10" i="68"/>
  <c r="M13" i="69"/>
  <c r="N13"/>
  <c r="H40" i="65"/>
  <c r="J12" i="69"/>
  <c r="I8" i="66"/>
  <c r="K12" i="69"/>
  <c r="H14" i="67"/>
  <c r="L12" i="69"/>
  <c r="I29" i="68"/>
  <c r="M12" i="69"/>
  <c r="N12"/>
  <c r="H9" i="65"/>
  <c r="J11" i="69"/>
  <c r="I6" i="66"/>
  <c r="K11" i="69"/>
  <c r="H10" i="67"/>
  <c r="L11" i="69"/>
  <c r="I38" i="68"/>
  <c r="M11" i="69"/>
  <c r="N11"/>
  <c r="H14" i="65"/>
  <c r="J10" i="69"/>
  <c r="I14" i="66"/>
  <c r="K10" i="69"/>
  <c r="H13" i="67"/>
  <c r="L10" i="69"/>
  <c r="I20" i="68"/>
  <c r="M10" i="69"/>
  <c r="N10"/>
  <c r="H39" i="65"/>
  <c r="J9" i="69"/>
  <c r="I13" i="66"/>
  <c r="K9" i="69"/>
  <c r="H5" i="67"/>
  <c r="L9" i="69"/>
  <c r="I14" i="68"/>
  <c r="M9" i="69"/>
  <c r="N9"/>
  <c r="H11" i="65"/>
  <c r="J8" i="69"/>
  <c r="I25" i="66"/>
  <c r="K8" i="69"/>
  <c r="H6" i="67"/>
  <c r="L8" i="69"/>
  <c r="I19" i="68"/>
  <c r="M8" i="69"/>
  <c r="N8"/>
  <c r="H10" i="65"/>
  <c r="J7" i="69"/>
  <c r="I24" i="66"/>
  <c r="K7" i="69"/>
  <c r="H9" i="67"/>
  <c r="L7" i="69"/>
  <c r="I12" i="68"/>
  <c r="M7" i="69"/>
  <c r="N7"/>
  <c r="H8" i="65"/>
  <c r="J6" i="69"/>
  <c r="I4" i="66"/>
  <c r="K6" i="69"/>
  <c r="H22" i="67"/>
  <c r="L6" i="69"/>
  <c r="I26" i="68"/>
  <c r="M6" i="69"/>
  <c r="N6"/>
  <c r="H5" i="65"/>
  <c r="J5" i="69"/>
  <c r="I23" i="66"/>
  <c r="K5" i="69"/>
  <c r="H7" i="67"/>
  <c r="L5" i="69"/>
  <c r="I18" i="68"/>
  <c r="M5" i="69"/>
  <c r="N5"/>
  <c r="H7" i="65"/>
  <c r="J4" i="69"/>
  <c r="I20" i="66"/>
  <c r="K4" i="69"/>
  <c r="H8" i="67"/>
  <c r="L4" i="69"/>
  <c r="I9" i="68"/>
  <c r="M4" i="69"/>
  <c r="N4"/>
  <c r="H4" i="65"/>
  <c r="J3" i="69"/>
  <c r="I5" i="66"/>
  <c r="K3" i="69"/>
  <c r="H27" i="67"/>
  <c r="L3" i="69"/>
  <c r="I3" i="68"/>
  <c r="M3" i="69"/>
  <c r="N3"/>
  <c r="H3" i="65"/>
  <c r="J2" i="69"/>
  <c r="I3" i="66"/>
  <c r="K2" i="69"/>
  <c r="H3" i="67"/>
  <c r="L2" i="69"/>
  <c r="I11" i="68"/>
  <c r="M2" i="69"/>
  <c r="N2"/>
  <c r="I102" i="68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H102" i="67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I102" i="66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H102" i="65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L3" i="59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8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7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L3" i="53"/>
  <c r="M3"/>
  <c r="N3"/>
  <c r="L4"/>
  <c r="M4"/>
  <c r="N4"/>
  <c r="L5"/>
  <c r="M5"/>
  <c r="N5"/>
  <c r="L6"/>
  <c r="M6"/>
  <c r="N6"/>
  <c r="L7"/>
  <c r="M7"/>
  <c r="N7"/>
  <c r="L8"/>
  <c r="M8"/>
  <c r="N8"/>
  <c r="L9"/>
  <c r="M9"/>
  <c r="N9"/>
  <c r="L10"/>
  <c r="M10"/>
  <c r="N10"/>
  <c r="L11"/>
  <c r="M11"/>
  <c r="N11"/>
  <c r="L12"/>
  <c r="M12"/>
  <c r="N12"/>
  <c r="L13"/>
  <c r="M13"/>
  <c r="N13"/>
  <c r="L14"/>
  <c r="M14"/>
  <c r="N14"/>
  <c r="L15"/>
  <c r="M15"/>
  <c r="N15"/>
  <c r="L16"/>
  <c r="M16"/>
  <c r="N16"/>
  <c r="L17"/>
  <c r="M17"/>
  <c r="N17"/>
  <c r="L18"/>
  <c r="M18"/>
  <c r="N18"/>
  <c r="L19"/>
  <c r="M19"/>
  <c r="N19"/>
  <c r="L20"/>
  <c r="M20"/>
  <c r="N20"/>
  <c r="L21"/>
  <c r="M21"/>
  <c r="N21"/>
  <c r="L22"/>
  <c r="M22"/>
  <c r="N22"/>
  <c r="L23"/>
  <c r="M23"/>
  <c r="N23"/>
  <c r="L24"/>
  <c r="M24"/>
  <c r="N24"/>
  <c r="L25"/>
  <c r="M25"/>
  <c r="N25"/>
  <c r="L26"/>
  <c r="M26"/>
  <c r="N26"/>
  <c r="L27"/>
  <c r="M27"/>
  <c r="N27"/>
  <c r="L28"/>
  <c r="M28"/>
  <c r="N28"/>
  <c r="L29"/>
  <c r="M29"/>
  <c r="N29"/>
  <c r="L30"/>
  <c r="M30"/>
  <c r="N30"/>
  <c r="L31"/>
  <c r="M31"/>
  <c r="N31"/>
  <c r="L32"/>
  <c r="M32"/>
  <c r="N32"/>
  <c r="L33"/>
  <c r="M33"/>
  <c r="N33"/>
  <c r="L34"/>
  <c r="M34"/>
  <c r="N34"/>
  <c r="L35"/>
  <c r="M35"/>
  <c r="N35"/>
  <c r="L36"/>
  <c r="M36"/>
  <c r="N36"/>
  <c r="L37"/>
  <c r="M37"/>
  <c r="N37"/>
  <c r="L38"/>
  <c r="M38"/>
  <c r="N38"/>
  <c r="L39"/>
  <c r="M39"/>
  <c r="N39"/>
  <c r="L40"/>
  <c r="M40"/>
  <c r="N40"/>
  <c r="L41"/>
  <c r="M41"/>
  <c r="N41"/>
  <c r="L42"/>
  <c r="M42"/>
  <c r="N42"/>
  <c r="L43"/>
  <c r="M43"/>
  <c r="N43"/>
  <c r="L44"/>
  <c r="M44"/>
  <c r="N44"/>
  <c r="L45"/>
  <c r="M45"/>
  <c r="N45"/>
  <c r="L46"/>
  <c r="M46"/>
  <c r="N46"/>
  <c r="L47"/>
  <c r="M47"/>
  <c r="N47"/>
  <c r="L48"/>
  <c r="M48"/>
  <c r="N48"/>
  <c r="L49"/>
  <c r="M49"/>
  <c r="N49"/>
  <c r="L50"/>
  <c r="M50"/>
  <c r="N50"/>
  <c r="L51"/>
  <c r="M51"/>
  <c r="N51"/>
  <c r="L52"/>
  <c r="M52"/>
  <c r="N52"/>
  <c r="L53"/>
  <c r="M53"/>
  <c r="N53"/>
  <c r="L54"/>
  <c r="M54"/>
  <c r="N54"/>
  <c r="L55"/>
  <c r="M55"/>
  <c r="N55"/>
  <c r="L56"/>
  <c r="M56"/>
  <c r="N56"/>
  <c r="L57"/>
  <c r="M57"/>
  <c r="N57"/>
  <c r="L58"/>
  <c r="M58"/>
  <c r="N58"/>
  <c r="L59"/>
  <c r="M59"/>
  <c r="N59"/>
  <c r="L60"/>
  <c r="M60"/>
  <c r="N60"/>
  <c r="L61"/>
  <c r="M61"/>
  <c r="N61"/>
  <c r="L62"/>
  <c r="M62"/>
  <c r="N62"/>
  <c r="L63"/>
  <c r="M63"/>
  <c r="N63"/>
  <c r="L64"/>
  <c r="M64"/>
  <c r="N64"/>
  <c r="L65"/>
  <c r="M65"/>
  <c r="N65"/>
  <c r="L66"/>
  <c r="M66"/>
  <c r="N66"/>
  <c r="L67"/>
  <c r="M67"/>
  <c r="N67"/>
  <c r="L68"/>
  <c r="M68"/>
  <c r="N68"/>
  <c r="L69"/>
  <c r="M69"/>
  <c r="N69"/>
  <c r="L70"/>
  <c r="M70"/>
  <c r="N70"/>
  <c r="L71"/>
  <c r="M71"/>
  <c r="N71"/>
  <c r="L72"/>
  <c r="M72"/>
  <c r="N72"/>
  <c r="L73"/>
  <c r="M73"/>
  <c r="N73"/>
  <c r="L74"/>
  <c r="M74"/>
  <c r="N74"/>
  <c r="L75"/>
  <c r="M75"/>
  <c r="N75"/>
  <c r="L76"/>
  <c r="M76"/>
  <c r="N76"/>
  <c r="L77"/>
  <c r="M77"/>
  <c r="N77"/>
  <c r="L78"/>
  <c r="M78"/>
  <c r="N78"/>
  <c r="L79"/>
  <c r="M79"/>
  <c r="N79"/>
  <c r="L80"/>
  <c r="M80"/>
  <c r="N80"/>
  <c r="L81"/>
  <c r="M81"/>
  <c r="N81"/>
  <c r="L82"/>
  <c r="M82"/>
  <c r="N82"/>
  <c r="L83"/>
  <c r="M83"/>
  <c r="N83"/>
  <c r="L84"/>
  <c r="M84"/>
  <c r="N84"/>
  <c r="L85"/>
  <c r="M85"/>
  <c r="N85"/>
  <c r="L86"/>
  <c r="M86"/>
  <c r="N86"/>
  <c r="L87"/>
  <c r="M87"/>
  <c r="N87"/>
  <c r="L88"/>
  <c r="M88"/>
  <c r="N88"/>
  <c r="L89"/>
  <c r="M89"/>
  <c r="N89"/>
  <c r="L90"/>
  <c r="M90"/>
  <c r="N90"/>
  <c r="L91"/>
  <c r="M91"/>
  <c r="N91"/>
  <c r="L92"/>
  <c r="M92"/>
  <c r="N92"/>
  <c r="L93"/>
  <c r="M93"/>
  <c r="N93"/>
  <c r="L94"/>
  <c r="M94"/>
  <c r="N94"/>
  <c r="L95"/>
  <c r="M95"/>
  <c r="N95"/>
  <c r="L96"/>
  <c r="M96"/>
  <c r="N96"/>
  <c r="L97"/>
  <c r="M97"/>
  <c r="N97"/>
  <c r="L98"/>
  <c r="M98"/>
  <c r="N98"/>
  <c r="L99"/>
  <c r="M99"/>
  <c r="N99"/>
  <c r="L100"/>
  <c r="M100"/>
  <c r="N100"/>
  <c r="L101"/>
  <c r="M101"/>
  <c r="N101"/>
  <c r="L102"/>
  <c r="M102"/>
  <c r="N102"/>
  <c r="M2"/>
  <c r="L2"/>
  <c r="N2"/>
  <c r="B3" i="52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5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J3" i="13"/>
  <c r="K3"/>
  <c r="L3"/>
  <c r="M3"/>
  <c r="N3"/>
  <c r="J4"/>
  <c r="K4"/>
  <c r="L4"/>
  <c r="M4"/>
  <c r="N4"/>
  <c r="J5"/>
  <c r="K5"/>
  <c r="L5"/>
  <c r="M5"/>
  <c r="N5"/>
  <c r="J6"/>
  <c r="K6"/>
  <c r="L6"/>
  <c r="M6"/>
  <c r="N6"/>
  <c r="J7"/>
  <c r="K7"/>
  <c r="L7"/>
  <c r="M7"/>
  <c r="N7"/>
  <c r="J8"/>
  <c r="K8"/>
  <c r="L8"/>
  <c r="M8"/>
  <c r="N8"/>
  <c r="J9"/>
  <c r="K9"/>
  <c r="L9"/>
  <c r="M9"/>
  <c r="N9"/>
  <c r="J10"/>
  <c r="K10"/>
  <c r="L10"/>
  <c r="M10"/>
  <c r="N10"/>
  <c r="J11"/>
  <c r="K11"/>
  <c r="L11"/>
  <c r="M11"/>
  <c r="N11"/>
  <c r="J12"/>
  <c r="K12"/>
  <c r="L12"/>
  <c r="M12"/>
  <c r="N12"/>
  <c r="J13"/>
  <c r="K13"/>
  <c r="L13"/>
  <c r="M13"/>
  <c r="N13"/>
  <c r="J14"/>
  <c r="K14"/>
  <c r="L14"/>
  <c r="M14"/>
  <c r="N14"/>
  <c r="J15"/>
  <c r="K15"/>
  <c r="L15"/>
  <c r="M15"/>
  <c r="N15"/>
  <c r="J16"/>
  <c r="K16"/>
  <c r="L16"/>
  <c r="M16"/>
  <c r="N16"/>
  <c r="J17"/>
  <c r="K17"/>
  <c r="L17"/>
  <c r="M17"/>
  <c r="N17"/>
  <c r="J18"/>
  <c r="K18"/>
  <c r="L18"/>
  <c r="M18"/>
  <c r="N18"/>
  <c r="J19"/>
  <c r="K19"/>
  <c r="L19"/>
  <c r="M19"/>
  <c r="N19"/>
  <c r="J20"/>
  <c r="K20"/>
  <c r="L20"/>
  <c r="M20"/>
  <c r="N20"/>
  <c r="J21"/>
  <c r="K21"/>
  <c r="L21"/>
  <c r="M21"/>
  <c r="N21"/>
  <c r="J22"/>
  <c r="K22"/>
  <c r="L22"/>
  <c r="M22"/>
  <c r="N22"/>
  <c r="J23"/>
  <c r="K23"/>
  <c r="L23"/>
  <c r="M23"/>
  <c r="N23"/>
  <c r="J24"/>
  <c r="K24"/>
  <c r="L24"/>
  <c r="M24"/>
  <c r="N24"/>
  <c r="J25"/>
  <c r="K25"/>
  <c r="L25"/>
  <c r="M25"/>
  <c r="N25"/>
  <c r="J26"/>
  <c r="K26"/>
  <c r="L26"/>
  <c r="M26"/>
  <c r="N26"/>
  <c r="J27"/>
  <c r="K27"/>
  <c r="L27"/>
  <c r="M27"/>
  <c r="N27"/>
  <c r="J28"/>
  <c r="K28"/>
  <c r="L28"/>
  <c r="M28"/>
  <c r="N28"/>
  <c r="J29"/>
  <c r="K29"/>
  <c r="L29"/>
  <c r="M29"/>
  <c r="N29"/>
  <c r="J30"/>
  <c r="K30"/>
  <c r="L30"/>
  <c r="M30"/>
  <c r="N30"/>
  <c r="J31"/>
  <c r="K31"/>
  <c r="L31"/>
  <c r="M31"/>
  <c r="N31"/>
  <c r="J32"/>
  <c r="K32"/>
  <c r="L32"/>
  <c r="M32"/>
  <c r="N32"/>
  <c r="J33"/>
  <c r="K33"/>
  <c r="L33"/>
  <c r="M33"/>
  <c r="N33"/>
  <c r="J34"/>
  <c r="K34"/>
  <c r="L34"/>
  <c r="M34"/>
  <c r="N34"/>
  <c r="J35"/>
  <c r="K35"/>
  <c r="L35"/>
  <c r="M35"/>
  <c r="N35"/>
  <c r="J36"/>
  <c r="K36"/>
  <c r="L36"/>
  <c r="M36"/>
  <c r="N36"/>
  <c r="J37"/>
  <c r="K37"/>
  <c r="L37"/>
  <c r="M37"/>
  <c r="N37"/>
  <c r="J38"/>
  <c r="K38"/>
  <c r="L38"/>
  <c r="M38"/>
  <c r="N38"/>
  <c r="J39"/>
  <c r="K39"/>
  <c r="L39"/>
  <c r="M39"/>
  <c r="N39"/>
  <c r="J40"/>
  <c r="K40"/>
  <c r="L40"/>
  <c r="M40"/>
  <c r="N40"/>
  <c r="J41"/>
  <c r="K41"/>
  <c r="L41"/>
  <c r="M41"/>
  <c r="N41"/>
  <c r="J42"/>
  <c r="K42"/>
  <c r="L42"/>
  <c r="M42"/>
  <c r="N42"/>
  <c r="J43"/>
  <c r="K43"/>
  <c r="L43"/>
  <c r="M43"/>
  <c r="N43"/>
  <c r="J44"/>
  <c r="K44"/>
  <c r="L44"/>
  <c r="M44"/>
  <c r="N44"/>
  <c r="J45"/>
  <c r="K45"/>
  <c r="L45"/>
  <c r="M45"/>
  <c r="N45"/>
  <c r="J46"/>
  <c r="K46"/>
  <c r="L46"/>
  <c r="M46"/>
  <c r="N46"/>
  <c r="J47"/>
  <c r="K47"/>
  <c r="L47"/>
  <c r="M47"/>
  <c r="N47"/>
  <c r="J48"/>
  <c r="K48"/>
  <c r="L48"/>
  <c r="M48"/>
  <c r="N48"/>
  <c r="J49"/>
  <c r="K49"/>
  <c r="L49"/>
  <c r="M49"/>
  <c r="N49"/>
  <c r="J50"/>
  <c r="K50"/>
  <c r="L50"/>
  <c r="M50"/>
  <c r="N50"/>
  <c r="J51"/>
  <c r="K51"/>
  <c r="L51"/>
  <c r="M51"/>
  <c r="N51"/>
  <c r="J52"/>
  <c r="K52"/>
  <c r="L52"/>
  <c r="M52"/>
  <c r="N52"/>
  <c r="J53"/>
  <c r="K53"/>
  <c r="L53"/>
  <c r="M53"/>
  <c r="N53"/>
  <c r="J54"/>
  <c r="K54"/>
  <c r="L54"/>
  <c r="M54"/>
  <c r="N54"/>
  <c r="J55"/>
  <c r="K55"/>
  <c r="L55"/>
  <c r="M55"/>
  <c r="N55"/>
  <c r="J56"/>
  <c r="K56"/>
  <c r="L56"/>
  <c r="M56"/>
  <c r="N56"/>
  <c r="J57"/>
  <c r="K57"/>
  <c r="L57"/>
  <c r="M57"/>
  <c r="N57"/>
  <c r="J58"/>
  <c r="K58"/>
  <c r="L58"/>
  <c r="M58"/>
  <c r="N58"/>
  <c r="J59"/>
  <c r="K59"/>
  <c r="L59"/>
  <c r="M59"/>
  <c r="N59"/>
  <c r="J60"/>
  <c r="K60"/>
  <c r="L60"/>
  <c r="M60"/>
  <c r="N60"/>
  <c r="J61"/>
  <c r="K61"/>
  <c r="L61"/>
  <c r="M61"/>
  <c r="N61"/>
  <c r="J62"/>
  <c r="K62"/>
  <c r="L62"/>
  <c r="M62"/>
  <c r="N62"/>
  <c r="J63"/>
  <c r="K63"/>
  <c r="L63"/>
  <c r="M63"/>
  <c r="N63"/>
  <c r="J64"/>
  <c r="K64"/>
  <c r="L64"/>
  <c r="M64"/>
  <c r="N64"/>
  <c r="J65"/>
  <c r="K65"/>
  <c r="L65"/>
  <c r="M65"/>
  <c r="N65"/>
  <c r="J66"/>
  <c r="K66"/>
  <c r="L66"/>
  <c r="M66"/>
  <c r="N66"/>
  <c r="J67"/>
  <c r="K67"/>
  <c r="L67"/>
  <c r="M67"/>
  <c r="N67"/>
  <c r="J68"/>
  <c r="K68"/>
  <c r="L68"/>
  <c r="M68"/>
  <c r="N68"/>
  <c r="J69"/>
  <c r="K69"/>
  <c r="L69"/>
  <c r="M69"/>
  <c r="N69"/>
  <c r="J70"/>
  <c r="K70"/>
  <c r="L70"/>
  <c r="M70"/>
  <c r="N70"/>
  <c r="J71"/>
  <c r="K71"/>
  <c r="L71"/>
  <c r="M71"/>
  <c r="N71"/>
  <c r="J72"/>
  <c r="K72"/>
  <c r="L72"/>
  <c r="M72"/>
  <c r="N72"/>
  <c r="J73"/>
  <c r="K73"/>
  <c r="L73"/>
  <c r="M73"/>
  <c r="N73"/>
  <c r="J74"/>
  <c r="K74"/>
  <c r="L74"/>
  <c r="M74"/>
  <c r="N74"/>
  <c r="J75"/>
  <c r="K75"/>
  <c r="L75"/>
  <c r="M75"/>
  <c r="N75"/>
  <c r="J76"/>
  <c r="K76"/>
  <c r="L76"/>
  <c r="M76"/>
  <c r="N76"/>
  <c r="J77"/>
  <c r="K77"/>
  <c r="L77"/>
  <c r="M77"/>
  <c r="N77"/>
  <c r="J78"/>
  <c r="K78"/>
  <c r="L78"/>
  <c r="M78"/>
  <c r="N78"/>
  <c r="J79"/>
  <c r="K79"/>
  <c r="L79"/>
  <c r="M79"/>
  <c r="N79"/>
  <c r="J80"/>
  <c r="K80"/>
  <c r="L80"/>
  <c r="M80"/>
  <c r="N80"/>
  <c r="J81"/>
  <c r="K81"/>
  <c r="L81"/>
  <c r="M81"/>
  <c r="N81"/>
  <c r="J82"/>
  <c r="K82"/>
  <c r="L82"/>
  <c r="M82"/>
  <c r="N82"/>
  <c r="J83"/>
  <c r="K83"/>
  <c r="L83"/>
  <c r="M83"/>
  <c r="N83"/>
  <c r="J84"/>
  <c r="K84"/>
  <c r="L84"/>
  <c r="M84"/>
  <c r="N84"/>
  <c r="J85"/>
  <c r="K85"/>
  <c r="L85"/>
  <c r="M85"/>
  <c r="N85"/>
  <c r="J86"/>
  <c r="K86"/>
  <c r="L86"/>
  <c r="M86"/>
  <c r="N86"/>
  <c r="J87"/>
  <c r="K87"/>
  <c r="L87"/>
  <c r="M87"/>
  <c r="N87"/>
  <c r="J88"/>
  <c r="K88"/>
  <c r="L88"/>
  <c r="M88"/>
  <c r="N88"/>
  <c r="J89"/>
  <c r="K89"/>
  <c r="L89"/>
  <c r="M89"/>
  <c r="N89"/>
  <c r="J90"/>
  <c r="K90"/>
  <c r="L90"/>
  <c r="M90"/>
  <c r="N90"/>
  <c r="J91"/>
  <c r="K91"/>
  <c r="L91"/>
  <c r="M91"/>
  <c r="N91"/>
  <c r="J92"/>
  <c r="K92"/>
  <c r="L92"/>
  <c r="M92"/>
  <c r="N92"/>
  <c r="J93"/>
  <c r="K93"/>
  <c r="L93"/>
  <c r="M93"/>
  <c r="N93"/>
  <c r="J94"/>
  <c r="K94"/>
  <c r="L94"/>
  <c r="M94"/>
  <c r="N94"/>
  <c r="J95"/>
  <c r="K95"/>
  <c r="L95"/>
  <c r="M95"/>
  <c r="N95"/>
  <c r="J96"/>
  <c r="K96"/>
  <c r="L96"/>
  <c r="M96"/>
  <c r="N96"/>
  <c r="J97"/>
  <c r="K97"/>
  <c r="L97"/>
  <c r="M97"/>
  <c r="N97"/>
  <c r="J98"/>
  <c r="K98"/>
  <c r="L98"/>
  <c r="M98"/>
  <c r="N98"/>
  <c r="J99"/>
  <c r="K99"/>
  <c r="L99"/>
  <c r="M99"/>
  <c r="N99"/>
  <c r="J100"/>
  <c r="K100"/>
  <c r="L100"/>
  <c r="M100"/>
  <c r="N100"/>
  <c r="J101"/>
  <c r="K101"/>
  <c r="L101"/>
  <c r="M101"/>
  <c r="N101"/>
  <c r="J102"/>
  <c r="K102"/>
  <c r="L102"/>
  <c r="M102"/>
  <c r="N102"/>
  <c r="M2"/>
  <c r="L2"/>
  <c r="K2"/>
  <c r="J2"/>
  <c r="A3" i="39"/>
  <c r="B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2"/>
  <c r="C2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B3" i="4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B2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B3" i="40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2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B92"/>
  <c r="B93"/>
  <c r="B94"/>
  <c r="B95"/>
  <c r="B96"/>
  <c r="B97"/>
  <c r="B98"/>
  <c r="B99"/>
  <c r="B100"/>
  <c r="B101"/>
  <c r="B102"/>
  <c r="A92"/>
  <c r="A93"/>
  <c r="A94"/>
  <c r="A95"/>
  <c r="A96"/>
  <c r="A97"/>
  <c r="A98"/>
  <c r="A99"/>
  <c r="A100"/>
  <c r="A101"/>
  <c r="A102"/>
  <c r="A99" i="39"/>
  <c r="A100"/>
  <c r="A101"/>
  <c r="A10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A7" i="23"/>
  <c r="A3"/>
  <c r="A4"/>
  <c r="A5"/>
  <c r="A6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2"/>
  <c r="C2"/>
  <c r="B3"/>
  <c r="C3"/>
  <c r="D3"/>
  <c r="B4"/>
  <c r="C4"/>
  <c r="D4"/>
  <c r="B5"/>
  <c r="C5"/>
  <c r="D5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B35"/>
  <c r="C35"/>
  <c r="D35"/>
  <c r="B36"/>
  <c r="C36"/>
  <c r="D36"/>
  <c r="B37"/>
  <c r="C37"/>
  <c r="D37"/>
  <c r="B38"/>
  <c r="C38"/>
  <c r="D38"/>
  <c r="B39"/>
  <c r="C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8"/>
  <c r="C48"/>
  <c r="D48"/>
  <c r="B49"/>
  <c r="C49"/>
  <c r="D49"/>
  <c r="B50"/>
  <c r="C50"/>
  <c r="D50"/>
  <c r="B51"/>
  <c r="C51"/>
  <c r="D51"/>
  <c r="B52"/>
  <c r="C52"/>
  <c r="D52"/>
  <c r="B53"/>
  <c r="C53"/>
  <c r="D53"/>
  <c r="B54"/>
  <c r="C54"/>
  <c r="D54"/>
  <c r="B55"/>
  <c r="C55"/>
  <c r="D55"/>
  <c r="B56"/>
  <c r="C56"/>
  <c r="D56"/>
  <c r="B57"/>
  <c r="C57"/>
  <c r="D57"/>
  <c r="B58"/>
  <c r="C58"/>
  <c r="D58"/>
  <c r="B59"/>
  <c r="C59"/>
  <c r="D59"/>
  <c r="B60"/>
  <c r="C60"/>
  <c r="D60"/>
  <c r="B61"/>
  <c r="C61"/>
  <c r="D61"/>
  <c r="B62"/>
  <c r="C62"/>
  <c r="D62"/>
  <c r="B63"/>
  <c r="C63"/>
  <c r="D63"/>
  <c r="B64"/>
  <c r="C64"/>
  <c r="D64"/>
  <c r="B65"/>
  <c r="C65"/>
  <c r="D65"/>
  <c r="B66"/>
  <c r="C66"/>
  <c r="D66"/>
  <c r="B67"/>
  <c r="C67"/>
  <c r="D67"/>
  <c r="B68"/>
  <c r="C68"/>
  <c r="D68"/>
  <c r="B69"/>
  <c r="C69"/>
  <c r="D69"/>
  <c r="B70"/>
  <c r="C70"/>
  <c r="D70"/>
  <c r="B71"/>
  <c r="C71"/>
  <c r="D71"/>
  <c r="B72"/>
  <c r="C72"/>
  <c r="D72"/>
  <c r="B73"/>
  <c r="C73"/>
  <c r="D73"/>
  <c r="B74"/>
  <c r="C74"/>
  <c r="D74"/>
  <c r="B75"/>
  <c r="C75"/>
  <c r="D75"/>
  <c r="B76"/>
  <c r="C76"/>
  <c r="D76"/>
  <c r="B77"/>
  <c r="C77"/>
  <c r="D77"/>
  <c r="B78"/>
  <c r="C78"/>
  <c r="D78"/>
  <c r="B79"/>
  <c r="C79"/>
  <c r="D79"/>
  <c r="B80"/>
  <c r="C80"/>
  <c r="D80"/>
  <c r="B81"/>
  <c r="C81"/>
  <c r="D81"/>
  <c r="B82"/>
  <c r="C82"/>
  <c r="D82"/>
  <c r="B83"/>
  <c r="C83"/>
  <c r="D83"/>
  <c r="B84"/>
  <c r="C84"/>
  <c r="D84"/>
  <c r="B85"/>
  <c r="C85"/>
  <c r="D85"/>
  <c r="B86"/>
  <c r="C86"/>
  <c r="D86"/>
  <c r="B87"/>
  <c r="C87"/>
  <c r="D87"/>
  <c r="B88"/>
  <c r="C88"/>
  <c r="D88"/>
  <c r="B89"/>
  <c r="C89"/>
  <c r="D89"/>
  <c r="B90"/>
  <c r="C90"/>
  <c r="D90"/>
  <c r="B91"/>
  <c r="C91"/>
  <c r="D91"/>
  <c r="B92"/>
  <c r="C92"/>
  <c r="D92"/>
  <c r="B93"/>
  <c r="C93"/>
  <c r="D93"/>
  <c r="B94"/>
  <c r="C94"/>
  <c r="D94"/>
  <c r="B95"/>
  <c r="C95"/>
  <c r="D95"/>
  <c r="B96"/>
  <c r="C96"/>
  <c r="D9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D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3"/>
  <c r="N2" i="13"/>
  <c r="A2" i="9"/>
  <c r="A1"/>
  <c r="A2" i="8"/>
  <c r="A1"/>
  <c r="J4" i="7"/>
  <c r="J4" i="8"/>
  <c r="K4" i="7"/>
  <c r="K4" i="8"/>
  <c r="L4" i="7"/>
  <c r="M4"/>
  <c r="M4" i="8"/>
  <c r="N4" i="7"/>
  <c r="N4" i="8"/>
  <c r="O4" i="7"/>
  <c r="O4" i="8"/>
  <c r="P4" i="7"/>
  <c r="Q4"/>
  <c r="Q4" i="8"/>
  <c r="R4" i="7"/>
  <c r="R4" i="8"/>
  <c r="S4" i="7"/>
  <c r="S4" i="8"/>
  <c r="T4" i="7"/>
  <c r="U4"/>
  <c r="U4" i="8"/>
  <c r="V4" i="7"/>
  <c r="V4" i="8"/>
  <c r="W4" i="7"/>
  <c r="W4" i="8"/>
  <c r="X4" i="7"/>
  <c r="Y4"/>
  <c r="Y4" i="8"/>
  <c r="Z4" i="7"/>
  <c r="Z4" i="8"/>
  <c r="AA4" i="7"/>
  <c r="AA4" i="8"/>
  <c r="AB4" i="7"/>
  <c r="AC4"/>
  <c r="AC4" i="8"/>
  <c r="AD4" i="7"/>
  <c r="AD4" i="8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1"/>
  <c r="A1" i="2"/>
  <c r="A1" i="3"/>
  <c r="A1" i="1"/>
  <c r="A2"/>
  <c r="A2" i="3"/>
  <c r="A2" i="2"/>
  <c r="Z2" i="9"/>
  <c r="AD4"/>
  <c r="N4"/>
  <c r="R4"/>
  <c r="V4"/>
  <c r="Z4"/>
  <c r="J4"/>
  <c r="AB4" i="8"/>
  <c r="X4"/>
  <c r="T4"/>
  <c r="P4"/>
  <c r="L4"/>
  <c r="AC4" i="9"/>
  <c r="Y4"/>
  <c r="U4"/>
  <c r="Q4"/>
  <c r="M4"/>
  <c r="AA4"/>
  <c r="W4"/>
  <c r="S4"/>
  <c r="O4"/>
  <c r="K4"/>
  <c r="AB4"/>
  <c r="X4"/>
  <c r="T4"/>
  <c r="P4"/>
  <c r="L4"/>
</calcChain>
</file>

<file path=xl/sharedStrings.xml><?xml version="1.0" encoding="utf-8"?>
<sst xmlns="http://schemas.openxmlformats.org/spreadsheetml/2006/main" count="4167" uniqueCount="401">
  <si>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</si>
  <si>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</si>
  <si>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</si>
  <si>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</si>
  <si>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</si>
  <si>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</si>
  <si>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</si>
  <si>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</si>
  <si>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</si>
  <si>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</si>
  <si>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</si>
  <si>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</si>
  <si>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</si>
  <si>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</si>
  <si>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</si>
  <si>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</si>
  <si>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</si>
  <si>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</si>
  <si>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</si>
  <si>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</si>
  <si>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</si>
  <si>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</si>
  <si>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</si>
  <si>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</si>
  <si>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</si>
  <si>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</si>
  <si>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</si>
  <si>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</si>
  <si>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</si>
  <si>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</si>
  <si>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</si>
  <si>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</si>
  <si>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</si>
  <si>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</si>
  <si>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</si>
  <si>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</si>
  <si>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</si>
  <si>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</si>
  <si>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</si>
  <si>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</si>
  <si>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</si>
  <si>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</si>
  <si>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</si>
  <si>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</si>
  <si>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</si>
  <si>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</si>
  <si>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</si>
  <si>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</si>
  <si>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</si>
  <si>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</si>
  <si>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</si>
  <si>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</si>
  <si>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</si>
  <si>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</si>
  <si>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</si>
  <si>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</si>
  <si>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</si>
  <si>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</si>
  <si>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</si>
  <si>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</si>
  <si>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</si>
  <si>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</si>
  <si>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</si>
  <si>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</si>
  <si>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</si>
  <si>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</si>
  <si>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</si>
  <si>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</si>
  <si>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</si>
  <si>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</si>
  <si>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</si>
  <si>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</si>
  <si>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</si>
  <si>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</si>
  <si>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</si>
  <si>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</si>
  <si>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</si>
  <si>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</si>
  <si>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</si>
  <si>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</si>
  <si>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</si>
  <si>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</si>
  <si>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</si>
  <si>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</si>
  <si>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</si>
  <si>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</si>
  <si>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</si>
  <si>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</si>
  <si>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</si>
  <si>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</si>
  <si>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</si>
  <si>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</si>
  <si>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</si>
  <si>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</si>
  <si>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</si>
  <si>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</si>
  <si>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</si>
  <si>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</si>
  <si>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</si>
  <si>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</si>
  <si>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</si>
  <si>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</si>
  <si>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</si>
  <si>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</si>
  <si>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</si>
  <si>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</si>
  <si>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</si>
  <si>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</si>
  <si>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</si>
  <si>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</si>
  <si>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</si>
  <si>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</si>
  <si>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</si>
  <si>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</si>
  <si>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</si>
  <si>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</si>
  <si>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</si>
  <si>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</si>
  <si>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</si>
  <si>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</si>
  <si>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</si>
  <si>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</si>
  <si>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</si>
  <si>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</si>
  <si>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</si>
  <si>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</si>
  <si>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</si>
  <si>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</si>
  <si>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</si>
  <si>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</si>
  <si>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</si>
  <si>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</si>
  <si>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</si>
  <si>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</si>
  <si>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</si>
  <si>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</si>
  <si>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</si>
  <si>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</si>
  <si>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</si>
  <si>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</si>
  <si>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</si>
  <si>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</si>
  <si>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</si>
  <si>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</si>
  <si>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</si>
  <si>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</si>
  <si>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</si>
  <si>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</si>
  <si>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</si>
  <si>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</si>
  <si>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</si>
  <si>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</si>
  <si>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</si>
  <si>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</si>
  <si>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</si>
  <si>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</si>
  <si>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</si>
  <si>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</si>
  <si>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</si>
  <si>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</si>
  <si>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</si>
  <si>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</si>
  <si>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</si>
  <si>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</si>
  <si>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</si>
  <si>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</si>
  <si>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</si>
  <si>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</si>
  <si>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</si>
  <si>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</si>
  <si>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</si>
  <si>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</si>
  <si>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</si>
  <si>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</si>
  <si>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</si>
  <si>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</si>
  <si>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</si>
  <si>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</si>
  <si>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</si>
  <si>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</si>
  <si>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</si>
  <si>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</si>
  <si>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</si>
  <si>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</si>
  <si>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</si>
  <si>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</si>
  <si>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</si>
  <si>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</si>
  <si>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</si>
  <si>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</si>
  <si>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</si>
  <si>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</si>
  <si>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</si>
  <si>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</si>
  <si>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</si>
  <si>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</si>
  <si>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</si>
  <si>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</si>
  <si>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</si>
  <si>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</si>
  <si>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</si>
  <si>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</si>
  <si>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</si>
  <si>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</si>
  <si>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</si>
  <si>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</si>
  <si>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</si>
  <si>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</si>
  <si>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</si>
  <si>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</si>
  <si>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</si>
  <si>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</si>
  <si>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</si>
  <si>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</si>
  <si>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</si>
  <si>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</si>
  <si>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</si>
  <si>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</si>
  <si>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</si>
  <si>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</si>
  <si>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</si>
  <si>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</si>
  <si>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</si>
  <si>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</si>
  <si>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</si>
  <si>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</si>
  <si>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</si>
  <si>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</si>
  <si>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</si>
  <si>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</si>
  <si>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</si>
  <si>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</si>
  <si>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</si>
  <si>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</si>
  <si>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</si>
  <si>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</si>
  <si>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</si>
  <si>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</si>
  <si>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</si>
  <si>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</si>
  <si>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</si>
  <si>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</si>
  <si>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</si>
  <si>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</si>
  <si>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</si>
  <si>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</si>
  <si>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</si>
  <si>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</si>
  <si>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</si>
  <si>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</si>
  <si>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</si>
  <si>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</si>
  <si>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</si>
  <si>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</si>
  <si>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</si>
  <si>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</si>
  <si>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</si>
  <si>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</si>
  <si>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</si>
  <si>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</si>
  <si>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</si>
  <si>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</si>
  <si>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</si>
  <si>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</si>
  <si>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</si>
  <si>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</si>
  <si>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地點：揚昇高爾夫鄉村俱樂部</t>
    <phoneticPr fontId="2" type="noConversion"/>
  </si>
  <si>
    <t>R1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</si>
  <si>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</si>
  <si>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r>
      <rPr>
        <b/>
        <sz val="12"/>
        <rFont val="標楷體"/>
        <family val="4"/>
        <charset val="136"/>
      </rPr>
      <t>選手姓名</t>
    </r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</si>
  <si>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</si>
  <si>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</si>
  <si>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</si>
  <si>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</si>
  <si>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</si>
  <si>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男子公開、A、B組第一回合</t>
    <phoneticPr fontId="2" type="noConversion"/>
  </si>
  <si>
    <t>R2</t>
    <phoneticPr fontId="2" type="noConversion"/>
  </si>
  <si>
    <t>男子公開、A、B組第二回合</t>
    <phoneticPr fontId="2" type="noConversion"/>
  </si>
  <si>
    <t>男子公開、A、B組第三回合</t>
    <phoneticPr fontId="2" type="noConversion"/>
  </si>
  <si>
    <t>R3</t>
    <phoneticPr fontId="2" type="noConversion"/>
  </si>
  <si>
    <t>R4</t>
    <phoneticPr fontId="2" type="noConversion"/>
  </si>
  <si>
    <t>男子公開、A、B組第四回合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</si>
  <si>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</si>
  <si>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</si>
  <si>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</si>
  <si>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</si>
  <si>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R3</t>
    <phoneticPr fontId="2" type="noConversion"/>
  </si>
  <si>
    <t>R4</t>
    <phoneticPr fontId="2" type="noConversion"/>
  </si>
  <si>
    <t>R3</t>
    <phoneticPr fontId="2" type="noConversion"/>
  </si>
  <si>
    <t>男子D組第四回合</t>
    <phoneticPr fontId="2" type="noConversion"/>
  </si>
  <si>
    <t>男子D組第三回合</t>
    <phoneticPr fontId="2" type="noConversion"/>
  </si>
  <si>
    <t>男子C組第四回合</t>
    <phoneticPr fontId="2" type="noConversion"/>
  </si>
  <si>
    <t>男子C組第三回合</t>
    <phoneticPr fontId="2" type="noConversion"/>
  </si>
  <si>
    <t>名次</t>
    <phoneticPr fontId="7" type="noConversion"/>
  </si>
  <si>
    <t>組別</t>
    <phoneticPr fontId="2" type="noConversion"/>
  </si>
  <si>
    <t>R1</t>
    <phoneticPr fontId="2" type="noConversion"/>
  </si>
  <si>
    <t>R1</t>
    <phoneticPr fontId="2" type="noConversion"/>
  </si>
  <si>
    <r>
      <rPr>
        <sz val="12"/>
        <color rgb="FFFF0000"/>
        <rFont val="新細明體"/>
        <family val="2"/>
        <charset val="136"/>
      </rPr>
      <t>要排序後才能貼過去</t>
    </r>
    <phoneticPr fontId="2" type="noConversion"/>
  </si>
  <si>
    <t>R2</t>
    <phoneticPr fontId="2" type="noConversion"/>
  </si>
  <si>
    <t>R3</t>
    <phoneticPr fontId="2" type="noConversion"/>
  </si>
  <si>
    <t>R4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</si>
  <si>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</si>
  <si>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</si>
  <si>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</si>
  <si>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</si>
  <si>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女子公開、A、B組第一回合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</si>
  <si>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</si>
  <si>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績分</t>
    <phoneticPr fontId="2" type="noConversion"/>
  </si>
  <si>
    <t>總人數</t>
    <phoneticPr fontId="2" type="noConversion"/>
  </si>
  <si>
    <t>參考</t>
    <phoneticPr fontId="2" type="noConversion"/>
  </si>
  <si>
    <t>一半人數</t>
    <phoneticPr fontId="2" type="noConversion"/>
  </si>
  <si>
    <t>標準桿</t>
    <phoneticPr fontId="2" type="noConversion"/>
  </si>
  <si>
    <t>女子公開、A、B組第二回合</t>
    <phoneticPr fontId="2" type="noConversion"/>
  </si>
  <si>
    <r>
      <rPr>
        <b/>
        <sz val="12"/>
        <rFont val="標楷體"/>
        <family val="4"/>
        <charset val="136"/>
      </rPr>
      <t>組別</t>
    </r>
    <phoneticPr fontId="2" type="noConversion"/>
  </si>
  <si>
    <t>R2</t>
    <phoneticPr fontId="2" type="noConversion"/>
  </si>
  <si>
    <t>績分</t>
    <phoneticPr fontId="2" type="noConversion"/>
  </si>
  <si>
    <t>女子公開、A、B組第三回合</t>
    <phoneticPr fontId="2" type="noConversion"/>
  </si>
  <si>
    <t>R3</t>
    <phoneticPr fontId="2" type="noConversion"/>
  </si>
  <si>
    <t>女子公開、A、B組第四回合</t>
    <phoneticPr fontId="2" type="noConversion"/>
  </si>
  <si>
    <t>R4</t>
    <phoneticPr fontId="2" type="noConversion"/>
  </si>
  <si>
    <t>名次</t>
    <phoneticPr fontId="7" type="noConversion"/>
  </si>
  <si>
    <t>組別</t>
    <phoneticPr fontId="2" type="noConversion"/>
  </si>
  <si>
    <t>R3</t>
    <phoneticPr fontId="2" type="noConversion"/>
  </si>
  <si>
    <t>R3</t>
    <phoneticPr fontId="2" type="noConversion"/>
  </si>
  <si>
    <t>R4</t>
    <phoneticPr fontId="2" type="noConversion"/>
  </si>
  <si>
    <t>備註</t>
    <phoneticPr fontId="7" type="noConversion"/>
  </si>
  <si>
    <t>備註</t>
    <phoneticPr fontId="7" type="noConversion"/>
  </si>
  <si>
    <r>
      <rPr>
        <b/>
        <sz val="12"/>
        <rFont val="標楷體"/>
        <family val="4"/>
        <charset val="136"/>
      </rPr>
      <t>名次</t>
    </r>
    <phoneticPr fontId="7" type="noConversion"/>
  </si>
  <si>
    <t>R4</t>
    <phoneticPr fontId="2" type="noConversion"/>
  </si>
  <si>
    <t>女子CD組第四回合</t>
    <phoneticPr fontId="2" type="noConversion"/>
  </si>
  <si>
    <t>女子CD組第三回合</t>
    <phoneticPr fontId="2" type="noConversion"/>
  </si>
  <si>
    <t>R1大男成績</t>
  </si>
  <si>
    <t>R2大男成績</t>
    <phoneticPr fontId="2" type="noConversion"/>
  </si>
  <si>
    <t>R3大男成績</t>
    <phoneticPr fontId="2" type="noConversion"/>
  </si>
  <si>
    <t>R4大男成績</t>
    <phoneticPr fontId="2" type="noConversion"/>
  </si>
  <si>
    <t>大女R1成績</t>
    <phoneticPr fontId="2" type="noConversion"/>
  </si>
  <si>
    <t>大女R2成績</t>
    <phoneticPr fontId="2" type="noConversion"/>
  </si>
  <si>
    <t>大女R3成績</t>
    <phoneticPr fontId="2" type="noConversion"/>
  </si>
  <si>
    <t>大女R4成績</t>
    <phoneticPr fontId="2" type="noConversion"/>
  </si>
  <si>
    <t>R4女CD成績</t>
    <phoneticPr fontId="2" type="noConversion"/>
  </si>
  <si>
    <t>R3男C成績</t>
  </si>
  <si>
    <t>R4男C成績</t>
  </si>
  <si>
    <t>R3男D成績</t>
  </si>
  <si>
    <t>R4男D成績</t>
  </si>
  <si>
    <t>R3女CD成績</t>
  </si>
  <si>
    <t>王偉軒</t>
  </si>
  <si>
    <t>林張恆</t>
  </si>
  <si>
    <t>曾昶峰</t>
  </si>
  <si>
    <t>彭　威</t>
  </si>
  <si>
    <t>林宸駒</t>
  </si>
  <si>
    <t>廖煥鈞</t>
  </si>
  <si>
    <t>張宇誠</t>
  </si>
  <si>
    <t>黃鈺睿</t>
  </si>
  <si>
    <t>朱吉莘</t>
  </si>
  <si>
    <t>林兆義</t>
  </si>
  <si>
    <t>鄭念宗</t>
  </si>
  <si>
    <t>楊凱鈞</t>
  </si>
  <si>
    <t>黃昱安</t>
  </si>
  <si>
    <t>李尚融</t>
  </si>
  <si>
    <t>陳鉑融</t>
  </si>
  <si>
    <t>蔡睿恒</t>
  </si>
  <si>
    <t>張軒愷</t>
  </si>
  <si>
    <t>林子涵</t>
  </si>
  <si>
    <t>鄭熙叡</t>
  </si>
  <si>
    <t>曾彩晴</t>
  </si>
  <si>
    <t>盧玟諭</t>
  </si>
  <si>
    <t>吳凱馨</t>
  </si>
  <si>
    <t>陳伶潔</t>
  </si>
  <si>
    <t>陳葶伃</t>
  </si>
  <si>
    <t>洪婕寧</t>
  </si>
  <si>
    <t>馮立顏</t>
  </si>
  <si>
    <t>李映彤</t>
  </si>
  <si>
    <t>莊欣蕓</t>
  </si>
  <si>
    <t>張芷萱</t>
  </si>
  <si>
    <t>盧芊卉</t>
  </si>
  <si>
    <t>廖信淳</t>
  </si>
  <si>
    <t>松佩菁</t>
  </si>
  <si>
    <t>吳昀蓁</t>
  </si>
  <si>
    <t>楊雅安</t>
  </si>
  <si>
    <t xml:space="preserve"> </t>
  </si>
  <si>
    <t>魏經允</t>
  </si>
  <si>
    <t>邱　靖</t>
  </si>
  <si>
    <t>方彥儒</t>
  </si>
  <si>
    <t>謝睿哲</t>
  </si>
  <si>
    <t>趙翊勳</t>
  </si>
  <si>
    <t>施友翔</t>
  </si>
  <si>
    <t>曾偲恩</t>
  </si>
  <si>
    <t>陳嘉佑</t>
  </si>
  <si>
    <t>徐雋詠</t>
  </si>
  <si>
    <t>張哲綸</t>
  </si>
  <si>
    <t>謝承洧</t>
  </si>
  <si>
    <t>尤泓諭</t>
  </si>
  <si>
    <t>陳永荃</t>
  </si>
  <si>
    <t>謝曜宇</t>
  </si>
  <si>
    <t>余秉學</t>
  </si>
  <si>
    <t>洪阡瑋</t>
  </si>
  <si>
    <t>汪天茵</t>
  </si>
  <si>
    <t>黃品菲</t>
  </si>
  <si>
    <t>羅文彤</t>
  </si>
  <si>
    <t>謝秉樺</t>
  </si>
  <si>
    <t>王文妤</t>
  </si>
</sst>
</file>

<file path=xl/styles.xml><?xml version="1.0" encoding="utf-8"?>
<styleSheet xmlns="http://schemas.openxmlformats.org/spreadsheetml/2006/main">
  <numFmts count="12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</numFmts>
  <fonts count="27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rgb="FFFF0000"/>
      <name val="新細明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1" fontId="5" fillId="2" borderId="13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37" xfId="0" applyFont="1" applyBorder="1">
      <alignment vertical="center"/>
    </xf>
    <xf numFmtId="187" fontId="10" fillId="0" borderId="0" xfId="0" applyNumberFormat="1" applyFont="1">
      <alignment vertical="center"/>
    </xf>
    <xf numFmtId="181" fontId="22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4" borderId="13" xfId="0" applyFont="1" applyFill="1" applyBorder="1" applyProtection="1">
      <alignment vertical="center"/>
    </xf>
    <xf numFmtId="182" fontId="22" fillId="4" borderId="13" xfId="0" applyNumberFormat="1" applyFont="1" applyFill="1" applyBorder="1" applyAlignment="1" applyProtection="1">
      <alignment horizontal="center" vertical="center" wrapText="1"/>
    </xf>
    <xf numFmtId="187" fontId="22" fillId="4" borderId="13" xfId="0" applyNumberFormat="1" applyFont="1" applyFill="1" applyBorder="1" applyAlignment="1" applyProtection="1">
      <alignment horizontal="center" vertical="center" wrapText="1"/>
    </xf>
    <xf numFmtId="181" fontId="22" fillId="4" borderId="13" xfId="0" applyNumberFormat="1" applyFont="1" applyFill="1" applyBorder="1" applyAlignment="1" applyProtection="1">
      <alignment horizontal="center" vertical="center"/>
    </xf>
    <xf numFmtId="181" fontId="23" fillId="4" borderId="13" xfId="0" applyNumberFormat="1" applyFont="1" applyFill="1" applyBorder="1" applyAlignment="1" applyProtection="1">
      <alignment horizontal="center" vertical="center" wrapText="1"/>
    </xf>
    <xf numFmtId="187" fontId="24" fillId="4" borderId="13" xfId="0" applyNumberFormat="1" applyFont="1" applyFill="1" applyBorder="1" applyAlignment="1" applyProtection="1">
      <alignment horizontal="center" vertical="center" wrapText="1"/>
    </xf>
    <xf numFmtId="182" fontId="10" fillId="4" borderId="13" xfId="0" applyNumberFormat="1" applyFont="1" applyFill="1" applyBorder="1" applyAlignment="1" applyProtection="1">
      <alignment horizontal="center" vertical="center"/>
    </xf>
    <xf numFmtId="187" fontId="10" fillId="4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0" fillId="0" borderId="0" xfId="0" applyFont="1" applyBorder="1" applyProtection="1">
      <alignment vertical="center"/>
    </xf>
    <xf numFmtId="0" fontId="10" fillId="0" borderId="37" xfId="0" applyFont="1" applyBorder="1" applyProtection="1">
      <alignment vertical="center"/>
    </xf>
    <xf numFmtId="187" fontId="10" fillId="0" borderId="0" xfId="0" applyNumberFormat="1" applyFont="1" applyProtection="1">
      <alignment vertical="center"/>
    </xf>
    <xf numFmtId="181" fontId="12" fillId="2" borderId="41" xfId="0" applyNumberFormat="1" applyFont="1" applyFill="1" applyBorder="1" applyAlignment="1">
      <alignment horizontal="left" vertical="center"/>
    </xf>
    <xf numFmtId="181" fontId="5" fillId="5" borderId="13" xfId="0" applyNumberFormat="1" applyFont="1" applyFill="1" applyBorder="1" applyAlignment="1">
      <alignment horizontal="center" vertical="center" wrapText="1"/>
    </xf>
    <xf numFmtId="182" fontId="11" fillId="2" borderId="13" xfId="0" applyNumberFormat="1" applyFont="1" applyFill="1" applyBorder="1" applyAlignment="1" applyProtection="1">
      <alignment horizontal="center" vertical="center"/>
      <protection locked="0"/>
    </xf>
    <xf numFmtId="181" fontId="11" fillId="2" borderId="13" xfId="0" applyNumberFormat="1" applyFont="1" applyFill="1" applyBorder="1" applyAlignment="1" applyProtection="1">
      <alignment horizontal="center" vertical="center"/>
      <protection locked="0"/>
    </xf>
    <xf numFmtId="179" fontId="11" fillId="2" borderId="13" xfId="0" applyNumberFormat="1" applyFont="1" applyFill="1" applyBorder="1" applyAlignment="1" applyProtection="1">
      <alignment horizontal="left" vertical="center"/>
      <protection locked="0"/>
    </xf>
    <xf numFmtId="182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0" fillId="2" borderId="13" xfId="0" applyNumberFormat="1" applyFont="1" applyFill="1" applyBorder="1" applyAlignment="1" applyProtection="1">
      <alignment horizontal="center" vertical="center"/>
      <protection locked="0"/>
    </xf>
    <xf numFmtId="179" fontId="12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Protection="1">
      <alignment vertical="center"/>
      <protection locked="0"/>
    </xf>
    <xf numFmtId="187" fontId="0" fillId="4" borderId="13" xfId="0" applyNumberFormat="1" applyFill="1" applyBorder="1">
      <alignment vertical="center"/>
    </xf>
    <xf numFmtId="181" fontId="22" fillId="2" borderId="13" xfId="0" applyNumberFormat="1" applyFont="1" applyFill="1" applyBorder="1" applyAlignment="1">
      <alignment horizontal="center" vertical="center" wrapText="1"/>
    </xf>
    <xf numFmtId="187" fontId="10" fillId="2" borderId="13" xfId="0" applyNumberFormat="1" applyFont="1" applyFill="1" applyBorder="1" applyAlignment="1" applyProtection="1">
      <alignment horizontal="center" vertical="center"/>
      <protection locked="0"/>
    </xf>
    <xf numFmtId="181" fontId="22" fillId="4" borderId="42" xfId="0" applyNumberFormat="1" applyFont="1" applyFill="1" applyBorder="1" applyAlignment="1" applyProtection="1">
      <alignment horizontal="center" vertical="center"/>
    </xf>
    <xf numFmtId="181" fontId="23" fillId="4" borderId="42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 wrapText="1"/>
    </xf>
    <xf numFmtId="181" fontId="6" fillId="2" borderId="13" xfId="0" applyNumberFormat="1" applyFont="1" applyFill="1" applyBorder="1" applyAlignment="1" applyProtection="1">
      <alignment horizontal="center" vertical="center"/>
    </xf>
    <xf numFmtId="181" fontId="5" fillId="5" borderId="13" xfId="0" applyNumberFormat="1" applyFont="1" applyFill="1" applyBorder="1" applyAlignment="1" applyProtection="1">
      <alignment horizontal="center" vertical="center" wrapText="1"/>
    </xf>
    <xf numFmtId="181" fontId="12" fillId="2" borderId="41" xfId="0" applyNumberFormat="1" applyFont="1" applyFill="1" applyBorder="1" applyAlignment="1" applyProtection="1">
      <alignment horizontal="left" vertical="center"/>
    </xf>
    <xf numFmtId="0" fontId="0" fillId="0" borderId="0" xfId="0" applyProtection="1">
      <alignment vertical="center"/>
    </xf>
    <xf numFmtId="181" fontId="5" fillId="2" borderId="13" xfId="0" applyNumberFormat="1" applyFont="1" applyFill="1" applyBorder="1" applyAlignment="1" applyProtection="1">
      <alignment horizontal="center" vertical="center" wrapText="1"/>
    </xf>
    <xf numFmtId="181" fontId="10" fillId="0" borderId="13" xfId="0" applyNumberFormat="1" applyFont="1" applyFill="1" applyBorder="1" applyAlignment="1" applyProtection="1">
      <alignment horizontal="center" vertical="center"/>
      <protection locked="0"/>
    </xf>
    <xf numFmtId="179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Font="1" applyFill="1" applyBorder="1" applyProtection="1">
      <alignment vertical="center"/>
      <protection locked="0"/>
    </xf>
    <xf numFmtId="181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3" xfId="0" applyNumberFormat="1" applyFont="1" applyFill="1" applyBorder="1" applyAlignment="1" applyProtection="1">
      <alignment horizontal="left"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5" fillId="4" borderId="38" xfId="0" applyFont="1" applyFill="1" applyBorder="1" applyAlignment="1" applyProtection="1">
      <alignment horizontal="center" vertical="center"/>
    </xf>
    <xf numFmtId="0" fontId="25" fillId="4" borderId="39" xfId="0" applyFont="1" applyFill="1" applyBorder="1" applyAlignment="1" applyProtection="1">
      <alignment horizontal="center" vertical="center"/>
    </xf>
    <xf numFmtId="0" fontId="25" fillId="4" borderId="40" xfId="0" applyFont="1" applyFill="1" applyBorder="1" applyAlignment="1" applyProtection="1">
      <alignment horizontal="center" vertical="center"/>
    </xf>
    <xf numFmtId="0" fontId="25" fillId="4" borderId="13" xfId="0" applyFont="1" applyFill="1" applyBorder="1" applyAlignment="1" applyProtection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514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2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3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173" t="s">
        <v>38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</row>
    <row r="2" spans="1:29" ht="17.25" thickBot="1">
      <c r="A2" s="174" t="s">
        <v>266</v>
      </c>
      <c r="B2" s="174"/>
      <c r="C2" s="174"/>
      <c r="D2" s="174"/>
      <c r="E2" s="174"/>
      <c r="F2" s="31"/>
      <c r="G2" s="31"/>
      <c r="H2" s="175">
        <v>1</v>
      </c>
      <c r="I2" s="175"/>
      <c r="J2" s="175"/>
      <c r="K2" s="175"/>
      <c r="L2" s="175"/>
      <c r="M2" s="175"/>
      <c r="N2" s="175"/>
      <c r="O2" s="175"/>
      <c r="P2" s="175"/>
      <c r="Q2" s="2"/>
      <c r="R2" s="32"/>
      <c r="S2" s="32"/>
      <c r="T2" s="32"/>
      <c r="U2" s="32"/>
      <c r="V2" s="32"/>
      <c r="W2" s="32"/>
      <c r="X2" s="176">
        <v>42821</v>
      </c>
      <c r="Y2" s="176"/>
      <c r="Z2" s="176"/>
      <c r="AA2" s="176"/>
      <c r="AB2" s="176"/>
      <c r="AC2" s="176"/>
    </row>
    <row r="3" spans="1:29" ht="17.25" thickTop="1">
      <c r="A3" s="177" t="s">
        <v>7</v>
      </c>
      <c r="B3" s="179" t="s">
        <v>8</v>
      </c>
      <c r="C3" s="181" t="s">
        <v>0</v>
      </c>
      <c r="D3" s="183" t="s">
        <v>9</v>
      </c>
      <c r="E3" s="183" t="s">
        <v>10</v>
      </c>
      <c r="F3" s="185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171" t="s">
        <v>12</v>
      </c>
    </row>
    <row r="4" spans="1:29">
      <c r="A4" s="178"/>
      <c r="B4" s="180"/>
      <c r="C4" s="182"/>
      <c r="D4" s="184"/>
      <c r="E4" s="184"/>
      <c r="F4" s="186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172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513" priority="99" operator="lessThan">
      <formula>0</formula>
    </cfRule>
    <cfRule type="cellIs" dxfId="512" priority="100" operator="equal">
      <formula>0</formula>
    </cfRule>
  </conditionalFormatting>
  <conditionalFormatting sqref="F83:F98 F5:F58 F66:F81">
    <cfRule type="cellIs" dxfId="511" priority="95" operator="lessThan">
      <formula>COUNTIF(D5:E5,"&gt;0")*$AG$4</formula>
    </cfRule>
    <cfRule type="cellIs" dxfId="510" priority="96" operator="equal">
      <formula>COUNTIF(D5:E5,"&gt;0")*$AG$4</formula>
    </cfRule>
  </conditionalFormatting>
  <conditionalFormatting sqref="G5:G98">
    <cfRule type="cellIs" dxfId="509" priority="91" operator="lessThan">
      <formula>0</formula>
    </cfRule>
    <cfRule type="cellIs" dxfId="508" priority="92" operator="equal">
      <formula>0</formula>
    </cfRule>
  </conditionalFormatting>
  <conditionalFormatting sqref="F5:F98">
    <cfRule type="cellIs" dxfId="507" priority="87" operator="lessThan">
      <formula>COUNTIF(D5:E5,"&gt;0")*$AH$4</formula>
    </cfRule>
    <cfRule type="cellIs" dxfId="506" priority="88" operator="equal">
      <formula>COUNTIF(D5:E5,"&gt;0")*$AH$4</formula>
    </cfRule>
  </conditionalFormatting>
  <conditionalFormatting sqref="D5:E98">
    <cfRule type="cellIs" dxfId="505" priority="77" operator="lessThan">
      <formula>$AB$4</formula>
    </cfRule>
    <cfRule type="cellIs" dxfId="504" priority="78" operator="equal">
      <formula>$AB$4</formula>
    </cfRule>
  </conditionalFormatting>
  <conditionalFormatting sqref="H5:Y82">
    <cfRule type="cellIs" dxfId="503" priority="74" operator="equal">
      <formula>H$4-2</formula>
    </cfRule>
    <cfRule type="cellIs" dxfId="502" priority="75" operator="equal">
      <formula>H$4-1</formula>
    </cfRule>
    <cfRule type="cellIs" dxfId="501" priority="76" operator="equal">
      <formula>H$4</formula>
    </cfRule>
  </conditionalFormatting>
  <conditionalFormatting sqref="H83:Y98">
    <cfRule type="cellIs" dxfId="500" priority="27" operator="equal">
      <formula>H$4-2</formula>
    </cfRule>
    <cfRule type="cellIs" dxfId="499" priority="28" operator="equal">
      <formula>H$4-1</formula>
    </cfRule>
    <cfRule type="cellIs" dxfId="498" priority="29" operator="equal">
      <formula>H$4</formula>
    </cfRule>
  </conditionalFormatting>
  <conditionalFormatting sqref="G99:G109">
    <cfRule type="cellIs" dxfId="497" priority="25" operator="lessThan">
      <formula>0</formula>
    </cfRule>
    <cfRule type="cellIs" dxfId="496" priority="26" operator="equal">
      <formula>0</formula>
    </cfRule>
  </conditionalFormatting>
  <conditionalFormatting sqref="F99:F109">
    <cfRule type="cellIs" dxfId="495" priority="23" operator="lessThan">
      <formula>COUNTIF(D99:E99,"&gt;0")*$AG$4</formula>
    </cfRule>
    <cfRule type="cellIs" dxfId="494" priority="24" operator="equal">
      <formula>COUNTIF(D99:E99,"&gt;0")*$AG$4</formula>
    </cfRule>
  </conditionalFormatting>
  <conditionalFormatting sqref="G99:G109">
    <cfRule type="cellIs" dxfId="493" priority="21" operator="lessThan">
      <formula>0</formula>
    </cfRule>
    <cfRule type="cellIs" dxfId="492" priority="22" operator="equal">
      <formula>0</formula>
    </cfRule>
  </conditionalFormatting>
  <conditionalFormatting sqref="F99:F109">
    <cfRule type="cellIs" dxfId="491" priority="19" operator="lessThan">
      <formula>COUNTIF(D99:E99,"&gt;0")*$AH$4</formula>
    </cfRule>
    <cfRule type="cellIs" dxfId="490" priority="20" operator="equal">
      <formula>COUNTIF(D99:E99,"&gt;0")*$AH$4</formula>
    </cfRule>
  </conditionalFormatting>
  <conditionalFormatting sqref="D99:E109">
    <cfRule type="cellIs" dxfId="489" priority="17" operator="lessThan">
      <formula>$AB$4</formula>
    </cfRule>
    <cfRule type="cellIs" dxfId="488" priority="18" operator="equal">
      <formula>$AB$4</formula>
    </cfRule>
  </conditionalFormatting>
  <conditionalFormatting sqref="H99:Y109">
    <cfRule type="cellIs" dxfId="487" priority="14" operator="equal">
      <formula>H$4-2</formula>
    </cfRule>
    <cfRule type="cellIs" dxfId="486" priority="15" operator="equal">
      <formula>H$4-1</formula>
    </cfRule>
    <cfRule type="cellIs" dxfId="485" priority="16" operator="equal">
      <formula>H$4</formula>
    </cfRule>
  </conditionalFormatting>
  <conditionalFormatting sqref="G110:G120">
    <cfRule type="cellIs" dxfId="484" priority="12" operator="lessThan">
      <formula>0</formula>
    </cfRule>
    <cfRule type="cellIs" dxfId="483" priority="13" operator="equal">
      <formula>0</formula>
    </cfRule>
  </conditionalFormatting>
  <conditionalFormatting sqref="F110:F120">
    <cfRule type="cellIs" dxfId="482" priority="10" operator="lessThan">
      <formula>COUNTIF(D110:E110,"&gt;0")*$AG$4</formula>
    </cfRule>
    <cfRule type="cellIs" dxfId="481" priority="11" operator="equal">
      <formula>COUNTIF(D110:E110,"&gt;0")*$AG$4</formula>
    </cfRule>
  </conditionalFormatting>
  <conditionalFormatting sqref="G110:G120">
    <cfRule type="cellIs" dxfId="480" priority="8" operator="lessThan">
      <formula>0</formula>
    </cfRule>
    <cfRule type="cellIs" dxfId="479" priority="9" operator="equal">
      <formula>0</formula>
    </cfRule>
  </conditionalFormatting>
  <conditionalFormatting sqref="F110:F120">
    <cfRule type="cellIs" dxfId="478" priority="6" operator="lessThan">
      <formula>COUNTIF(D110:E110,"&gt;0")*$AH$4</formula>
    </cfRule>
    <cfRule type="cellIs" dxfId="477" priority="7" operator="equal">
      <formula>COUNTIF(D110:E110,"&gt;0")*$AH$4</formula>
    </cfRule>
  </conditionalFormatting>
  <conditionalFormatting sqref="D110:E120">
    <cfRule type="cellIs" dxfId="476" priority="4" operator="lessThan">
      <formula>$AB$4</formula>
    </cfRule>
    <cfRule type="cellIs" dxfId="475" priority="5" operator="equal">
      <formula>$AB$4</formula>
    </cfRule>
  </conditionalFormatting>
  <conditionalFormatting sqref="H110:Y120">
    <cfRule type="cellIs" dxfId="474" priority="1" operator="equal">
      <formula>H$4-2</formula>
    </cfRule>
    <cfRule type="cellIs" dxfId="473" priority="2" operator="equal">
      <formula>H$4-1</formula>
    </cfRule>
    <cfRule type="cellIs" dxfId="472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E3" sqref="E3:H73"/>
    </sheetView>
  </sheetViews>
  <sheetFormatPr defaultRowHeight="15"/>
  <cols>
    <col min="1" max="1" width="6.625" style="128" customWidth="1"/>
    <col min="2" max="2" width="5.125" style="128" customWidth="1"/>
    <col min="3" max="3" width="8.5" style="128" customWidth="1"/>
    <col min="4" max="4" width="7.625" style="128" customWidth="1"/>
    <col min="5" max="5" width="7.5" style="128" bestFit="1" customWidth="1"/>
    <col min="6" max="6" width="12.5" style="128" customWidth="1"/>
    <col min="7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272</v>
      </c>
      <c r="C1" s="134" t="s">
        <v>273</v>
      </c>
      <c r="D1" s="134" t="s">
        <v>274</v>
      </c>
      <c r="E1" s="214" t="s">
        <v>277</v>
      </c>
      <c r="F1" s="214"/>
      <c r="G1" s="214"/>
      <c r="H1" s="214"/>
      <c r="I1" s="214"/>
    </row>
    <row r="2" spans="1:9" ht="16.5">
      <c r="A2" s="135">
        <f>SUM(A3:A102)</f>
        <v>71</v>
      </c>
      <c r="B2" s="135"/>
      <c r="C2" s="135">
        <f>ROUNDUP(A2/2,0)</f>
        <v>36</v>
      </c>
      <c r="D2" s="136">
        <f>SUM(D3:D102)/C2</f>
        <v>71.694444444444443</v>
      </c>
      <c r="E2" s="158" t="s">
        <v>268</v>
      </c>
      <c r="F2" s="158" t="s">
        <v>269</v>
      </c>
      <c r="G2" s="159" t="s">
        <v>267</v>
      </c>
      <c r="H2" s="159" t="s">
        <v>276</v>
      </c>
      <c r="I2" s="139" t="s">
        <v>270</v>
      </c>
    </row>
    <row r="3" spans="1:9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65</v>
      </c>
      <c r="E3" s="149" t="s">
        <v>41</v>
      </c>
      <c r="F3" s="150" t="s">
        <v>42</v>
      </c>
      <c r="G3" s="133">
        <v>72</v>
      </c>
      <c r="H3" s="133">
        <v>65</v>
      </c>
      <c r="I3" s="141">
        <f>IF($D$2-H3+10&gt;0,$D$2-H3+10,0)*A3</f>
        <v>16.694444444444443</v>
      </c>
    </row>
    <row r="4" spans="1:9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67</v>
      </c>
      <c r="E4" s="149" t="s">
        <v>41</v>
      </c>
      <c r="F4" s="150" t="s">
        <v>54</v>
      </c>
      <c r="G4" s="152">
        <v>75</v>
      </c>
      <c r="H4" s="152">
        <v>67</v>
      </c>
      <c r="I4" s="141">
        <f t="shared" ref="I4:I67" si="4">IF($D$2-H4+10&gt;0,$D$2-H4+10,0)*A4</f>
        <v>14.694444444444443</v>
      </c>
    </row>
    <row r="5" spans="1:9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68</v>
      </c>
      <c r="E5" s="149" t="s">
        <v>65</v>
      </c>
      <c r="F5" s="150" t="s">
        <v>350</v>
      </c>
      <c r="G5" s="133">
        <v>77</v>
      </c>
      <c r="H5" s="133">
        <v>68</v>
      </c>
      <c r="I5" s="141">
        <f t="shared" si="4"/>
        <v>13.694444444444443</v>
      </c>
    </row>
    <row r="6" spans="1:9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69</v>
      </c>
      <c r="E6" s="149" t="s">
        <v>41</v>
      </c>
      <c r="F6" s="150" t="s">
        <v>87</v>
      </c>
      <c r="G6" s="152">
        <v>79</v>
      </c>
      <c r="H6" s="152">
        <v>69</v>
      </c>
      <c r="I6" s="141">
        <f t="shared" si="4"/>
        <v>12.694444444444443</v>
      </c>
    </row>
    <row r="7" spans="1:9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69</v>
      </c>
      <c r="E7" s="149" t="s">
        <v>65</v>
      </c>
      <c r="F7" s="150" t="s">
        <v>349</v>
      </c>
      <c r="G7" s="152">
        <v>75</v>
      </c>
      <c r="H7" s="152">
        <v>69</v>
      </c>
      <c r="I7" s="141">
        <f t="shared" si="4"/>
        <v>12.694444444444443</v>
      </c>
    </row>
    <row r="8" spans="1:9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70</v>
      </c>
      <c r="E8" s="149" t="s">
        <v>41</v>
      </c>
      <c r="F8" s="150" t="s">
        <v>66</v>
      </c>
      <c r="G8" s="152">
        <v>72</v>
      </c>
      <c r="H8" s="152">
        <v>70</v>
      </c>
      <c r="I8" s="141">
        <f t="shared" si="4"/>
        <v>11.694444444444443</v>
      </c>
    </row>
    <row r="9" spans="1:9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70</v>
      </c>
      <c r="E9" s="149" t="s">
        <v>65</v>
      </c>
      <c r="F9" s="150" t="s">
        <v>89</v>
      </c>
      <c r="G9" s="152">
        <v>71</v>
      </c>
      <c r="H9" s="152">
        <v>70</v>
      </c>
      <c r="I9" s="141">
        <f t="shared" si="4"/>
        <v>11.694444444444443</v>
      </c>
    </row>
    <row r="10" spans="1:9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70</v>
      </c>
      <c r="E10" s="149" t="s">
        <v>65</v>
      </c>
      <c r="F10" s="150" t="s">
        <v>90</v>
      </c>
      <c r="G10" s="152">
        <v>74</v>
      </c>
      <c r="H10" s="152">
        <v>70</v>
      </c>
      <c r="I10" s="141">
        <f t="shared" si="4"/>
        <v>11.694444444444443</v>
      </c>
    </row>
    <row r="11" spans="1:9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70</v>
      </c>
      <c r="E11" s="149" t="s">
        <v>65</v>
      </c>
      <c r="F11" s="150" t="s">
        <v>75</v>
      </c>
      <c r="G11" s="152">
        <v>69</v>
      </c>
      <c r="H11" s="152">
        <v>70</v>
      </c>
      <c r="I11" s="141">
        <f t="shared" si="4"/>
        <v>11.694444444444443</v>
      </c>
    </row>
    <row r="12" spans="1:9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70</v>
      </c>
      <c r="E12" s="149" t="s">
        <v>65</v>
      </c>
      <c r="F12" s="150" t="s">
        <v>222</v>
      </c>
      <c r="G12" s="152">
        <v>75</v>
      </c>
      <c r="H12" s="152">
        <v>70</v>
      </c>
      <c r="I12" s="141">
        <f t="shared" si="4"/>
        <v>11.694444444444443</v>
      </c>
    </row>
    <row r="13" spans="1:9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71</v>
      </c>
      <c r="E13" s="149" t="s">
        <v>41</v>
      </c>
      <c r="F13" s="150" t="s">
        <v>71</v>
      </c>
      <c r="G13" s="152">
        <v>75</v>
      </c>
      <c r="H13" s="152">
        <v>71</v>
      </c>
      <c r="I13" s="141">
        <f t="shared" si="4"/>
        <v>10.694444444444443</v>
      </c>
    </row>
    <row r="14" spans="1:9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71</v>
      </c>
      <c r="E14" s="149" t="s">
        <v>41</v>
      </c>
      <c r="F14" s="150" t="s">
        <v>83</v>
      </c>
      <c r="G14" s="152">
        <v>74</v>
      </c>
      <c r="H14" s="152">
        <v>71</v>
      </c>
      <c r="I14" s="141">
        <f t="shared" si="4"/>
        <v>10.694444444444443</v>
      </c>
    </row>
    <row r="15" spans="1:9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71</v>
      </c>
      <c r="E15" s="149" t="s">
        <v>41</v>
      </c>
      <c r="F15" s="150" t="s">
        <v>48</v>
      </c>
      <c r="G15" s="152">
        <v>75</v>
      </c>
      <c r="H15" s="152">
        <v>71</v>
      </c>
      <c r="I15" s="141">
        <f t="shared" si="4"/>
        <v>10.694444444444443</v>
      </c>
    </row>
    <row r="16" spans="1:9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71</v>
      </c>
      <c r="E16" s="149" t="s">
        <v>41</v>
      </c>
      <c r="F16" s="150" t="s">
        <v>191</v>
      </c>
      <c r="G16" s="152">
        <v>71</v>
      </c>
      <c r="H16" s="152">
        <v>71</v>
      </c>
      <c r="I16" s="141">
        <f t="shared" si="4"/>
        <v>10.694444444444443</v>
      </c>
    </row>
    <row r="17" spans="1:9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71</v>
      </c>
      <c r="E17" s="149" t="s">
        <v>41</v>
      </c>
      <c r="F17" s="150" t="s">
        <v>346</v>
      </c>
      <c r="G17" s="152">
        <v>72</v>
      </c>
      <c r="H17" s="152">
        <v>71</v>
      </c>
      <c r="I17" s="141">
        <f t="shared" si="4"/>
        <v>10.694444444444443</v>
      </c>
    </row>
    <row r="18" spans="1:9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71</v>
      </c>
      <c r="E18" s="149" t="s">
        <v>65</v>
      </c>
      <c r="F18" s="150" t="s">
        <v>67</v>
      </c>
      <c r="G18" s="152">
        <v>71</v>
      </c>
      <c r="H18" s="152">
        <v>71</v>
      </c>
      <c r="I18" s="141">
        <f t="shared" si="4"/>
        <v>10.694444444444443</v>
      </c>
    </row>
    <row r="19" spans="1:9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72</v>
      </c>
      <c r="E19" s="149" t="s">
        <v>41</v>
      </c>
      <c r="F19" s="150" t="s">
        <v>345</v>
      </c>
      <c r="G19" s="152">
        <v>65</v>
      </c>
      <c r="H19" s="152">
        <v>72</v>
      </c>
      <c r="I19" s="141">
        <f t="shared" si="4"/>
        <v>9.6944444444444429</v>
      </c>
    </row>
    <row r="20" spans="1:9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72</v>
      </c>
      <c r="E20" s="149" t="s">
        <v>65</v>
      </c>
      <c r="F20" s="150" t="s">
        <v>223</v>
      </c>
      <c r="G20" s="152">
        <v>79</v>
      </c>
      <c r="H20" s="152">
        <v>72</v>
      </c>
      <c r="I20" s="141">
        <f t="shared" si="4"/>
        <v>9.6944444444444429</v>
      </c>
    </row>
    <row r="21" spans="1:9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72</v>
      </c>
      <c r="E21" s="149" t="s">
        <v>65</v>
      </c>
      <c r="F21" s="150" t="s">
        <v>355</v>
      </c>
      <c r="G21" s="152">
        <v>85</v>
      </c>
      <c r="H21" s="152">
        <v>72</v>
      </c>
      <c r="I21" s="141">
        <f t="shared" si="4"/>
        <v>9.6944444444444429</v>
      </c>
    </row>
    <row r="22" spans="1:9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72</v>
      </c>
      <c r="E22" s="149" t="s">
        <v>88</v>
      </c>
      <c r="F22" s="150" t="s">
        <v>103</v>
      </c>
      <c r="G22" s="152">
        <v>73</v>
      </c>
      <c r="H22" s="152">
        <v>72</v>
      </c>
      <c r="I22" s="141">
        <f t="shared" si="4"/>
        <v>9.6944444444444429</v>
      </c>
    </row>
    <row r="23" spans="1:9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73</v>
      </c>
      <c r="E23" s="149" t="s">
        <v>41</v>
      </c>
      <c r="F23" s="150" t="s">
        <v>44</v>
      </c>
      <c r="G23" s="152">
        <v>69</v>
      </c>
      <c r="H23" s="152">
        <v>73</v>
      </c>
      <c r="I23" s="141">
        <f t="shared" si="4"/>
        <v>8.6944444444444429</v>
      </c>
    </row>
    <row r="24" spans="1:9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73</v>
      </c>
      <c r="E24" s="149" t="s">
        <v>41</v>
      </c>
      <c r="F24" s="150" t="s">
        <v>72</v>
      </c>
      <c r="G24" s="152">
        <v>74</v>
      </c>
      <c r="H24" s="152">
        <v>73</v>
      </c>
      <c r="I24" s="141">
        <f t="shared" si="4"/>
        <v>8.6944444444444429</v>
      </c>
    </row>
    <row r="25" spans="1:9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73</v>
      </c>
      <c r="E25" s="149" t="s">
        <v>41</v>
      </c>
      <c r="F25" s="150" t="s">
        <v>347</v>
      </c>
      <c r="G25" s="152">
        <v>75</v>
      </c>
      <c r="H25" s="152">
        <v>73</v>
      </c>
      <c r="I25" s="141">
        <f t="shared" si="4"/>
        <v>8.6944444444444429</v>
      </c>
    </row>
    <row r="26" spans="1:9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73</v>
      </c>
      <c r="E26" s="149" t="s">
        <v>65</v>
      </c>
      <c r="F26" s="150" t="s">
        <v>77</v>
      </c>
      <c r="G26" s="152">
        <v>74</v>
      </c>
      <c r="H26" s="152">
        <v>73</v>
      </c>
      <c r="I26" s="141">
        <f t="shared" si="4"/>
        <v>8.6944444444444429</v>
      </c>
    </row>
    <row r="27" spans="1:9" ht="16.5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73</v>
      </c>
      <c r="E27" s="149" t="s">
        <v>65</v>
      </c>
      <c r="F27" s="150" t="s">
        <v>94</v>
      </c>
      <c r="G27" s="152">
        <v>76</v>
      </c>
      <c r="H27" s="152">
        <v>73</v>
      </c>
      <c r="I27" s="141">
        <f t="shared" si="4"/>
        <v>8.6944444444444429</v>
      </c>
    </row>
    <row r="28" spans="1:9" ht="16.5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73</v>
      </c>
      <c r="E28" s="149" t="s">
        <v>65</v>
      </c>
      <c r="F28" s="150" t="s">
        <v>216</v>
      </c>
      <c r="G28" s="152">
        <v>77</v>
      </c>
      <c r="H28" s="152">
        <v>73</v>
      </c>
      <c r="I28" s="141">
        <f t="shared" si="4"/>
        <v>8.6944444444444429</v>
      </c>
    </row>
    <row r="29" spans="1:9" ht="16.5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74</v>
      </c>
      <c r="E29" s="149" t="s">
        <v>41</v>
      </c>
      <c r="F29" s="150" t="s">
        <v>49</v>
      </c>
      <c r="G29" s="152">
        <v>72</v>
      </c>
      <c r="H29" s="152">
        <v>74</v>
      </c>
      <c r="I29" s="141">
        <f t="shared" si="4"/>
        <v>7.6944444444444429</v>
      </c>
    </row>
    <row r="30" spans="1:9" ht="16.5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74</v>
      </c>
      <c r="E30" s="149" t="s">
        <v>41</v>
      </c>
      <c r="F30" s="150" t="s">
        <v>211</v>
      </c>
      <c r="G30" s="152">
        <v>72</v>
      </c>
      <c r="H30" s="152">
        <v>74</v>
      </c>
      <c r="I30" s="141">
        <f t="shared" si="4"/>
        <v>7.6944444444444429</v>
      </c>
    </row>
    <row r="31" spans="1:9" ht="16.5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74</v>
      </c>
      <c r="E31" s="149" t="s">
        <v>65</v>
      </c>
      <c r="F31" s="150" t="s">
        <v>80</v>
      </c>
      <c r="G31" s="152">
        <v>72</v>
      </c>
      <c r="H31" s="152">
        <v>74</v>
      </c>
      <c r="I31" s="141">
        <f t="shared" si="4"/>
        <v>7.6944444444444429</v>
      </c>
    </row>
    <row r="32" spans="1:9" ht="16.5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74</v>
      </c>
      <c r="E32" s="149" t="s">
        <v>65</v>
      </c>
      <c r="F32" s="150" t="s">
        <v>351</v>
      </c>
      <c r="G32" s="152">
        <v>73</v>
      </c>
      <c r="H32" s="152">
        <v>74</v>
      </c>
      <c r="I32" s="141">
        <f t="shared" si="4"/>
        <v>7.6944444444444429</v>
      </c>
    </row>
    <row r="33" spans="1:9" ht="16.5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74</v>
      </c>
      <c r="E33" s="149" t="s">
        <v>65</v>
      </c>
      <c r="F33" s="150" t="s">
        <v>104</v>
      </c>
      <c r="G33" s="152">
        <v>80</v>
      </c>
      <c r="H33" s="152">
        <v>74</v>
      </c>
      <c r="I33" s="141">
        <f t="shared" si="4"/>
        <v>7.6944444444444429</v>
      </c>
    </row>
    <row r="34" spans="1:9" ht="16.5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74</v>
      </c>
      <c r="E34" s="149" t="s">
        <v>88</v>
      </c>
      <c r="F34" s="150" t="s">
        <v>93</v>
      </c>
      <c r="G34" s="152">
        <v>75</v>
      </c>
      <c r="H34" s="152">
        <v>74</v>
      </c>
      <c r="I34" s="141">
        <f t="shared" si="4"/>
        <v>7.6944444444444429</v>
      </c>
    </row>
    <row r="35" spans="1:9" ht="16.5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74</v>
      </c>
      <c r="E35" s="149" t="s">
        <v>88</v>
      </c>
      <c r="F35" s="150" t="s">
        <v>228</v>
      </c>
      <c r="G35" s="152">
        <v>81</v>
      </c>
      <c r="H35" s="152">
        <v>74</v>
      </c>
      <c r="I35" s="141">
        <f t="shared" si="4"/>
        <v>7.6944444444444429</v>
      </c>
    </row>
    <row r="36" spans="1:9" ht="16.5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74</v>
      </c>
      <c r="E36" s="149" t="s">
        <v>88</v>
      </c>
      <c r="F36" s="150" t="s">
        <v>176</v>
      </c>
      <c r="G36" s="152">
        <v>82</v>
      </c>
      <c r="H36" s="152">
        <v>74</v>
      </c>
      <c r="I36" s="141">
        <f t="shared" si="4"/>
        <v>7.6944444444444429</v>
      </c>
    </row>
    <row r="37" spans="1:9" ht="16.5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74</v>
      </c>
      <c r="E37" s="149" t="s">
        <v>88</v>
      </c>
      <c r="F37" s="150" t="s">
        <v>232</v>
      </c>
      <c r="G37" s="152">
        <v>83</v>
      </c>
      <c r="H37" s="152">
        <v>74</v>
      </c>
      <c r="I37" s="141">
        <f t="shared" si="4"/>
        <v>7.6944444444444429</v>
      </c>
    </row>
    <row r="38" spans="1:9" ht="16.5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75</v>
      </c>
      <c r="E38" s="149" t="s">
        <v>41</v>
      </c>
      <c r="F38" s="150" t="s">
        <v>214</v>
      </c>
      <c r="G38" s="152">
        <v>69</v>
      </c>
      <c r="H38" s="152">
        <v>75</v>
      </c>
      <c r="I38" s="141">
        <f t="shared" si="4"/>
        <v>6.6944444444444429</v>
      </c>
    </row>
    <row r="39" spans="1:9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 t="s">
        <v>41</v>
      </c>
      <c r="F39" s="150" t="s">
        <v>82</v>
      </c>
      <c r="G39" s="152">
        <v>72</v>
      </c>
      <c r="H39" s="152">
        <v>75</v>
      </c>
      <c r="I39" s="141">
        <f t="shared" si="4"/>
        <v>6.6944444444444429</v>
      </c>
    </row>
    <row r="40" spans="1:9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65</v>
      </c>
      <c r="F40" s="150" t="s">
        <v>95</v>
      </c>
      <c r="G40" s="152">
        <v>74</v>
      </c>
      <c r="H40" s="152">
        <v>75</v>
      </c>
      <c r="I40" s="141">
        <f t="shared" si="4"/>
        <v>6.6944444444444429</v>
      </c>
    </row>
    <row r="41" spans="1:9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65</v>
      </c>
      <c r="F41" s="150" t="s">
        <v>352</v>
      </c>
      <c r="G41" s="152">
        <v>75</v>
      </c>
      <c r="H41" s="152">
        <v>75</v>
      </c>
      <c r="I41" s="141">
        <f t="shared" si="4"/>
        <v>6.6944444444444429</v>
      </c>
    </row>
    <row r="42" spans="1:9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65</v>
      </c>
      <c r="F42" s="150" t="s">
        <v>105</v>
      </c>
      <c r="G42" s="152">
        <v>80</v>
      </c>
      <c r="H42" s="152">
        <v>75</v>
      </c>
      <c r="I42" s="141">
        <f t="shared" si="4"/>
        <v>6.6944444444444429</v>
      </c>
    </row>
    <row r="43" spans="1:9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41</v>
      </c>
      <c r="F43" s="150" t="s">
        <v>170</v>
      </c>
      <c r="G43" s="152">
        <v>74</v>
      </c>
      <c r="H43" s="152">
        <v>76</v>
      </c>
      <c r="I43" s="141">
        <f t="shared" si="4"/>
        <v>5.6944444444444429</v>
      </c>
    </row>
    <row r="44" spans="1:9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65</v>
      </c>
      <c r="F44" s="150" t="s">
        <v>85</v>
      </c>
      <c r="G44" s="152">
        <v>71</v>
      </c>
      <c r="H44" s="152">
        <v>76</v>
      </c>
      <c r="I44" s="141">
        <f t="shared" si="4"/>
        <v>5.6944444444444429</v>
      </c>
    </row>
    <row r="45" spans="1:9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65</v>
      </c>
      <c r="F45" s="150" t="s">
        <v>86</v>
      </c>
      <c r="G45" s="152">
        <v>76</v>
      </c>
      <c r="H45" s="152">
        <v>76</v>
      </c>
      <c r="I45" s="141">
        <f t="shared" si="4"/>
        <v>5.6944444444444429</v>
      </c>
    </row>
    <row r="46" spans="1:9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65</v>
      </c>
      <c r="F46" s="150" t="s">
        <v>246</v>
      </c>
      <c r="G46" s="152">
        <v>77</v>
      </c>
      <c r="H46" s="152">
        <v>76</v>
      </c>
      <c r="I46" s="141">
        <f t="shared" si="4"/>
        <v>5.6944444444444429</v>
      </c>
    </row>
    <row r="47" spans="1:9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 t="s">
        <v>88</v>
      </c>
      <c r="F47" s="150" t="s">
        <v>96</v>
      </c>
      <c r="G47" s="152">
        <v>71</v>
      </c>
      <c r="H47" s="152">
        <v>76</v>
      </c>
      <c r="I47" s="141">
        <f t="shared" si="4"/>
        <v>5.6944444444444429</v>
      </c>
    </row>
    <row r="48" spans="1:9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 t="s">
        <v>88</v>
      </c>
      <c r="F48" s="150" t="s">
        <v>97</v>
      </c>
      <c r="G48" s="152">
        <v>71</v>
      </c>
      <c r="H48" s="152">
        <v>76</v>
      </c>
      <c r="I48" s="141">
        <f t="shared" si="4"/>
        <v>5.6944444444444429</v>
      </c>
    </row>
    <row r="49" spans="1:9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 t="s">
        <v>88</v>
      </c>
      <c r="F49" s="150" t="s">
        <v>107</v>
      </c>
      <c r="G49" s="152">
        <v>80</v>
      </c>
      <c r="H49" s="152">
        <v>76</v>
      </c>
      <c r="I49" s="141">
        <f t="shared" si="4"/>
        <v>5.6944444444444429</v>
      </c>
    </row>
    <row r="50" spans="1:9" ht="16.5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49" t="s">
        <v>88</v>
      </c>
      <c r="F50" s="150" t="s">
        <v>231</v>
      </c>
      <c r="G50" s="152">
        <v>76</v>
      </c>
      <c r="H50" s="152">
        <v>76</v>
      </c>
      <c r="I50" s="141">
        <f t="shared" si="4"/>
        <v>5.6944444444444429</v>
      </c>
    </row>
    <row r="51" spans="1:9" ht="16.5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49" t="s">
        <v>88</v>
      </c>
      <c r="F51" s="150" t="s">
        <v>233</v>
      </c>
      <c r="G51" s="152">
        <v>85</v>
      </c>
      <c r="H51" s="152">
        <v>76</v>
      </c>
      <c r="I51" s="141">
        <f t="shared" si="4"/>
        <v>5.6944444444444429</v>
      </c>
    </row>
    <row r="52" spans="1:9" ht="16.5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49" t="s">
        <v>41</v>
      </c>
      <c r="F52" s="150" t="s">
        <v>348</v>
      </c>
      <c r="G52" s="152">
        <v>76</v>
      </c>
      <c r="H52" s="152">
        <v>77</v>
      </c>
      <c r="I52" s="141">
        <f t="shared" si="4"/>
        <v>4.6944444444444429</v>
      </c>
    </row>
    <row r="53" spans="1:9" ht="16.5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49" t="s">
        <v>41</v>
      </c>
      <c r="F53" s="150" t="s">
        <v>70</v>
      </c>
      <c r="G53" s="152">
        <v>81</v>
      </c>
      <c r="H53" s="152">
        <v>77</v>
      </c>
      <c r="I53" s="141">
        <f t="shared" si="4"/>
        <v>4.6944444444444429</v>
      </c>
    </row>
    <row r="54" spans="1:9" ht="16.5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49" t="s">
        <v>65</v>
      </c>
      <c r="F54" s="150" t="s">
        <v>108</v>
      </c>
      <c r="G54" s="152">
        <v>77</v>
      </c>
      <c r="H54" s="152">
        <v>77</v>
      </c>
      <c r="I54" s="141">
        <f t="shared" si="4"/>
        <v>4.6944444444444429</v>
      </c>
    </row>
    <row r="55" spans="1:9" ht="16.5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49" t="s">
        <v>88</v>
      </c>
      <c r="F55" s="150" t="s">
        <v>358</v>
      </c>
      <c r="G55" s="152">
        <v>80</v>
      </c>
      <c r="H55" s="152">
        <v>77</v>
      </c>
      <c r="I55" s="141">
        <f t="shared" si="4"/>
        <v>4.6944444444444429</v>
      </c>
    </row>
    <row r="56" spans="1:9" ht="16.5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49" t="s">
        <v>41</v>
      </c>
      <c r="F56" s="150" t="s">
        <v>219</v>
      </c>
      <c r="G56" s="152">
        <v>76</v>
      </c>
      <c r="H56" s="152">
        <v>78</v>
      </c>
      <c r="I56" s="141">
        <f t="shared" si="4"/>
        <v>3.6944444444444429</v>
      </c>
    </row>
    <row r="57" spans="1:9" ht="16.5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49" t="s">
        <v>65</v>
      </c>
      <c r="F57" s="150" t="s">
        <v>243</v>
      </c>
      <c r="G57" s="152">
        <v>79</v>
      </c>
      <c r="H57" s="152">
        <v>78</v>
      </c>
      <c r="I57" s="141">
        <f t="shared" si="4"/>
        <v>3.6944444444444429</v>
      </c>
    </row>
    <row r="58" spans="1:9" ht="16.5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149" t="s">
        <v>88</v>
      </c>
      <c r="F58" s="150" t="s">
        <v>242</v>
      </c>
      <c r="G58" s="152">
        <v>78</v>
      </c>
      <c r="H58" s="152">
        <v>78</v>
      </c>
      <c r="I58" s="141">
        <f t="shared" si="4"/>
        <v>3.6944444444444429</v>
      </c>
    </row>
    <row r="59" spans="1:9" ht="16.5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149" t="s">
        <v>88</v>
      </c>
      <c r="F59" s="150" t="s">
        <v>181</v>
      </c>
      <c r="G59" s="152">
        <v>88</v>
      </c>
      <c r="H59" s="152">
        <v>78</v>
      </c>
      <c r="I59" s="141">
        <f t="shared" si="4"/>
        <v>3.6944444444444429</v>
      </c>
    </row>
    <row r="60" spans="1:9" ht="16.5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149" t="s">
        <v>65</v>
      </c>
      <c r="F60" s="150" t="s">
        <v>354</v>
      </c>
      <c r="G60" s="152">
        <v>77</v>
      </c>
      <c r="H60" s="152">
        <v>79</v>
      </c>
      <c r="I60" s="141">
        <f t="shared" si="4"/>
        <v>2.6944444444444429</v>
      </c>
    </row>
    <row r="61" spans="1:9" ht="16.5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149" t="s">
        <v>65</v>
      </c>
      <c r="F61" s="150" t="s">
        <v>356</v>
      </c>
      <c r="G61" s="152">
        <v>79</v>
      </c>
      <c r="H61" s="152">
        <v>79</v>
      </c>
      <c r="I61" s="141">
        <f t="shared" si="4"/>
        <v>2.6944444444444429</v>
      </c>
    </row>
    <row r="62" spans="1:9" ht="16.5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149" t="s">
        <v>88</v>
      </c>
      <c r="F62" s="150" t="s">
        <v>359</v>
      </c>
      <c r="G62" s="152">
        <v>81</v>
      </c>
      <c r="H62" s="152">
        <v>79</v>
      </c>
      <c r="I62" s="141">
        <f t="shared" si="4"/>
        <v>2.6944444444444429</v>
      </c>
    </row>
    <row r="63" spans="1:9" ht="16.5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149" t="s">
        <v>88</v>
      </c>
      <c r="F63" s="150" t="s">
        <v>360</v>
      </c>
      <c r="G63" s="152">
        <v>82</v>
      </c>
      <c r="H63" s="152">
        <v>79</v>
      </c>
      <c r="I63" s="141">
        <f t="shared" si="4"/>
        <v>2.6944444444444429</v>
      </c>
    </row>
    <row r="64" spans="1:9" ht="16.5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149" t="s">
        <v>88</v>
      </c>
      <c r="F64" s="150" t="s">
        <v>109</v>
      </c>
      <c r="G64" s="152">
        <v>82</v>
      </c>
      <c r="H64" s="152">
        <v>79</v>
      </c>
      <c r="I64" s="141">
        <f t="shared" si="4"/>
        <v>2.6944444444444429</v>
      </c>
    </row>
    <row r="65" spans="1:9" ht="16.5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149" t="s">
        <v>65</v>
      </c>
      <c r="F65" s="150" t="s">
        <v>353</v>
      </c>
      <c r="G65" s="152">
        <v>75</v>
      </c>
      <c r="H65" s="152">
        <v>80</v>
      </c>
      <c r="I65" s="141">
        <f t="shared" si="4"/>
        <v>1.6944444444444429</v>
      </c>
    </row>
    <row r="66" spans="1:9" ht="16.5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149" t="s">
        <v>88</v>
      </c>
      <c r="F66" s="150" t="s">
        <v>173</v>
      </c>
      <c r="G66" s="152">
        <v>73</v>
      </c>
      <c r="H66" s="152">
        <v>80</v>
      </c>
      <c r="I66" s="141">
        <f t="shared" si="4"/>
        <v>1.6944444444444429</v>
      </c>
    </row>
    <row r="67" spans="1:9" ht="16.5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149" t="s">
        <v>88</v>
      </c>
      <c r="F67" s="150" t="s">
        <v>113</v>
      </c>
      <c r="G67" s="152">
        <v>89</v>
      </c>
      <c r="H67" s="152">
        <v>80</v>
      </c>
      <c r="I67" s="141">
        <f t="shared" si="4"/>
        <v>1.6944444444444429</v>
      </c>
    </row>
    <row r="68" spans="1:9" ht="16.5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C68*H68</f>
        <v>0</v>
      </c>
      <c r="E68" s="149" t="s">
        <v>65</v>
      </c>
      <c r="F68" s="150" t="s">
        <v>100</v>
      </c>
      <c r="G68" s="152">
        <v>76</v>
      </c>
      <c r="H68" s="152">
        <v>81</v>
      </c>
      <c r="I68" s="141">
        <f t="shared" ref="I68:I102" si="9">IF($D$2-H68+10&gt;0,$D$2-H68+10,0)*A68</f>
        <v>0.69444444444444287</v>
      </c>
    </row>
    <row r="69" spans="1:9" ht="16.5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149" t="s">
        <v>88</v>
      </c>
      <c r="F69" s="150" t="s">
        <v>111</v>
      </c>
      <c r="G69" s="152">
        <v>79</v>
      </c>
      <c r="H69" s="152">
        <v>82</v>
      </c>
      <c r="I69" s="141">
        <f t="shared" si="9"/>
        <v>0</v>
      </c>
    </row>
    <row r="70" spans="1:9" ht="16.5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149" t="s">
        <v>88</v>
      </c>
      <c r="F70" s="150" t="s">
        <v>361</v>
      </c>
      <c r="G70" s="152">
        <v>82</v>
      </c>
      <c r="H70" s="152">
        <v>83</v>
      </c>
      <c r="I70" s="141">
        <f t="shared" si="9"/>
        <v>0</v>
      </c>
    </row>
    <row r="71" spans="1:9" ht="16.5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149" t="s">
        <v>88</v>
      </c>
      <c r="F71" s="150" t="s">
        <v>99</v>
      </c>
      <c r="G71" s="152">
        <v>87</v>
      </c>
      <c r="H71" s="152">
        <v>83</v>
      </c>
      <c r="I71" s="141">
        <f t="shared" si="9"/>
        <v>0</v>
      </c>
    </row>
    <row r="72" spans="1:9" ht="16.5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149" t="s">
        <v>88</v>
      </c>
      <c r="F72" s="150" t="s">
        <v>245</v>
      </c>
      <c r="G72" s="152">
        <v>89</v>
      </c>
      <c r="H72" s="152">
        <v>83</v>
      </c>
      <c r="I72" s="141">
        <f t="shared" si="9"/>
        <v>0</v>
      </c>
    </row>
    <row r="73" spans="1:9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166" t="s">
        <v>65</v>
      </c>
      <c r="F73" s="167" t="s">
        <v>357</v>
      </c>
      <c r="G73" s="133">
        <v>76</v>
      </c>
      <c r="H73" s="133">
        <v>84</v>
      </c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71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71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71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71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71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71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71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71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71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71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71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71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71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71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71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71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71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71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71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71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71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71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71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71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71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71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71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71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71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376" priority="17">
      <formula>AND(XEG3=0,XEH3&lt;&gt;"")</formula>
    </cfRule>
  </conditionalFormatting>
  <conditionalFormatting sqref="C3:D102">
    <cfRule type="expression" dxfId="375" priority="16">
      <formula>AND(XEH3=0,XEI3&lt;&gt;"")</formula>
    </cfRule>
  </conditionalFormatting>
  <conditionalFormatting sqref="G3:I94 I4:I102">
    <cfRule type="cellIs" dxfId="374" priority="14" operator="lessThan">
      <formula>#REF!</formula>
    </cfRule>
    <cfRule type="cellIs" dxfId="373" priority="15" operator="equal">
      <formula>#REF!</formula>
    </cfRule>
  </conditionalFormatting>
  <conditionalFormatting sqref="E3:E42">
    <cfRule type="expression" dxfId="372" priority="11">
      <formula>AND(XEG3=0,XEH3&lt;&gt;"")</formula>
    </cfRule>
  </conditionalFormatting>
  <conditionalFormatting sqref="A3:B102">
    <cfRule type="expression" dxfId="371" priority="10">
      <formula>AND(XEG3=0,XEH3&lt;&gt;"")</formula>
    </cfRule>
  </conditionalFormatting>
  <conditionalFormatting sqref="G3:H72">
    <cfRule type="cellIs" dxfId="370" priority="4" operator="lessThan">
      <formula>#REF!</formula>
    </cfRule>
    <cfRule type="cellIs" dxfId="369" priority="5" operator="equal">
      <formula>#REF!</formula>
    </cfRule>
  </conditionalFormatting>
  <conditionalFormatting sqref="E3:E72">
    <cfRule type="expression" dxfId="368" priority="9">
      <formula>AND(XEF3=0,XEG3&lt;&gt;"")</formula>
    </cfRule>
  </conditionalFormatting>
  <conditionalFormatting sqref="E3:E72">
    <cfRule type="expression" dxfId="367" priority="6">
      <formula>AND(XEF3=0,XEG3&lt;&gt;"")</formula>
    </cfRule>
  </conditionalFormatting>
  <conditionalFormatting sqref="E3:E72">
    <cfRule type="expression" dxfId="366" priority="3">
      <formula>AND(XEJ3=0,XEK3&lt;&gt;"")</formula>
    </cfRule>
  </conditionalFormatting>
  <conditionalFormatting sqref="G3:H72">
    <cfRule type="cellIs" dxfId="365" priority="1" operator="lessThan">
      <formula>#REF!</formula>
    </cfRule>
    <cfRule type="cellIs" dxfId="36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1"/>
  <sheetViews>
    <sheetView workbookViewId="0">
      <pane ySplit="1" topLeftCell="A2" activePane="bottomLeft" state="frozen"/>
      <selection activeCell="E2" sqref="E2"/>
      <selection pane="bottomLeft" activeCell="B2" sqref="B2:E4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5" width="5.375" customWidth="1"/>
  </cols>
  <sheetData>
    <row r="1" spans="1:9">
      <c r="A1" s="124" t="s">
        <v>293</v>
      </c>
      <c r="B1" s="125" t="s">
        <v>294</v>
      </c>
      <c r="C1" s="125" t="s">
        <v>0</v>
      </c>
      <c r="D1" s="126" t="s">
        <v>296</v>
      </c>
      <c r="E1" s="147" t="s">
        <v>298</v>
      </c>
      <c r="F1" s="146" t="s">
        <v>297</v>
      </c>
      <c r="I1" t="s">
        <v>336</v>
      </c>
    </row>
    <row r="2" spans="1:9">
      <c r="A2" s="148"/>
      <c r="B2" s="149" t="s">
        <v>114</v>
      </c>
      <c r="C2" s="150" t="s">
        <v>362</v>
      </c>
      <c r="D2" s="133">
        <v>77</v>
      </c>
      <c r="E2" s="133">
        <v>69</v>
      </c>
    </row>
    <row r="3" spans="1:9">
      <c r="A3" s="148"/>
      <c r="B3" s="149" t="s">
        <v>114</v>
      </c>
      <c r="C3" s="150" t="s">
        <v>363</v>
      </c>
      <c r="D3" s="133">
        <v>74</v>
      </c>
      <c r="E3" s="133">
        <v>71</v>
      </c>
    </row>
    <row r="4" spans="1:9">
      <c r="A4" s="151"/>
      <c r="B4" s="149" t="s">
        <v>127</v>
      </c>
      <c r="C4" s="150" t="s">
        <v>130</v>
      </c>
      <c r="D4" s="152">
        <v>75</v>
      </c>
      <c r="E4" s="152">
        <v>72</v>
      </c>
    </row>
    <row r="5" spans="1:9">
      <c r="A5" s="151"/>
      <c r="B5" s="149" t="s">
        <v>148</v>
      </c>
      <c r="C5" s="150" t="s">
        <v>154</v>
      </c>
      <c r="D5" s="152">
        <v>73</v>
      </c>
      <c r="E5" s="152">
        <v>72</v>
      </c>
    </row>
    <row r="6" spans="1:9">
      <c r="A6" s="151"/>
      <c r="B6" s="149" t="s">
        <v>114</v>
      </c>
      <c r="C6" s="150" t="s">
        <v>137</v>
      </c>
      <c r="D6" s="133">
        <v>79</v>
      </c>
      <c r="E6" s="133">
        <v>73</v>
      </c>
    </row>
    <row r="7" spans="1:9">
      <c r="A7" s="151"/>
      <c r="B7" s="149" t="s">
        <v>114</v>
      </c>
      <c r="C7" s="150" t="s">
        <v>135</v>
      </c>
      <c r="D7" s="152">
        <v>77</v>
      </c>
      <c r="E7" s="152">
        <v>73</v>
      </c>
    </row>
    <row r="8" spans="1:9">
      <c r="A8" s="151"/>
      <c r="B8" s="149" t="s">
        <v>127</v>
      </c>
      <c r="C8" s="150" t="s">
        <v>367</v>
      </c>
      <c r="D8" s="152">
        <v>73</v>
      </c>
      <c r="E8" s="152">
        <v>73</v>
      </c>
    </row>
    <row r="9" spans="1:9">
      <c r="A9" s="151"/>
      <c r="B9" s="149" t="s">
        <v>127</v>
      </c>
      <c r="C9" s="150" t="s">
        <v>143</v>
      </c>
      <c r="D9" s="152">
        <v>75</v>
      </c>
      <c r="E9" s="152">
        <v>73</v>
      </c>
    </row>
    <row r="10" spans="1:9">
      <c r="A10" s="151"/>
      <c r="B10" s="149" t="s">
        <v>148</v>
      </c>
      <c r="C10" s="150" t="s">
        <v>373</v>
      </c>
      <c r="D10" s="152">
        <v>79</v>
      </c>
      <c r="E10" s="152">
        <v>73</v>
      </c>
    </row>
    <row r="11" spans="1:9">
      <c r="A11" s="151"/>
      <c r="B11" s="149" t="s">
        <v>127</v>
      </c>
      <c r="C11" s="150" t="s">
        <v>153</v>
      </c>
      <c r="D11" s="152">
        <v>73</v>
      </c>
      <c r="E11" s="152">
        <v>74</v>
      </c>
    </row>
    <row r="12" spans="1:9">
      <c r="A12" s="151"/>
      <c r="B12" s="149" t="s">
        <v>114</v>
      </c>
      <c r="C12" s="150" t="s">
        <v>141</v>
      </c>
      <c r="D12" s="152">
        <v>73</v>
      </c>
      <c r="E12" s="152">
        <v>75</v>
      </c>
    </row>
    <row r="13" spans="1:9">
      <c r="A13" s="151"/>
      <c r="B13" s="149" t="s">
        <v>114</v>
      </c>
      <c r="C13" s="150" t="s">
        <v>364</v>
      </c>
      <c r="D13" s="152">
        <v>77</v>
      </c>
      <c r="E13" s="152">
        <v>75</v>
      </c>
    </row>
    <row r="14" spans="1:9">
      <c r="A14" s="151"/>
      <c r="B14" s="149" t="s">
        <v>114</v>
      </c>
      <c r="C14" s="150" t="s">
        <v>365</v>
      </c>
      <c r="D14" s="152">
        <v>78</v>
      </c>
      <c r="E14" s="152">
        <v>75</v>
      </c>
    </row>
    <row r="15" spans="1:9">
      <c r="A15" s="151"/>
      <c r="B15" s="149" t="s">
        <v>127</v>
      </c>
      <c r="C15" s="150" t="s">
        <v>136</v>
      </c>
      <c r="D15" s="152">
        <v>72</v>
      </c>
      <c r="E15" s="152">
        <v>75</v>
      </c>
    </row>
    <row r="16" spans="1:9">
      <c r="A16" s="151"/>
      <c r="B16" s="149" t="s">
        <v>127</v>
      </c>
      <c r="C16" s="150" t="s">
        <v>166</v>
      </c>
      <c r="D16" s="152">
        <v>83</v>
      </c>
      <c r="E16" s="152">
        <v>75</v>
      </c>
    </row>
    <row r="17" spans="1:5">
      <c r="A17" s="151"/>
      <c r="B17" s="149" t="s">
        <v>127</v>
      </c>
      <c r="C17" s="150" t="s">
        <v>144</v>
      </c>
      <c r="D17" s="152">
        <v>78</v>
      </c>
      <c r="E17" s="152">
        <v>76</v>
      </c>
    </row>
    <row r="18" spans="1:5">
      <c r="A18" s="151"/>
      <c r="B18" s="149" t="s">
        <v>127</v>
      </c>
      <c r="C18" s="150" t="s">
        <v>156</v>
      </c>
      <c r="D18" s="152">
        <v>79</v>
      </c>
      <c r="E18" s="152">
        <v>76</v>
      </c>
    </row>
    <row r="19" spans="1:5">
      <c r="A19" s="151"/>
      <c r="B19" s="149" t="s">
        <v>127</v>
      </c>
      <c r="C19" s="150" t="s">
        <v>254</v>
      </c>
      <c r="D19" s="152">
        <v>80</v>
      </c>
      <c r="E19" s="152">
        <v>76</v>
      </c>
    </row>
    <row r="20" spans="1:5">
      <c r="A20" s="151"/>
      <c r="B20" s="149" t="s">
        <v>127</v>
      </c>
      <c r="C20" s="150" t="s">
        <v>368</v>
      </c>
      <c r="D20" s="152">
        <v>79</v>
      </c>
      <c r="E20" s="152">
        <v>76</v>
      </c>
    </row>
    <row r="21" spans="1:5">
      <c r="A21" s="151"/>
      <c r="B21" s="149" t="s">
        <v>148</v>
      </c>
      <c r="C21" s="150" t="s">
        <v>149</v>
      </c>
      <c r="D21" s="152">
        <v>71</v>
      </c>
      <c r="E21" s="152">
        <v>76</v>
      </c>
    </row>
    <row r="22" spans="1:5">
      <c r="A22" s="151"/>
      <c r="B22" s="149" t="s">
        <v>148</v>
      </c>
      <c r="C22" s="150" t="s">
        <v>374</v>
      </c>
      <c r="D22" s="152">
        <v>75</v>
      </c>
      <c r="E22" s="152">
        <v>76</v>
      </c>
    </row>
    <row r="23" spans="1:5">
      <c r="A23" s="151"/>
      <c r="B23" s="149" t="s">
        <v>127</v>
      </c>
      <c r="C23" s="150" t="s">
        <v>145</v>
      </c>
      <c r="D23" s="152">
        <v>77</v>
      </c>
      <c r="E23" s="152">
        <v>77</v>
      </c>
    </row>
    <row r="24" spans="1:5">
      <c r="A24" s="151"/>
      <c r="B24" s="149" t="s">
        <v>127</v>
      </c>
      <c r="C24" s="150" t="s">
        <v>256</v>
      </c>
      <c r="D24" s="152">
        <v>80</v>
      </c>
      <c r="E24" s="152">
        <v>77</v>
      </c>
    </row>
    <row r="25" spans="1:5">
      <c r="A25" s="151"/>
      <c r="B25" s="149" t="s">
        <v>148</v>
      </c>
      <c r="C25" s="150" t="s">
        <v>161</v>
      </c>
      <c r="D25" s="152">
        <v>76</v>
      </c>
      <c r="E25" s="152">
        <v>77</v>
      </c>
    </row>
    <row r="26" spans="1:5">
      <c r="A26" s="151"/>
      <c r="B26" s="149" t="s">
        <v>148</v>
      </c>
      <c r="C26" s="150" t="s">
        <v>159</v>
      </c>
      <c r="D26" s="152">
        <v>79</v>
      </c>
      <c r="E26" s="152">
        <v>77</v>
      </c>
    </row>
    <row r="27" spans="1:5">
      <c r="A27" s="151"/>
      <c r="B27" s="149" t="s">
        <v>127</v>
      </c>
      <c r="C27" s="150" t="s">
        <v>151</v>
      </c>
      <c r="D27" s="152">
        <v>79</v>
      </c>
      <c r="E27" s="152">
        <v>78</v>
      </c>
    </row>
    <row r="28" spans="1:5">
      <c r="A28" s="151"/>
      <c r="B28" s="149" t="s">
        <v>148</v>
      </c>
      <c r="C28" s="150" t="s">
        <v>152</v>
      </c>
      <c r="D28" s="152">
        <v>81</v>
      </c>
      <c r="E28" s="152">
        <v>78</v>
      </c>
    </row>
    <row r="29" spans="1:5">
      <c r="A29" s="151"/>
      <c r="B29" s="149" t="s">
        <v>148</v>
      </c>
      <c r="C29" s="150" t="s">
        <v>375</v>
      </c>
      <c r="D29" s="152">
        <v>81</v>
      </c>
      <c r="E29" s="152">
        <v>78</v>
      </c>
    </row>
    <row r="30" spans="1:5">
      <c r="A30" s="151"/>
      <c r="B30" s="149" t="s">
        <v>148</v>
      </c>
      <c r="C30" s="150" t="s">
        <v>376</v>
      </c>
      <c r="D30" s="152">
        <v>84</v>
      </c>
      <c r="E30" s="152">
        <v>78</v>
      </c>
    </row>
    <row r="31" spans="1:5">
      <c r="A31" s="151"/>
      <c r="B31" s="149" t="s">
        <v>127</v>
      </c>
      <c r="C31" s="150" t="s">
        <v>158</v>
      </c>
      <c r="D31" s="152">
        <v>78</v>
      </c>
      <c r="E31" s="152">
        <v>79</v>
      </c>
    </row>
    <row r="32" spans="1:5">
      <c r="A32" s="151"/>
      <c r="B32" s="149" t="s">
        <v>127</v>
      </c>
      <c r="C32" s="150" t="s">
        <v>369</v>
      </c>
      <c r="D32" s="152">
        <v>81</v>
      </c>
      <c r="E32" s="152">
        <v>79</v>
      </c>
    </row>
    <row r="33" spans="1:5">
      <c r="A33" s="151"/>
      <c r="B33" s="149" t="s">
        <v>127</v>
      </c>
      <c r="C33" s="150" t="s">
        <v>264</v>
      </c>
      <c r="D33" s="152">
        <v>81</v>
      </c>
      <c r="E33" s="152">
        <v>80</v>
      </c>
    </row>
    <row r="34" spans="1:5">
      <c r="A34" s="151"/>
      <c r="B34" s="149" t="s">
        <v>127</v>
      </c>
      <c r="C34" s="150" t="s">
        <v>140</v>
      </c>
      <c r="D34" s="152">
        <v>83</v>
      </c>
      <c r="E34" s="152">
        <v>80</v>
      </c>
    </row>
    <row r="35" spans="1:5">
      <c r="A35" s="151"/>
      <c r="B35" s="149" t="s">
        <v>114</v>
      </c>
      <c r="C35" s="150" t="s">
        <v>366</v>
      </c>
      <c r="D35" s="152">
        <v>81</v>
      </c>
      <c r="E35" s="152">
        <v>81</v>
      </c>
    </row>
    <row r="36" spans="1:5">
      <c r="A36" s="151"/>
      <c r="B36" s="149" t="s">
        <v>127</v>
      </c>
      <c r="C36" s="150" t="s">
        <v>372</v>
      </c>
      <c r="D36" s="152">
        <v>89</v>
      </c>
      <c r="E36" s="152">
        <v>81</v>
      </c>
    </row>
    <row r="37" spans="1:5">
      <c r="A37" s="151"/>
      <c r="B37" s="149" t="s">
        <v>127</v>
      </c>
      <c r="C37" s="150" t="s">
        <v>253</v>
      </c>
      <c r="D37" s="152">
        <v>81</v>
      </c>
      <c r="E37" s="152">
        <v>82</v>
      </c>
    </row>
    <row r="38" spans="1:5">
      <c r="A38" s="151"/>
      <c r="B38" s="149" t="s">
        <v>127</v>
      </c>
      <c r="C38" s="150" t="s">
        <v>371</v>
      </c>
      <c r="D38" s="152">
        <v>86</v>
      </c>
      <c r="E38" s="152">
        <v>82</v>
      </c>
    </row>
    <row r="39" spans="1:5">
      <c r="A39" s="151"/>
      <c r="B39" s="149" t="s">
        <v>148</v>
      </c>
      <c r="C39" s="150" t="s">
        <v>26</v>
      </c>
      <c r="D39" s="152">
        <v>85</v>
      </c>
      <c r="E39" s="152">
        <v>82</v>
      </c>
    </row>
    <row r="40" spans="1:5">
      <c r="A40" s="151"/>
      <c r="B40" s="149" t="s">
        <v>127</v>
      </c>
      <c r="C40" s="150" t="s">
        <v>370</v>
      </c>
      <c r="D40" s="152">
        <v>78</v>
      </c>
      <c r="E40" s="152">
        <v>83</v>
      </c>
    </row>
    <row r="41" spans="1:5">
      <c r="A41" s="151"/>
      <c r="B41" s="149" t="s">
        <v>148</v>
      </c>
      <c r="C41" s="150" t="s">
        <v>163</v>
      </c>
      <c r="D41" s="152">
        <v>80</v>
      </c>
      <c r="E41" s="152">
        <v>83</v>
      </c>
    </row>
    <row r="42" spans="1:5">
      <c r="A42" s="151"/>
      <c r="B42" s="149" t="s">
        <v>148</v>
      </c>
      <c r="C42" s="150" t="s">
        <v>378</v>
      </c>
      <c r="D42" s="152">
        <v>91</v>
      </c>
      <c r="E42" s="152">
        <v>85</v>
      </c>
    </row>
    <row r="43" spans="1:5">
      <c r="A43" s="151"/>
      <c r="B43" s="149" t="s">
        <v>148</v>
      </c>
      <c r="C43" s="150" t="s">
        <v>377</v>
      </c>
      <c r="D43" s="152">
        <v>81</v>
      </c>
      <c r="E43" s="152">
        <v>86</v>
      </c>
    </row>
    <row r="44" spans="1:5">
      <c r="A44" s="151"/>
      <c r="B44" s="149" t="s">
        <v>148</v>
      </c>
      <c r="C44" s="150" t="s">
        <v>164</v>
      </c>
      <c r="D44" s="152">
        <v>85</v>
      </c>
      <c r="E44" s="152">
        <v>87</v>
      </c>
    </row>
    <row r="45" spans="1:5">
      <c r="A45" s="151"/>
      <c r="B45" s="149" t="s">
        <v>148</v>
      </c>
      <c r="C45" s="150" t="s">
        <v>261</v>
      </c>
      <c r="D45" s="152">
        <v>86</v>
      </c>
      <c r="E45" s="152">
        <v>87</v>
      </c>
    </row>
    <row r="46" spans="1:5">
      <c r="A46" s="151"/>
      <c r="B46" s="149" t="s">
        <v>148</v>
      </c>
      <c r="C46" s="150" t="s">
        <v>157</v>
      </c>
      <c r="D46" s="152">
        <v>84</v>
      </c>
      <c r="E46" s="152">
        <v>89</v>
      </c>
    </row>
    <row r="47" spans="1:5">
      <c r="A47" s="151"/>
      <c r="B47" s="149" t="s">
        <v>148</v>
      </c>
      <c r="C47" s="150" t="s">
        <v>165</v>
      </c>
      <c r="D47" s="152">
        <v>85</v>
      </c>
      <c r="E47" s="152">
        <v>89</v>
      </c>
    </row>
    <row r="48" spans="1:5">
      <c r="A48" s="151"/>
      <c r="B48" s="149" t="s">
        <v>148</v>
      </c>
      <c r="C48" s="150" t="s">
        <v>167</v>
      </c>
      <c r="D48" s="152">
        <v>81</v>
      </c>
      <c r="E48" s="152">
        <v>91</v>
      </c>
    </row>
    <row r="49" spans="1:5">
      <c r="A49" s="151"/>
      <c r="B49" s="149"/>
      <c r="C49" s="150"/>
      <c r="D49" s="152"/>
      <c r="E49" s="152"/>
    </row>
    <row r="50" spans="1:5">
      <c r="A50" s="151"/>
      <c r="B50" s="149"/>
      <c r="C50" s="150"/>
      <c r="D50" s="152"/>
      <c r="E50" s="152"/>
    </row>
    <row r="51" spans="1:5">
      <c r="A51" s="151"/>
      <c r="B51" s="149"/>
      <c r="C51" s="150"/>
      <c r="D51" s="152"/>
      <c r="E51" s="152"/>
    </row>
    <row r="52" spans="1:5">
      <c r="A52" s="151"/>
      <c r="B52" s="149"/>
      <c r="C52" s="150"/>
      <c r="D52" s="152"/>
      <c r="E52" s="152"/>
    </row>
    <row r="53" spans="1:5">
      <c r="A53" s="151"/>
      <c r="B53" s="149"/>
      <c r="C53" s="150"/>
      <c r="D53" s="152"/>
      <c r="E53" s="152"/>
    </row>
    <row r="54" spans="1:5">
      <c r="A54" s="151"/>
      <c r="B54" s="149"/>
      <c r="C54" s="150"/>
      <c r="D54" s="152"/>
      <c r="E54" s="152"/>
    </row>
    <row r="55" spans="1:5">
      <c r="A55" s="151"/>
      <c r="B55" s="149"/>
      <c r="C55" s="150"/>
      <c r="D55" s="152"/>
      <c r="E55" s="152"/>
    </row>
    <row r="56" spans="1:5">
      <c r="A56" s="151"/>
      <c r="B56" s="149"/>
      <c r="C56" s="150"/>
      <c r="D56" s="152"/>
      <c r="E56" s="152"/>
    </row>
    <row r="57" spans="1:5">
      <c r="A57" s="151"/>
      <c r="B57" s="149"/>
      <c r="C57" s="150"/>
      <c r="D57" s="152"/>
      <c r="E57" s="152"/>
    </row>
    <row r="58" spans="1:5">
      <c r="A58" s="151"/>
      <c r="B58" s="149"/>
      <c r="C58" s="150"/>
      <c r="D58" s="152"/>
      <c r="E58" s="152"/>
    </row>
    <row r="59" spans="1:5">
      <c r="A59" s="151"/>
      <c r="B59" s="149"/>
      <c r="C59" s="150"/>
      <c r="D59" s="152"/>
      <c r="E59" s="152"/>
    </row>
    <row r="60" spans="1:5">
      <c r="A60" s="151"/>
      <c r="B60" s="149"/>
      <c r="C60" s="150"/>
      <c r="D60" s="152"/>
      <c r="E60" s="152"/>
    </row>
    <row r="61" spans="1:5">
      <c r="A61" s="151"/>
      <c r="B61" s="149"/>
      <c r="C61" s="150"/>
      <c r="D61" s="152"/>
      <c r="E61" s="152"/>
    </row>
    <row r="62" spans="1:5">
      <c r="A62" s="151"/>
      <c r="B62" s="149"/>
      <c r="C62" s="150"/>
      <c r="D62" s="152"/>
      <c r="E62" s="152"/>
    </row>
    <row r="63" spans="1:5">
      <c r="A63" s="151"/>
      <c r="B63" s="149"/>
      <c r="C63" s="150"/>
      <c r="D63" s="152"/>
      <c r="E63" s="152"/>
    </row>
    <row r="64" spans="1:5">
      <c r="A64" s="151"/>
      <c r="B64" s="149"/>
      <c r="C64" s="150"/>
      <c r="D64" s="152"/>
      <c r="E64" s="152"/>
    </row>
    <row r="65" spans="1:5">
      <c r="A65" s="151"/>
      <c r="B65" s="149"/>
      <c r="C65" s="150"/>
      <c r="D65" s="152"/>
      <c r="E65" s="152"/>
    </row>
    <row r="66" spans="1:5">
      <c r="A66" s="151"/>
      <c r="B66" s="149"/>
      <c r="C66" s="150"/>
      <c r="D66" s="152"/>
      <c r="E66" s="152"/>
    </row>
    <row r="67" spans="1:5">
      <c r="A67" s="151"/>
      <c r="B67" s="149"/>
      <c r="C67" s="150"/>
      <c r="D67" s="152"/>
      <c r="E67" s="152"/>
    </row>
    <row r="68" spans="1:5">
      <c r="A68" s="151"/>
      <c r="B68" s="149"/>
      <c r="C68" s="150"/>
      <c r="D68" s="152"/>
      <c r="E68" s="152"/>
    </row>
    <row r="69" spans="1:5">
      <c r="A69" s="151"/>
      <c r="B69" s="149"/>
      <c r="C69" s="150"/>
      <c r="D69" s="152"/>
      <c r="E69" s="152"/>
    </row>
    <row r="70" spans="1:5">
      <c r="A70" s="151"/>
      <c r="B70" s="149"/>
      <c r="C70" s="150"/>
      <c r="D70" s="152"/>
      <c r="E70" s="152"/>
    </row>
    <row r="71" spans="1:5">
      <c r="A71" s="151"/>
      <c r="B71" s="149"/>
      <c r="C71" s="150"/>
      <c r="D71" s="152"/>
      <c r="E71" s="152"/>
    </row>
    <row r="72" spans="1:5">
      <c r="A72" s="151"/>
      <c r="B72" s="149"/>
      <c r="C72" s="150"/>
      <c r="D72" s="152"/>
      <c r="E72" s="152"/>
    </row>
    <row r="73" spans="1:5">
      <c r="A73" s="151"/>
      <c r="B73" s="149"/>
      <c r="C73" s="150"/>
      <c r="D73" s="152"/>
      <c r="E73" s="152"/>
    </row>
    <row r="74" spans="1:5">
      <c r="A74" s="151"/>
      <c r="B74" s="149"/>
      <c r="C74" s="150"/>
      <c r="D74" s="152"/>
      <c r="E74" s="152"/>
    </row>
    <row r="75" spans="1:5">
      <c r="A75" s="151"/>
      <c r="B75" s="149"/>
      <c r="C75" s="150"/>
      <c r="D75" s="152"/>
      <c r="E75" s="152"/>
    </row>
    <row r="76" spans="1:5">
      <c r="A76" s="151"/>
      <c r="B76" s="149"/>
      <c r="C76" s="150"/>
      <c r="D76" s="152"/>
      <c r="E76" s="152"/>
    </row>
    <row r="77" spans="1:5">
      <c r="A77" s="151"/>
      <c r="B77" s="149"/>
      <c r="C77" s="150"/>
      <c r="D77" s="152"/>
      <c r="E77" s="152"/>
    </row>
    <row r="78" spans="1:5">
      <c r="A78" s="151"/>
      <c r="B78" s="149"/>
      <c r="C78" s="150"/>
      <c r="D78" s="152"/>
      <c r="E78" s="152"/>
    </row>
    <row r="79" spans="1:5">
      <c r="A79" s="151"/>
      <c r="B79" s="149"/>
      <c r="C79" s="150"/>
      <c r="D79" s="152"/>
      <c r="E79" s="152"/>
    </row>
    <row r="80" spans="1:5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B2:E48">
    <sortCondition ref="E2:E48"/>
  </sortState>
  <phoneticPr fontId="2" type="noConversion"/>
  <conditionalFormatting sqref="B2:B101">
    <cfRule type="expression" dxfId="363" priority="4">
      <formula>AND(XDZ2=0,XEA2&lt;&gt;"")</formula>
    </cfRule>
  </conditionalFormatting>
  <conditionalFormatting sqref="A2:A101">
    <cfRule type="expression" dxfId="362" priority="3">
      <formula>AND(XDZ2=0,XEA2&lt;&gt;"")</formula>
    </cfRule>
  </conditionalFormatting>
  <conditionalFormatting sqref="D2:E101">
    <cfRule type="cellIs" dxfId="361" priority="1" operator="lessThan">
      <formula>#REF!</formula>
    </cfRule>
    <cfRule type="cellIs" dxfId="360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E3" sqref="E3:G102"/>
      <selection pane="bottomLeft" activeCell="E3" sqref="E3:H49"/>
    </sheetView>
  </sheetViews>
  <sheetFormatPr defaultRowHeight="15"/>
  <cols>
    <col min="1" max="1" width="6.625" style="128" customWidth="1"/>
    <col min="2" max="2" width="5.125" style="128" customWidth="1"/>
    <col min="3" max="3" width="8.5" style="128" customWidth="1"/>
    <col min="4" max="4" width="7.625" style="128" customWidth="1"/>
    <col min="5" max="5" width="7.5" style="128" bestFit="1" customWidth="1"/>
    <col min="6" max="6" width="12.5" style="128" customWidth="1"/>
    <col min="7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308</v>
      </c>
      <c r="B1" s="134" t="s">
        <v>309</v>
      </c>
      <c r="C1" s="134" t="s">
        <v>310</v>
      </c>
      <c r="D1" s="134" t="s">
        <v>311</v>
      </c>
      <c r="E1" s="214" t="s">
        <v>312</v>
      </c>
      <c r="F1" s="214"/>
      <c r="G1" s="214"/>
      <c r="H1" s="214"/>
      <c r="I1" s="214"/>
    </row>
    <row r="2" spans="1:9" ht="16.5">
      <c r="A2" s="135">
        <f>SUM(A3:A102)</f>
        <v>47</v>
      </c>
      <c r="B2" s="135"/>
      <c r="C2" s="135">
        <f>ROUNDUP(A2/2,0)</f>
        <v>24</v>
      </c>
      <c r="D2" s="136">
        <f>SUM(D3:D102)/C2</f>
        <v>74.375</v>
      </c>
      <c r="E2" s="158" t="s">
        <v>313</v>
      </c>
      <c r="F2" s="158" t="s">
        <v>269</v>
      </c>
      <c r="G2" s="159" t="s">
        <v>295</v>
      </c>
      <c r="H2" s="159" t="s">
        <v>314</v>
      </c>
      <c r="I2" s="139" t="s">
        <v>315</v>
      </c>
    </row>
    <row r="3" spans="1:9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C3*H3</f>
        <v>69</v>
      </c>
      <c r="E3" s="149" t="s">
        <v>114</v>
      </c>
      <c r="F3" s="150" t="s">
        <v>362</v>
      </c>
      <c r="G3" s="133">
        <v>77</v>
      </c>
      <c r="H3" s="133">
        <v>69</v>
      </c>
      <c r="I3" s="141">
        <f>IF($D$2-H3+10&gt;0,$D$2-H3+10,0)*A3</f>
        <v>15.375</v>
      </c>
    </row>
    <row r="4" spans="1:9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C4*H4</f>
        <v>71</v>
      </c>
      <c r="E4" s="149" t="s">
        <v>114</v>
      </c>
      <c r="F4" s="150" t="s">
        <v>363</v>
      </c>
      <c r="G4" s="152">
        <v>74</v>
      </c>
      <c r="H4" s="152">
        <v>71</v>
      </c>
      <c r="I4" s="141">
        <f t="shared" ref="I4:I67" si="4">IF($D$2-H4+10&gt;0,$D$2-H4+10,0)*A4</f>
        <v>13.375</v>
      </c>
    </row>
    <row r="5" spans="1:9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72</v>
      </c>
      <c r="E5" s="149" t="s">
        <v>127</v>
      </c>
      <c r="F5" s="150" t="s">
        <v>130</v>
      </c>
      <c r="G5" s="133">
        <v>75</v>
      </c>
      <c r="H5" s="133">
        <v>72</v>
      </c>
      <c r="I5" s="141">
        <f t="shared" si="4"/>
        <v>12.375</v>
      </c>
    </row>
    <row r="6" spans="1:9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72</v>
      </c>
      <c r="E6" s="149" t="s">
        <v>148</v>
      </c>
      <c r="F6" s="150" t="s">
        <v>154</v>
      </c>
      <c r="G6" s="152">
        <v>73</v>
      </c>
      <c r="H6" s="152">
        <v>72</v>
      </c>
      <c r="I6" s="141">
        <f t="shared" si="4"/>
        <v>12.375</v>
      </c>
    </row>
    <row r="7" spans="1:9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73</v>
      </c>
      <c r="E7" s="149" t="s">
        <v>114</v>
      </c>
      <c r="F7" s="150" t="s">
        <v>137</v>
      </c>
      <c r="G7" s="152">
        <v>79</v>
      </c>
      <c r="H7" s="152">
        <v>73</v>
      </c>
      <c r="I7" s="141">
        <f t="shared" si="4"/>
        <v>11.375</v>
      </c>
    </row>
    <row r="8" spans="1:9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73</v>
      </c>
      <c r="E8" s="149" t="s">
        <v>114</v>
      </c>
      <c r="F8" s="150" t="s">
        <v>135</v>
      </c>
      <c r="G8" s="152">
        <v>77</v>
      </c>
      <c r="H8" s="152">
        <v>73</v>
      </c>
      <c r="I8" s="141">
        <f t="shared" si="4"/>
        <v>11.375</v>
      </c>
    </row>
    <row r="9" spans="1:9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73</v>
      </c>
      <c r="E9" s="149" t="s">
        <v>127</v>
      </c>
      <c r="F9" s="150" t="s">
        <v>367</v>
      </c>
      <c r="G9" s="152">
        <v>73</v>
      </c>
      <c r="H9" s="152">
        <v>73</v>
      </c>
      <c r="I9" s="141">
        <f t="shared" si="4"/>
        <v>11.375</v>
      </c>
    </row>
    <row r="10" spans="1:9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73</v>
      </c>
      <c r="E10" s="149" t="s">
        <v>127</v>
      </c>
      <c r="F10" s="150" t="s">
        <v>143</v>
      </c>
      <c r="G10" s="152">
        <v>75</v>
      </c>
      <c r="H10" s="152">
        <v>73</v>
      </c>
      <c r="I10" s="141">
        <f t="shared" si="4"/>
        <v>11.375</v>
      </c>
    </row>
    <row r="11" spans="1:9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73</v>
      </c>
      <c r="E11" s="149" t="s">
        <v>148</v>
      </c>
      <c r="F11" s="150" t="s">
        <v>373</v>
      </c>
      <c r="G11" s="152">
        <v>79</v>
      </c>
      <c r="H11" s="152">
        <v>73</v>
      </c>
      <c r="I11" s="141">
        <f t="shared" si="4"/>
        <v>11.375</v>
      </c>
    </row>
    <row r="12" spans="1:9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74</v>
      </c>
      <c r="E12" s="149" t="s">
        <v>127</v>
      </c>
      <c r="F12" s="150" t="s">
        <v>153</v>
      </c>
      <c r="G12" s="152">
        <v>73</v>
      </c>
      <c r="H12" s="152">
        <v>74</v>
      </c>
      <c r="I12" s="141">
        <f t="shared" si="4"/>
        <v>10.375</v>
      </c>
    </row>
    <row r="13" spans="1:9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75</v>
      </c>
      <c r="E13" s="149" t="s">
        <v>114</v>
      </c>
      <c r="F13" s="150" t="s">
        <v>141</v>
      </c>
      <c r="G13" s="152">
        <v>73</v>
      </c>
      <c r="H13" s="152">
        <v>75</v>
      </c>
      <c r="I13" s="141">
        <f t="shared" si="4"/>
        <v>9.375</v>
      </c>
    </row>
    <row r="14" spans="1:9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75</v>
      </c>
      <c r="E14" s="149" t="s">
        <v>114</v>
      </c>
      <c r="F14" s="150" t="s">
        <v>364</v>
      </c>
      <c r="G14" s="152">
        <v>77</v>
      </c>
      <c r="H14" s="152">
        <v>75</v>
      </c>
      <c r="I14" s="141">
        <f t="shared" si="4"/>
        <v>9.375</v>
      </c>
    </row>
    <row r="15" spans="1:9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75</v>
      </c>
      <c r="E15" s="149" t="s">
        <v>114</v>
      </c>
      <c r="F15" s="150" t="s">
        <v>365</v>
      </c>
      <c r="G15" s="152">
        <v>78</v>
      </c>
      <c r="H15" s="152">
        <v>75</v>
      </c>
      <c r="I15" s="141">
        <f t="shared" si="4"/>
        <v>9.375</v>
      </c>
    </row>
    <row r="16" spans="1:9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75</v>
      </c>
      <c r="E16" s="149" t="s">
        <v>127</v>
      </c>
      <c r="F16" s="150" t="s">
        <v>136</v>
      </c>
      <c r="G16" s="152">
        <v>72</v>
      </c>
      <c r="H16" s="152">
        <v>75</v>
      </c>
      <c r="I16" s="141">
        <f t="shared" si="4"/>
        <v>9.375</v>
      </c>
    </row>
    <row r="17" spans="1:9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75</v>
      </c>
      <c r="E17" s="149" t="s">
        <v>127</v>
      </c>
      <c r="F17" s="150" t="s">
        <v>166</v>
      </c>
      <c r="G17" s="152">
        <v>83</v>
      </c>
      <c r="H17" s="152">
        <v>75</v>
      </c>
      <c r="I17" s="141">
        <f t="shared" si="4"/>
        <v>9.375</v>
      </c>
    </row>
    <row r="18" spans="1:9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76</v>
      </c>
      <c r="E18" s="149" t="s">
        <v>127</v>
      </c>
      <c r="F18" s="150" t="s">
        <v>144</v>
      </c>
      <c r="G18" s="152">
        <v>78</v>
      </c>
      <c r="H18" s="152">
        <v>76</v>
      </c>
      <c r="I18" s="141">
        <f t="shared" si="4"/>
        <v>8.375</v>
      </c>
    </row>
    <row r="19" spans="1:9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76</v>
      </c>
      <c r="E19" s="149" t="s">
        <v>127</v>
      </c>
      <c r="F19" s="150" t="s">
        <v>156</v>
      </c>
      <c r="G19" s="152">
        <v>79</v>
      </c>
      <c r="H19" s="152">
        <v>76</v>
      </c>
      <c r="I19" s="141">
        <f t="shared" si="4"/>
        <v>8.375</v>
      </c>
    </row>
    <row r="20" spans="1:9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76</v>
      </c>
      <c r="E20" s="149" t="s">
        <v>127</v>
      </c>
      <c r="F20" s="150" t="s">
        <v>254</v>
      </c>
      <c r="G20" s="152">
        <v>80</v>
      </c>
      <c r="H20" s="152">
        <v>76</v>
      </c>
      <c r="I20" s="141">
        <f t="shared" si="4"/>
        <v>8.375</v>
      </c>
    </row>
    <row r="21" spans="1:9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76</v>
      </c>
      <c r="E21" s="149" t="s">
        <v>127</v>
      </c>
      <c r="F21" s="150" t="s">
        <v>368</v>
      </c>
      <c r="G21" s="152">
        <v>79</v>
      </c>
      <c r="H21" s="152">
        <v>76</v>
      </c>
      <c r="I21" s="141">
        <f t="shared" si="4"/>
        <v>8.375</v>
      </c>
    </row>
    <row r="22" spans="1:9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76</v>
      </c>
      <c r="E22" s="149" t="s">
        <v>148</v>
      </c>
      <c r="F22" s="150" t="s">
        <v>149</v>
      </c>
      <c r="G22" s="152">
        <v>71</v>
      </c>
      <c r="H22" s="152">
        <v>76</v>
      </c>
      <c r="I22" s="141">
        <f t="shared" si="4"/>
        <v>8.375</v>
      </c>
    </row>
    <row r="23" spans="1:9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76</v>
      </c>
      <c r="E23" s="149" t="s">
        <v>148</v>
      </c>
      <c r="F23" s="150" t="s">
        <v>374</v>
      </c>
      <c r="G23" s="152">
        <v>75</v>
      </c>
      <c r="H23" s="152">
        <v>76</v>
      </c>
      <c r="I23" s="141">
        <f t="shared" si="4"/>
        <v>8.375</v>
      </c>
    </row>
    <row r="24" spans="1:9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77</v>
      </c>
      <c r="E24" s="149" t="s">
        <v>127</v>
      </c>
      <c r="F24" s="150" t="s">
        <v>145</v>
      </c>
      <c r="G24" s="152">
        <v>77</v>
      </c>
      <c r="H24" s="152">
        <v>77</v>
      </c>
      <c r="I24" s="141">
        <f t="shared" si="4"/>
        <v>7.375</v>
      </c>
    </row>
    <row r="25" spans="1:9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77</v>
      </c>
      <c r="E25" s="149" t="s">
        <v>127</v>
      </c>
      <c r="F25" s="150" t="s">
        <v>256</v>
      </c>
      <c r="G25" s="152">
        <v>80</v>
      </c>
      <c r="H25" s="152">
        <v>77</v>
      </c>
      <c r="I25" s="141">
        <f t="shared" si="4"/>
        <v>7.375</v>
      </c>
    </row>
    <row r="26" spans="1:9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77</v>
      </c>
      <c r="E26" s="149" t="s">
        <v>148</v>
      </c>
      <c r="F26" s="150" t="s">
        <v>161</v>
      </c>
      <c r="G26" s="152">
        <v>76</v>
      </c>
      <c r="H26" s="152">
        <v>77</v>
      </c>
      <c r="I26" s="141">
        <f t="shared" si="4"/>
        <v>7.375</v>
      </c>
    </row>
    <row r="27" spans="1:9" ht="16.5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9" t="s">
        <v>148</v>
      </c>
      <c r="F27" s="150" t="s">
        <v>159</v>
      </c>
      <c r="G27" s="152">
        <v>79</v>
      </c>
      <c r="H27" s="152">
        <v>77</v>
      </c>
      <c r="I27" s="141">
        <f t="shared" si="4"/>
        <v>7.375</v>
      </c>
    </row>
    <row r="28" spans="1:9" ht="16.5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9" t="s">
        <v>127</v>
      </c>
      <c r="F28" s="150" t="s">
        <v>151</v>
      </c>
      <c r="G28" s="152">
        <v>79</v>
      </c>
      <c r="H28" s="152">
        <v>78</v>
      </c>
      <c r="I28" s="141">
        <f t="shared" si="4"/>
        <v>6.375</v>
      </c>
    </row>
    <row r="29" spans="1:9" ht="16.5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 t="s">
        <v>148</v>
      </c>
      <c r="F29" s="150" t="s">
        <v>152</v>
      </c>
      <c r="G29" s="152">
        <v>81</v>
      </c>
      <c r="H29" s="152">
        <v>78</v>
      </c>
      <c r="I29" s="141">
        <f t="shared" si="4"/>
        <v>6.375</v>
      </c>
    </row>
    <row r="30" spans="1:9" ht="16.5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 t="s">
        <v>148</v>
      </c>
      <c r="F30" s="150" t="s">
        <v>375</v>
      </c>
      <c r="G30" s="152">
        <v>81</v>
      </c>
      <c r="H30" s="152">
        <v>78</v>
      </c>
      <c r="I30" s="141">
        <f t="shared" si="4"/>
        <v>6.375</v>
      </c>
    </row>
    <row r="31" spans="1:9" ht="16.5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 t="s">
        <v>148</v>
      </c>
      <c r="F31" s="150" t="s">
        <v>376</v>
      </c>
      <c r="G31" s="152">
        <v>84</v>
      </c>
      <c r="H31" s="152">
        <v>78</v>
      </c>
      <c r="I31" s="141">
        <f t="shared" si="4"/>
        <v>6.375</v>
      </c>
    </row>
    <row r="32" spans="1:9" ht="16.5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 t="s">
        <v>127</v>
      </c>
      <c r="F32" s="150" t="s">
        <v>158</v>
      </c>
      <c r="G32" s="152">
        <v>78</v>
      </c>
      <c r="H32" s="152">
        <v>79</v>
      </c>
      <c r="I32" s="141">
        <f t="shared" si="4"/>
        <v>5.375</v>
      </c>
    </row>
    <row r="33" spans="1:9" ht="16.5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 t="s">
        <v>127</v>
      </c>
      <c r="F33" s="150" t="s">
        <v>369</v>
      </c>
      <c r="G33" s="152">
        <v>81</v>
      </c>
      <c r="H33" s="152">
        <v>79</v>
      </c>
      <c r="I33" s="141">
        <f t="shared" si="4"/>
        <v>5.375</v>
      </c>
    </row>
    <row r="34" spans="1:9" ht="16.5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 t="s">
        <v>127</v>
      </c>
      <c r="F34" s="150" t="s">
        <v>264</v>
      </c>
      <c r="G34" s="152">
        <v>81</v>
      </c>
      <c r="H34" s="152">
        <v>80</v>
      </c>
      <c r="I34" s="141">
        <f t="shared" si="4"/>
        <v>4.375</v>
      </c>
    </row>
    <row r="35" spans="1:9" ht="16.5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 t="s">
        <v>127</v>
      </c>
      <c r="F35" s="150" t="s">
        <v>140</v>
      </c>
      <c r="G35" s="152">
        <v>83</v>
      </c>
      <c r="H35" s="152">
        <v>80</v>
      </c>
      <c r="I35" s="141">
        <f t="shared" si="4"/>
        <v>4.375</v>
      </c>
    </row>
    <row r="36" spans="1:9" ht="16.5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 t="s">
        <v>114</v>
      </c>
      <c r="F36" s="150" t="s">
        <v>366</v>
      </c>
      <c r="G36" s="152">
        <v>81</v>
      </c>
      <c r="H36" s="152">
        <v>81</v>
      </c>
      <c r="I36" s="141">
        <f t="shared" si="4"/>
        <v>3.375</v>
      </c>
    </row>
    <row r="37" spans="1:9" ht="16.5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9" t="s">
        <v>127</v>
      </c>
      <c r="F37" s="150" t="s">
        <v>372</v>
      </c>
      <c r="G37" s="152">
        <v>89</v>
      </c>
      <c r="H37" s="152">
        <v>81</v>
      </c>
      <c r="I37" s="141">
        <f t="shared" si="4"/>
        <v>3.375</v>
      </c>
    </row>
    <row r="38" spans="1:9" ht="16.5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9" t="s">
        <v>127</v>
      </c>
      <c r="F38" s="150" t="s">
        <v>253</v>
      </c>
      <c r="G38" s="152">
        <v>81</v>
      </c>
      <c r="H38" s="152">
        <v>82</v>
      </c>
      <c r="I38" s="141">
        <f t="shared" si="4"/>
        <v>2.375</v>
      </c>
    </row>
    <row r="39" spans="1:9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 t="s">
        <v>127</v>
      </c>
      <c r="F39" s="150" t="s">
        <v>371</v>
      </c>
      <c r="G39" s="152">
        <v>86</v>
      </c>
      <c r="H39" s="152">
        <v>82</v>
      </c>
      <c r="I39" s="141">
        <f t="shared" si="4"/>
        <v>2.375</v>
      </c>
    </row>
    <row r="40" spans="1:9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148</v>
      </c>
      <c r="F40" s="150" t="s">
        <v>26</v>
      </c>
      <c r="G40" s="152">
        <v>85</v>
      </c>
      <c r="H40" s="152">
        <v>82</v>
      </c>
      <c r="I40" s="141">
        <f t="shared" si="4"/>
        <v>2.375</v>
      </c>
    </row>
    <row r="41" spans="1:9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127</v>
      </c>
      <c r="F41" s="150" t="s">
        <v>370</v>
      </c>
      <c r="G41" s="152">
        <v>78</v>
      </c>
      <c r="H41" s="152">
        <v>83</v>
      </c>
      <c r="I41" s="141">
        <f t="shared" si="4"/>
        <v>1.375</v>
      </c>
    </row>
    <row r="42" spans="1:9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148</v>
      </c>
      <c r="F42" s="150" t="s">
        <v>163</v>
      </c>
      <c r="G42" s="152">
        <v>80</v>
      </c>
      <c r="H42" s="152">
        <v>83</v>
      </c>
      <c r="I42" s="141">
        <f t="shared" si="4"/>
        <v>1.375</v>
      </c>
    </row>
    <row r="43" spans="1:9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148</v>
      </c>
      <c r="F43" s="150" t="s">
        <v>378</v>
      </c>
      <c r="G43" s="152">
        <v>91</v>
      </c>
      <c r="H43" s="152">
        <v>85</v>
      </c>
      <c r="I43" s="141">
        <f t="shared" si="4"/>
        <v>0</v>
      </c>
    </row>
    <row r="44" spans="1:9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148</v>
      </c>
      <c r="F44" s="150" t="s">
        <v>377</v>
      </c>
      <c r="G44" s="152">
        <v>81</v>
      </c>
      <c r="H44" s="152">
        <v>86</v>
      </c>
      <c r="I44" s="141">
        <f t="shared" si="4"/>
        <v>0</v>
      </c>
    </row>
    <row r="45" spans="1:9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148</v>
      </c>
      <c r="F45" s="150" t="s">
        <v>164</v>
      </c>
      <c r="G45" s="152">
        <v>85</v>
      </c>
      <c r="H45" s="152">
        <v>87</v>
      </c>
      <c r="I45" s="141">
        <f t="shared" si="4"/>
        <v>0</v>
      </c>
    </row>
    <row r="46" spans="1:9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148</v>
      </c>
      <c r="F46" s="150" t="s">
        <v>261</v>
      </c>
      <c r="G46" s="152">
        <v>86</v>
      </c>
      <c r="H46" s="152">
        <v>87</v>
      </c>
      <c r="I46" s="141">
        <f t="shared" si="4"/>
        <v>0</v>
      </c>
    </row>
    <row r="47" spans="1:9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 t="s">
        <v>148</v>
      </c>
      <c r="F47" s="150" t="s">
        <v>157</v>
      </c>
      <c r="G47" s="152">
        <v>84</v>
      </c>
      <c r="H47" s="152">
        <v>89</v>
      </c>
      <c r="I47" s="141">
        <f t="shared" si="4"/>
        <v>0</v>
      </c>
    </row>
    <row r="48" spans="1:9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 t="s">
        <v>148</v>
      </c>
      <c r="F48" s="150" t="s">
        <v>165</v>
      </c>
      <c r="G48" s="152">
        <v>85</v>
      </c>
      <c r="H48" s="152">
        <v>89</v>
      </c>
      <c r="I48" s="141">
        <f t="shared" si="4"/>
        <v>0</v>
      </c>
    </row>
    <row r="49" spans="1:9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 t="s">
        <v>148</v>
      </c>
      <c r="F49" s="150" t="s">
        <v>167</v>
      </c>
      <c r="G49" s="152">
        <v>81</v>
      </c>
      <c r="H49" s="152">
        <v>91</v>
      </c>
      <c r="I49" s="141">
        <f t="shared" si="4"/>
        <v>0</v>
      </c>
    </row>
    <row r="50" spans="1:9" ht="16.5">
      <c r="A50" s="140">
        <f t="shared" si="0"/>
        <v>0</v>
      </c>
      <c r="B50" s="140">
        <f t="shared" si="1"/>
        <v>47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52"/>
      <c r="I50" s="141">
        <f t="shared" si="4"/>
        <v>0</v>
      </c>
    </row>
    <row r="51" spans="1:9" ht="16.5">
      <c r="A51" s="140">
        <f t="shared" si="0"/>
        <v>0</v>
      </c>
      <c r="B51" s="140">
        <f t="shared" si="1"/>
        <v>47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52"/>
      <c r="I51" s="141">
        <f t="shared" si="4"/>
        <v>0</v>
      </c>
    </row>
    <row r="52" spans="1:9" ht="16.5">
      <c r="A52" s="140">
        <f t="shared" si="0"/>
        <v>0</v>
      </c>
      <c r="B52" s="140">
        <f t="shared" si="1"/>
        <v>47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52"/>
      <c r="I52" s="141">
        <f t="shared" si="4"/>
        <v>0</v>
      </c>
    </row>
    <row r="53" spans="1:9" ht="16.5">
      <c r="A53" s="140">
        <f t="shared" si="0"/>
        <v>0</v>
      </c>
      <c r="B53" s="140">
        <f t="shared" si="1"/>
        <v>47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52"/>
      <c r="I53" s="141">
        <f t="shared" si="4"/>
        <v>0</v>
      </c>
    </row>
    <row r="54" spans="1:9" ht="16.5">
      <c r="A54" s="140">
        <f t="shared" si="0"/>
        <v>0</v>
      </c>
      <c r="B54" s="140">
        <f t="shared" si="1"/>
        <v>47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52"/>
      <c r="I54" s="141">
        <f t="shared" si="4"/>
        <v>0</v>
      </c>
    </row>
    <row r="55" spans="1:9" ht="16.5">
      <c r="A55" s="140">
        <f t="shared" si="0"/>
        <v>0</v>
      </c>
      <c r="B55" s="140">
        <f t="shared" si="1"/>
        <v>47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52"/>
      <c r="I55" s="141">
        <f t="shared" si="4"/>
        <v>0</v>
      </c>
    </row>
    <row r="56" spans="1:9" ht="16.5">
      <c r="A56" s="140">
        <f t="shared" si="0"/>
        <v>0</v>
      </c>
      <c r="B56" s="140">
        <f t="shared" si="1"/>
        <v>47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52"/>
      <c r="I56" s="141">
        <f t="shared" si="4"/>
        <v>0</v>
      </c>
    </row>
    <row r="57" spans="1:9" ht="16.5">
      <c r="A57" s="140">
        <f t="shared" si="0"/>
        <v>0</v>
      </c>
      <c r="B57" s="140">
        <f t="shared" si="1"/>
        <v>47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52"/>
      <c r="I57" s="141">
        <f t="shared" si="4"/>
        <v>0</v>
      </c>
    </row>
    <row r="58" spans="1:9" ht="16.5">
      <c r="A58" s="140">
        <f t="shared" si="0"/>
        <v>0</v>
      </c>
      <c r="B58" s="140">
        <f t="shared" si="1"/>
        <v>47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52"/>
      <c r="I58" s="141">
        <f t="shared" si="4"/>
        <v>0</v>
      </c>
    </row>
    <row r="59" spans="1:9" ht="16.5">
      <c r="A59" s="140">
        <f t="shared" si="0"/>
        <v>0</v>
      </c>
      <c r="B59" s="140">
        <f t="shared" si="1"/>
        <v>47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52"/>
      <c r="I59" s="141">
        <f t="shared" si="4"/>
        <v>0</v>
      </c>
    </row>
    <row r="60" spans="1:9" ht="16.5">
      <c r="A60" s="140">
        <f t="shared" si="0"/>
        <v>0</v>
      </c>
      <c r="B60" s="140">
        <f t="shared" si="1"/>
        <v>47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52"/>
      <c r="I60" s="141">
        <f t="shared" si="4"/>
        <v>0</v>
      </c>
    </row>
    <row r="61" spans="1:9" ht="16.5">
      <c r="A61" s="140">
        <f t="shared" si="0"/>
        <v>0</v>
      </c>
      <c r="B61" s="140">
        <f t="shared" si="1"/>
        <v>47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52"/>
      <c r="I61" s="141">
        <f t="shared" si="4"/>
        <v>0</v>
      </c>
    </row>
    <row r="62" spans="1:9" ht="16.5">
      <c r="A62" s="140">
        <f t="shared" si="0"/>
        <v>0</v>
      </c>
      <c r="B62" s="140">
        <f t="shared" si="1"/>
        <v>47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52"/>
      <c r="I62" s="141">
        <f t="shared" si="4"/>
        <v>0</v>
      </c>
    </row>
    <row r="63" spans="1:9" ht="16.5">
      <c r="A63" s="140">
        <f t="shared" si="0"/>
        <v>0</v>
      </c>
      <c r="B63" s="140">
        <f t="shared" si="1"/>
        <v>47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52"/>
      <c r="I63" s="141">
        <f t="shared" si="4"/>
        <v>0</v>
      </c>
    </row>
    <row r="64" spans="1:9" ht="16.5">
      <c r="A64" s="140">
        <f t="shared" si="0"/>
        <v>0</v>
      </c>
      <c r="B64" s="140">
        <f t="shared" si="1"/>
        <v>47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52"/>
      <c r="I64" s="141">
        <f t="shared" si="4"/>
        <v>0</v>
      </c>
    </row>
    <row r="65" spans="1:9" ht="16.5">
      <c r="A65" s="140">
        <f t="shared" si="0"/>
        <v>0</v>
      </c>
      <c r="B65" s="140">
        <f t="shared" si="1"/>
        <v>47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52"/>
      <c r="I65" s="141">
        <f t="shared" si="4"/>
        <v>0</v>
      </c>
    </row>
    <row r="66" spans="1:9" ht="16.5">
      <c r="A66" s="140">
        <f t="shared" si="0"/>
        <v>0</v>
      </c>
      <c r="B66" s="140">
        <f t="shared" si="1"/>
        <v>47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52"/>
      <c r="I66" s="141">
        <f t="shared" si="4"/>
        <v>0</v>
      </c>
    </row>
    <row r="67" spans="1:9" ht="16.5">
      <c r="A67" s="140">
        <f t="shared" si="0"/>
        <v>0</v>
      </c>
      <c r="B67" s="140">
        <f t="shared" si="1"/>
        <v>47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52"/>
      <c r="I67" s="141">
        <f t="shared" si="4"/>
        <v>0</v>
      </c>
    </row>
    <row r="68" spans="1:9" ht="16.5">
      <c r="A68" s="140">
        <f t="shared" ref="A68:A102" si="5">COUNTA(F68)</f>
        <v>0</v>
      </c>
      <c r="B68" s="140">
        <f t="shared" ref="B68:B102" si="6">B67+A68</f>
        <v>47</v>
      </c>
      <c r="C68" s="140">
        <f t="shared" ref="C68:C102" si="7">IF(B68&lt;=C$2,1,0)</f>
        <v>0</v>
      </c>
      <c r="D68" s="140">
        <f t="shared" ref="D68:D102" si="8">C68*H68</f>
        <v>0</v>
      </c>
      <c r="E68" s="149"/>
      <c r="F68" s="150"/>
      <c r="G68" s="152"/>
      <c r="H68" s="152"/>
      <c r="I68" s="141">
        <f t="shared" ref="I68:I102" si="9">IF($D$2-H68+10&gt;0,$D$2-H68+10,0)*A68</f>
        <v>0</v>
      </c>
    </row>
    <row r="69" spans="1:9" ht="16.5">
      <c r="A69" s="140">
        <f t="shared" si="5"/>
        <v>0</v>
      </c>
      <c r="B69" s="140">
        <f t="shared" si="6"/>
        <v>47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52"/>
      <c r="I69" s="141">
        <f t="shared" si="9"/>
        <v>0</v>
      </c>
    </row>
    <row r="70" spans="1:9" ht="16.5">
      <c r="A70" s="140">
        <f t="shared" si="5"/>
        <v>0</v>
      </c>
      <c r="B70" s="140">
        <f t="shared" si="6"/>
        <v>47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52"/>
      <c r="I70" s="141">
        <f t="shared" si="9"/>
        <v>0</v>
      </c>
    </row>
    <row r="71" spans="1:9" ht="16.5">
      <c r="A71" s="140">
        <f t="shared" si="5"/>
        <v>0</v>
      </c>
      <c r="B71" s="140">
        <f t="shared" si="6"/>
        <v>47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52"/>
      <c r="I71" s="141">
        <f t="shared" si="9"/>
        <v>0</v>
      </c>
    </row>
    <row r="72" spans="1:9" ht="16.5">
      <c r="A72" s="140">
        <f t="shared" si="5"/>
        <v>0</v>
      </c>
      <c r="B72" s="140">
        <f t="shared" si="6"/>
        <v>47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52"/>
      <c r="I72" s="141">
        <f t="shared" si="9"/>
        <v>0</v>
      </c>
    </row>
    <row r="73" spans="1:9">
      <c r="A73" s="140">
        <f t="shared" si="5"/>
        <v>0</v>
      </c>
      <c r="B73" s="140">
        <f t="shared" si="6"/>
        <v>47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33"/>
      <c r="I73" s="141">
        <f t="shared" si="9"/>
        <v>0</v>
      </c>
    </row>
    <row r="74" spans="1:9" s="129" customFormat="1">
      <c r="A74" s="140">
        <f t="shared" si="5"/>
        <v>0</v>
      </c>
      <c r="B74" s="140">
        <f t="shared" si="6"/>
        <v>47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33"/>
      <c r="I74" s="141">
        <f t="shared" si="9"/>
        <v>0</v>
      </c>
    </row>
    <row r="75" spans="1:9" s="130" customFormat="1">
      <c r="A75" s="140">
        <f t="shared" si="5"/>
        <v>0</v>
      </c>
      <c r="B75" s="140">
        <f t="shared" si="6"/>
        <v>47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33"/>
      <c r="I75" s="141">
        <f t="shared" si="9"/>
        <v>0</v>
      </c>
    </row>
    <row r="76" spans="1:9">
      <c r="A76" s="140">
        <f t="shared" si="5"/>
        <v>0</v>
      </c>
      <c r="B76" s="140">
        <f t="shared" si="6"/>
        <v>47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33"/>
      <c r="I76" s="141">
        <f t="shared" si="9"/>
        <v>0</v>
      </c>
    </row>
    <row r="77" spans="1:9">
      <c r="A77" s="140">
        <f t="shared" si="5"/>
        <v>0</v>
      </c>
      <c r="B77" s="140">
        <f t="shared" si="6"/>
        <v>47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33"/>
      <c r="I77" s="141">
        <f t="shared" si="9"/>
        <v>0</v>
      </c>
    </row>
    <row r="78" spans="1:9">
      <c r="A78" s="140">
        <f t="shared" si="5"/>
        <v>0</v>
      </c>
      <c r="B78" s="140">
        <f t="shared" si="6"/>
        <v>47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33"/>
      <c r="I78" s="141">
        <f t="shared" si="9"/>
        <v>0</v>
      </c>
    </row>
    <row r="79" spans="1:9">
      <c r="A79" s="140">
        <f t="shared" si="5"/>
        <v>0</v>
      </c>
      <c r="B79" s="140">
        <f t="shared" si="6"/>
        <v>47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33"/>
      <c r="I79" s="141">
        <f t="shared" si="9"/>
        <v>0</v>
      </c>
    </row>
    <row r="80" spans="1:9">
      <c r="A80" s="140">
        <f t="shared" si="5"/>
        <v>0</v>
      </c>
      <c r="B80" s="140">
        <f t="shared" si="6"/>
        <v>47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33"/>
      <c r="I80" s="141">
        <f t="shared" si="9"/>
        <v>0</v>
      </c>
    </row>
    <row r="81" spans="1:9">
      <c r="A81" s="140">
        <f t="shared" si="5"/>
        <v>0</v>
      </c>
      <c r="B81" s="140">
        <f t="shared" si="6"/>
        <v>47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33"/>
      <c r="I81" s="141">
        <f t="shared" si="9"/>
        <v>0</v>
      </c>
    </row>
    <row r="82" spans="1:9">
      <c r="A82" s="140">
        <f t="shared" si="5"/>
        <v>0</v>
      </c>
      <c r="B82" s="140">
        <f t="shared" si="6"/>
        <v>47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33"/>
      <c r="I82" s="141">
        <f t="shared" si="9"/>
        <v>0</v>
      </c>
    </row>
    <row r="83" spans="1:9">
      <c r="A83" s="140">
        <f t="shared" si="5"/>
        <v>0</v>
      </c>
      <c r="B83" s="140">
        <f t="shared" si="6"/>
        <v>47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33"/>
      <c r="I83" s="141">
        <f t="shared" si="9"/>
        <v>0</v>
      </c>
    </row>
    <row r="84" spans="1:9">
      <c r="A84" s="140">
        <f t="shared" si="5"/>
        <v>0</v>
      </c>
      <c r="B84" s="140">
        <f t="shared" si="6"/>
        <v>47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33"/>
      <c r="I84" s="141">
        <f t="shared" si="9"/>
        <v>0</v>
      </c>
    </row>
    <row r="85" spans="1:9">
      <c r="A85" s="140">
        <f t="shared" si="5"/>
        <v>0</v>
      </c>
      <c r="B85" s="140">
        <f t="shared" si="6"/>
        <v>47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33"/>
      <c r="I85" s="141">
        <f t="shared" si="9"/>
        <v>0</v>
      </c>
    </row>
    <row r="86" spans="1:9">
      <c r="A86" s="140">
        <f t="shared" si="5"/>
        <v>0</v>
      </c>
      <c r="B86" s="140">
        <f t="shared" si="6"/>
        <v>47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33"/>
      <c r="I86" s="141">
        <f t="shared" si="9"/>
        <v>0</v>
      </c>
    </row>
    <row r="87" spans="1:9">
      <c r="A87" s="140">
        <f t="shared" si="5"/>
        <v>0</v>
      </c>
      <c r="B87" s="140">
        <f t="shared" si="6"/>
        <v>47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33"/>
      <c r="I87" s="141">
        <f t="shared" si="9"/>
        <v>0</v>
      </c>
    </row>
    <row r="88" spans="1:9">
      <c r="A88" s="140">
        <f t="shared" si="5"/>
        <v>0</v>
      </c>
      <c r="B88" s="140">
        <f t="shared" si="6"/>
        <v>47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33"/>
      <c r="I88" s="141">
        <f t="shared" si="9"/>
        <v>0</v>
      </c>
    </row>
    <row r="89" spans="1:9">
      <c r="A89" s="140">
        <f t="shared" si="5"/>
        <v>0</v>
      </c>
      <c r="B89" s="140">
        <f t="shared" si="6"/>
        <v>47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33"/>
      <c r="I89" s="141">
        <f t="shared" si="9"/>
        <v>0</v>
      </c>
    </row>
    <row r="90" spans="1:9">
      <c r="A90" s="140">
        <f t="shared" si="5"/>
        <v>0</v>
      </c>
      <c r="B90" s="140">
        <f t="shared" si="6"/>
        <v>47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33"/>
      <c r="I90" s="141">
        <f t="shared" si="9"/>
        <v>0</v>
      </c>
    </row>
    <row r="91" spans="1:9">
      <c r="A91" s="140">
        <f t="shared" si="5"/>
        <v>0</v>
      </c>
      <c r="B91" s="140">
        <f t="shared" si="6"/>
        <v>47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33"/>
      <c r="I91" s="141">
        <f t="shared" si="9"/>
        <v>0</v>
      </c>
    </row>
    <row r="92" spans="1:9">
      <c r="A92" s="140">
        <f t="shared" si="5"/>
        <v>0</v>
      </c>
      <c r="B92" s="140">
        <f t="shared" si="6"/>
        <v>47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33"/>
      <c r="I92" s="141">
        <f t="shared" si="9"/>
        <v>0</v>
      </c>
    </row>
    <row r="93" spans="1:9">
      <c r="A93" s="140">
        <f t="shared" si="5"/>
        <v>0</v>
      </c>
      <c r="B93" s="140">
        <f t="shared" si="6"/>
        <v>47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33"/>
      <c r="I93" s="141">
        <f t="shared" si="9"/>
        <v>0</v>
      </c>
    </row>
    <row r="94" spans="1:9">
      <c r="A94" s="140">
        <f t="shared" si="5"/>
        <v>0</v>
      </c>
      <c r="B94" s="140">
        <f t="shared" si="6"/>
        <v>47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33"/>
      <c r="I94" s="141">
        <f t="shared" si="9"/>
        <v>0</v>
      </c>
    </row>
    <row r="95" spans="1:9">
      <c r="A95" s="140">
        <f t="shared" si="5"/>
        <v>0</v>
      </c>
      <c r="B95" s="140">
        <f t="shared" si="6"/>
        <v>47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68"/>
      <c r="I95" s="141">
        <f t="shared" si="9"/>
        <v>0</v>
      </c>
    </row>
    <row r="96" spans="1:9">
      <c r="A96" s="140">
        <f t="shared" si="5"/>
        <v>0</v>
      </c>
      <c r="B96" s="140">
        <f t="shared" si="6"/>
        <v>47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68"/>
      <c r="I96" s="141">
        <f t="shared" si="9"/>
        <v>0</v>
      </c>
    </row>
    <row r="97" spans="1:9">
      <c r="A97" s="140">
        <f t="shared" si="5"/>
        <v>0</v>
      </c>
      <c r="B97" s="140">
        <f t="shared" si="6"/>
        <v>47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68"/>
      <c r="I97" s="141">
        <f t="shared" si="9"/>
        <v>0</v>
      </c>
    </row>
    <row r="98" spans="1:9">
      <c r="A98" s="140">
        <f t="shared" si="5"/>
        <v>0</v>
      </c>
      <c r="B98" s="140">
        <f t="shared" si="6"/>
        <v>47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68"/>
      <c r="I98" s="141">
        <f t="shared" si="9"/>
        <v>0</v>
      </c>
    </row>
    <row r="99" spans="1:9">
      <c r="A99" s="140">
        <f t="shared" si="5"/>
        <v>0</v>
      </c>
      <c r="B99" s="140">
        <f t="shared" si="6"/>
        <v>47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68"/>
      <c r="I99" s="141">
        <f t="shared" si="9"/>
        <v>0</v>
      </c>
    </row>
    <row r="100" spans="1:9">
      <c r="A100" s="140">
        <f t="shared" si="5"/>
        <v>0</v>
      </c>
      <c r="B100" s="140">
        <f t="shared" si="6"/>
        <v>47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68"/>
      <c r="I100" s="141">
        <f t="shared" si="9"/>
        <v>0</v>
      </c>
    </row>
    <row r="101" spans="1:9">
      <c r="A101" s="140">
        <f t="shared" si="5"/>
        <v>0</v>
      </c>
      <c r="B101" s="140">
        <f t="shared" si="6"/>
        <v>47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68"/>
      <c r="I101" s="141">
        <f t="shared" si="9"/>
        <v>0</v>
      </c>
    </row>
    <row r="102" spans="1:9">
      <c r="A102" s="140">
        <f t="shared" si="5"/>
        <v>0</v>
      </c>
      <c r="B102" s="140">
        <f t="shared" si="6"/>
        <v>47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68"/>
      <c r="I102" s="141">
        <f t="shared" si="9"/>
        <v>0</v>
      </c>
    </row>
  </sheetData>
  <sheetProtection sheet="1" objects="1" scenarios="1"/>
  <mergeCells count="1">
    <mergeCell ref="E1:I1"/>
  </mergeCells>
  <phoneticPr fontId="2" type="noConversion"/>
  <conditionalFormatting sqref="E3:E94">
    <cfRule type="expression" dxfId="359" priority="13">
      <formula>AND(XEG3=0,XEH3&lt;&gt;"")</formula>
    </cfRule>
  </conditionalFormatting>
  <conditionalFormatting sqref="C3:D102">
    <cfRule type="expression" dxfId="358" priority="12">
      <formula>AND(XEH3=0,XEI3&lt;&gt;"")</formula>
    </cfRule>
  </conditionalFormatting>
  <conditionalFormatting sqref="G3:I94 I95:I102">
    <cfRule type="cellIs" dxfId="357" priority="10" operator="lessThan">
      <formula>#REF!</formula>
    </cfRule>
    <cfRule type="cellIs" dxfId="356" priority="11" operator="equal">
      <formula>#REF!</formula>
    </cfRule>
  </conditionalFormatting>
  <conditionalFormatting sqref="E3:E42">
    <cfRule type="expression" dxfId="355" priority="9">
      <formula>AND(XEG3=0,XEH3&lt;&gt;"")</formula>
    </cfRule>
  </conditionalFormatting>
  <conditionalFormatting sqref="A3:B102">
    <cfRule type="expression" dxfId="354" priority="8">
      <formula>AND(XEG3=0,XEH3&lt;&gt;"")</formula>
    </cfRule>
  </conditionalFormatting>
  <conditionalFormatting sqref="G3:H72">
    <cfRule type="cellIs" dxfId="353" priority="6" operator="lessThan">
      <formula>#REF!</formula>
    </cfRule>
    <cfRule type="cellIs" dxfId="352" priority="7" operator="equal">
      <formula>#REF!</formula>
    </cfRule>
  </conditionalFormatting>
  <conditionalFormatting sqref="E3:E72">
    <cfRule type="expression" dxfId="351" priority="5">
      <formula>AND(XEF3=0,XEG3&lt;&gt;"")</formula>
    </cfRule>
  </conditionalFormatting>
  <conditionalFormatting sqref="E3:E72">
    <cfRule type="expression" dxfId="350" priority="4">
      <formula>AND(XEF3=0,XEG3&lt;&gt;"")</formula>
    </cfRule>
  </conditionalFormatting>
  <conditionalFormatting sqref="E3:E72">
    <cfRule type="expression" dxfId="349" priority="3">
      <formula>AND(XEJ3=0,XEK3&lt;&gt;"")</formula>
    </cfRule>
  </conditionalFormatting>
  <conditionalFormatting sqref="G3:H72">
    <cfRule type="cellIs" dxfId="348" priority="1" operator="lessThan">
      <formula>#REF!</formula>
    </cfRule>
    <cfRule type="cellIs" dxfId="34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J70"/>
  <sheetViews>
    <sheetView workbookViewId="0">
      <pane ySplit="1" topLeftCell="A22" activePane="bottomLeft" state="frozen"/>
      <selection pane="bottomLeft" activeCell="B2" sqref="B2:F4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333</v>
      </c>
    </row>
    <row r="2" spans="1:10">
      <c r="A2" s="151"/>
      <c r="B2" s="149" t="s">
        <v>41</v>
      </c>
      <c r="C2" s="150" t="s">
        <v>44</v>
      </c>
      <c r="D2" s="133">
        <v>69</v>
      </c>
      <c r="E2" s="133">
        <v>73</v>
      </c>
      <c r="F2" s="133">
        <v>67</v>
      </c>
    </row>
    <row r="3" spans="1:10">
      <c r="A3" s="151"/>
      <c r="B3" s="149" t="s">
        <v>41</v>
      </c>
      <c r="C3" s="150" t="s">
        <v>71</v>
      </c>
      <c r="D3" s="152">
        <v>75</v>
      </c>
      <c r="E3" s="152">
        <v>71</v>
      </c>
      <c r="F3" s="152">
        <v>67</v>
      </c>
    </row>
    <row r="4" spans="1:10">
      <c r="A4" s="151"/>
      <c r="B4" s="149" t="s">
        <v>65</v>
      </c>
      <c r="C4" s="150" t="s">
        <v>67</v>
      </c>
      <c r="D4" s="152">
        <v>71</v>
      </c>
      <c r="E4" s="152">
        <v>71</v>
      </c>
      <c r="F4" s="152">
        <v>68</v>
      </c>
    </row>
    <row r="5" spans="1:10">
      <c r="A5" s="151"/>
      <c r="B5" s="149" t="s">
        <v>41</v>
      </c>
      <c r="C5" s="150" t="s">
        <v>345</v>
      </c>
      <c r="D5" s="133">
        <v>65</v>
      </c>
      <c r="E5" s="133">
        <v>72</v>
      </c>
      <c r="F5" s="133">
        <v>69</v>
      </c>
    </row>
    <row r="6" spans="1:10">
      <c r="A6" s="151"/>
      <c r="B6" s="149" t="s">
        <v>41</v>
      </c>
      <c r="C6" s="150" t="s">
        <v>66</v>
      </c>
      <c r="D6" s="133">
        <v>72</v>
      </c>
      <c r="E6" s="133">
        <v>70</v>
      </c>
      <c r="F6" s="133">
        <v>69</v>
      </c>
    </row>
    <row r="7" spans="1:10">
      <c r="A7" s="151"/>
      <c r="B7" s="149" t="s">
        <v>65</v>
      </c>
      <c r="C7" s="150" t="s">
        <v>77</v>
      </c>
      <c r="D7" s="152">
        <v>74</v>
      </c>
      <c r="E7" s="152">
        <v>73</v>
      </c>
      <c r="F7" s="152">
        <v>69</v>
      </c>
    </row>
    <row r="8" spans="1:10">
      <c r="A8" s="151"/>
      <c r="B8" s="149" t="s">
        <v>41</v>
      </c>
      <c r="C8" s="150" t="s">
        <v>48</v>
      </c>
      <c r="D8" s="152">
        <v>75</v>
      </c>
      <c r="E8" s="152">
        <v>71</v>
      </c>
      <c r="F8" s="152">
        <v>70</v>
      </c>
    </row>
    <row r="9" spans="1:10">
      <c r="A9" s="151"/>
      <c r="B9" s="149" t="s">
        <v>65</v>
      </c>
      <c r="C9" s="150" t="s">
        <v>90</v>
      </c>
      <c r="D9" s="152">
        <v>74</v>
      </c>
      <c r="E9" s="152">
        <v>70</v>
      </c>
      <c r="F9" s="152">
        <v>70</v>
      </c>
    </row>
    <row r="10" spans="1:10">
      <c r="A10" s="151"/>
      <c r="B10" s="149" t="s">
        <v>65</v>
      </c>
      <c r="C10" s="150" t="s">
        <v>350</v>
      </c>
      <c r="D10" s="152">
        <v>77</v>
      </c>
      <c r="E10" s="152">
        <v>68</v>
      </c>
      <c r="F10" s="152">
        <v>70</v>
      </c>
    </row>
    <row r="11" spans="1:10">
      <c r="A11" s="151"/>
      <c r="B11" s="149" t="s">
        <v>41</v>
      </c>
      <c r="C11" s="150" t="s">
        <v>214</v>
      </c>
      <c r="D11" s="152">
        <v>69</v>
      </c>
      <c r="E11" s="152">
        <v>75</v>
      </c>
      <c r="F11" s="152">
        <v>71</v>
      </c>
    </row>
    <row r="12" spans="1:10">
      <c r="A12" s="151"/>
      <c r="B12" s="149" t="s">
        <v>41</v>
      </c>
      <c r="C12" s="150" t="s">
        <v>83</v>
      </c>
      <c r="D12" s="152">
        <v>74</v>
      </c>
      <c r="E12" s="152">
        <v>71</v>
      </c>
      <c r="F12" s="152">
        <v>71</v>
      </c>
    </row>
    <row r="13" spans="1:10">
      <c r="A13" s="151"/>
      <c r="B13" s="149" t="s">
        <v>65</v>
      </c>
      <c r="C13" s="150" t="s">
        <v>89</v>
      </c>
      <c r="D13" s="152">
        <v>71</v>
      </c>
      <c r="E13" s="152">
        <v>70</v>
      </c>
      <c r="F13" s="152">
        <v>71</v>
      </c>
    </row>
    <row r="14" spans="1:10">
      <c r="A14" s="151"/>
      <c r="B14" s="149" t="s">
        <v>88</v>
      </c>
      <c r="C14" s="150" t="s">
        <v>231</v>
      </c>
      <c r="D14" s="152">
        <v>76</v>
      </c>
      <c r="E14" s="152">
        <v>76</v>
      </c>
      <c r="F14" s="152">
        <v>71</v>
      </c>
    </row>
    <row r="15" spans="1:10">
      <c r="A15" s="151"/>
      <c r="B15" s="149" t="s">
        <v>41</v>
      </c>
      <c r="C15" s="150" t="s">
        <v>191</v>
      </c>
      <c r="D15" s="152">
        <v>71</v>
      </c>
      <c r="E15" s="152">
        <v>71</v>
      </c>
      <c r="F15" s="152">
        <v>72</v>
      </c>
    </row>
    <row r="16" spans="1:10">
      <c r="A16" s="151"/>
      <c r="B16" s="149" t="s">
        <v>65</v>
      </c>
      <c r="C16" s="150" t="s">
        <v>349</v>
      </c>
      <c r="D16" s="152">
        <v>75</v>
      </c>
      <c r="E16" s="152">
        <v>69</v>
      </c>
      <c r="F16" s="152">
        <v>72</v>
      </c>
    </row>
    <row r="17" spans="1:6">
      <c r="A17" s="151"/>
      <c r="B17" s="149" t="s">
        <v>88</v>
      </c>
      <c r="C17" s="150" t="s">
        <v>96</v>
      </c>
      <c r="D17" s="152">
        <v>71</v>
      </c>
      <c r="E17" s="152">
        <v>76</v>
      </c>
      <c r="F17" s="152">
        <v>72</v>
      </c>
    </row>
    <row r="18" spans="1:6">
      <c r="A18" s="151"/>
      <c r="B18" s="149" t="s">
        <v>65</v>
      </c>
      <c r="C18" s="150" t="s">
        <v>80</v>
      </c>
      <c r="D18" s="152">
        <v>72</v>
      </c>
      <c r="E18" s="152">
        <v>74</v>
      </c>
      <c r="F18" s="152">
        <v>73</v>
      </c>
    </row>
    <row r="19" spans="1:6">
      <c r="A19" s="151"/>
      <c r="B19" s="149" t="s">
        <v>65</v>
      </c>
      <c r="C19" s="150" t="s">
        <v>85</v>
      </c>
      <c r="D19" s="152">
        <v>71</v>
      </c>
      <c r="E19" s="152">
        <v>76</v>
      </c>
      <c r="F19" s="152">
        <v>73</v>
      </c>
    </row>
    <row r="20" spans="1:6">
      <c r="A20" s="151"/>
      <c r="B20" s="149" t="s">
        <v>41</v>
      </c>
      <c r="C20" s="150" t="s">
        <v>49</v>
      </c>
      <c r="D20" s="152">
        <v>72</v>
      </c>
      <c r="E20" s="152">
        <v>74</v>
      </c>
      <c r="F20" s="152">
        <v>74</v>
      </c>
    </row>
    <row r="21" spans="1:6">
      <c r="A21" s="151"/>
      <c r="B21" s="149" t="s">
        <v>41</v>
      </c>
      <c r="C21" s="150" t="s">
        <v>54</v>
      </c>
      <c r="D21" s="152">
        <v>75</v>
      </c>
      <c r="E21" s="152">
        <v>67</v>
      </c>
      <c r="F21" s="152">
        <v>74</v>
      </c>
    </row>
    <row r="22" spans="1:6">
      <c r="A22" s="151"/>
      <c r="B22" s="149" t="s">
        <v>65</v>
      </c>
      <c r="C22" s="150" t="s">
        <v>351</v>
      </c>
      <c r="D22" s="152">
        <v>73</v>
      </c>
      <c r="E22" s="152">
        <v>74</v>
      </c>
      <c r="F22" s="152">
        <v>74</v>
      </c>
    </row>
    <row r="23" spans="1:6">
      <c r="A23" s="151"/>
      <c r="B23" s="149" t="s">
        <v>41</v>
      </c>
      <c r="C23" s="150" t="s">
        <v>42</v>
      </c>
      <c r="D23" s="152">
        <v>72</v>
      </c>
      <c r="E23" s="152">
        <v>65</v>
      </c>
      <c r="F23" s="152">
        <v>75</v>
      </c>
    </row>
    <row r="24" spans="1:6">
      <c r="A24" s="151"/>
      <c r="B24" s="149" t="s">
        <v>65</v>
      </c>
      <c r="C24" s="150" t="s">
        <v>75</v>
      </c>
      <c r="D24" s="152">
        <v>69</v>
      </c>
      <c r="E24" s="152">
        <v>70</v>
      </c>
      <c r="F24" s="152">
        <v>75</v>
      </c>
    </row>
    <row r="25" spans="1:6">
      <c r="A25" s="151"/>
      <c r="B25" s="149" t="s">
        <v>65</v>
      </c>
      <c r="C25" s="150" t="s">
        <v>222</v>
      </c>
      <c r="D25" s="152">
        <v>75</v>
      </c>
      <c r="E25" s="152">
        <v>70</v>
      </c>
      <c r="F25" s="152">
        <v>75</v>
      </c>
    </row>
    <row r="26" spans="1:6">
      <c r="A26" s="151"/>
      <c r="B26" s="149" t="s">
        <v>65</v>
      </c>
      <c r="C26" s="150" t="s">
        <v>94</v>
      </c>
      <c r="D26" s="152">
        <v>76</v>
      </c>
      <c r="E26" s="152">
        <v>73</v>
      </c>
      <c r="F26" s="152">
        <v>75</v>
      </c>
    </row>
    <row r="27" spans="1:6">
      <c r="A27" s="151"/>
      <c r="B27" s="149" t="s">
        <v>65</v>
      </c>
      <c r="C27" s="150" t="s">
        <v>216</v>
      </c>
      <c r="D27" s="152">
        <v>77</v>
      </c>
      <c r="E27" s="152">
        <v>73</v>
      </c>
      <c r="F27" s="152">
        <v>75</v>
      </c>
    </row>
    <row r="28" spans="1:6">
      <c r="A28" s="151"/>
      <c r="B28" s="149" t="s">
        <v>88</v>
      </c>
      <c r="C28" s="150" t="s">
        <v>176</v>
      </c>
      <c r="D28" s="152">
        <v>82</v>
      </c>
      <c r="E28" s="152">
        <v>74</v>
      </c>
      <c r="F28" s="152">
        <v>75</v>
      </c>
    </row>
    <row r="29" spans="1:6">
      <c r="A29" s="151"/>
      <c r="B29" s="149" t="s">
        <v>88</v>
      </c>
      <c r="C29" s="150" t="s">
        <v>232</v>
      </c>
      <c r="D29" s="152">
        <v>83</v>
      </c>
      <c r="E29" s="152">
        <v>74</v>
      </c>
      <c r="F29" s="152">
        <v>75</v>
      </c>
    </row>
    <row r="30" spans="1:6">
      <c r="A30" s="151"/>
      <c r="B30" s="149" t="s">
        <v>41</v>
      </c>
      <c r="C30" s="150" t="s">
        <v>346</v>
      </c>
      <c r="D30" s="152">
        <v>72</v>
      </c>
      <c r="E30" s="152">
        <v>71</v>
      </c>
      <c r="F30" s="152">
        <v>76</v>
      </c>
    </row>
    <row r="31" spans="1:6">
      <c r="A31" s="151"/>
      <c r="B31" s="149" t="s">
        <v>65</v>
      </c>
      <c r="C31" s="150" t="s">
        <v>95</v>
      </c>
      <c r="D31" s="152">
        <v>74</v>
      </c>
      <c r="E31" s="152">
        <v>75</v>
      </c>
      <c r="F31" s="152">
        <v>76</v>
      </c>
    </row>
    <row r="32" spans="1:6">
      <c r="A32" s="151"/>
      <c r="B32" s="149" t="s">
        <v>88</v>
      </c>
      <c r="C32" s="150" t="s">
        <v>107</v>
      </c>
      <c r="D32" s="152">
        <v>80</v>
      </c>
      <c r="E32" s="152">
        <v>76</v>
      </c>
      <c r="F32" s="152">
        <v>76</v>
      </c>
    </row>
    <row r="33" spans="1:6">
      <c r="A33" s="151"/>
      <c r="B33" s="149" t="s">
        <v>88</v>
      </c>
      <c r="C33" s="150" t="s">
        <v>242</v>
      </c>
      <c r="D33" s="152">
        <v>78</v>
      </c>
      <c r="E33" s="152">
        <v>78</v>
      </c>
      <c r="F33" s="152">
        <v>76</v>
      </c>
    </row>
    <row r="34" spans="1:6">
      <c r="A34" s="151"/>
      <c r="B34" s="149" t="s">
        <v>88</v>
      </c>
      <c r="C34" s="150" t="s">
        <v>228</v>
      </c>
      <c r="D34" s="152">
        <v>81</v>
      </c>
      <c r="E34" s="152">
        <v>74</v>
      </c>
      <c r="F34" s="152">
        <v>76</v>
      </c>
    </row>
    <row r="35" spans="1:6">
      <c r="A35" s="151"/>
      <c r="B35" s="149" t="s">
        <v>88</v>
      </c>
      <c r="C35" s="150" t="s">
        <v>97</v>
      </c>
      <c r="D35" s="152">
        <v>71</v>
      </c>
      <c r="E35" s="152">
        <v>76</v>
      </c>
      <c r="F35" s="152">
        <v>77</v>
      </c>
    </row>
    <row r="36" spans="1:6">
      <c r="A36" s="151"/>
      <c r="B36" s="149" t="s">
        <v>88</v>
      </c>
      <c r="C36" s="150" t="s">
        <v>103</v>
      </c>
      <c r="D36" s="152">
        <v>73</v>
      </c>
      <c r="E36" s="152">
        <v>72</v>
      </c>
      <c r="F36" s="152">
        <v>77</v>
      </c>
    </row>
    <row r="37" spans="1:6">
      <c r="A37" s="151"/>
      <c r="B37" s="149" t="s">
        <v>65</v>
      </c>
      <c r="C37" s="150" t="s">
        <v>352</v>
      </c>
      <c r="D37" s="152">
        <v>75</v>
      </c>
      <c r="E37" s="152">
        <v>75</v>
      </c>
      <c r="F37" s="152">
        <v>78</v>
      </c>
    </row>
    <row r="38" spans="1:6">
      <c r="A38" s="151"/>
      <c r="B38" s="149" t="s">
        <v>88</v>
      </c>
      <c r="C38" s="150" t="s">
        <v>173</v>
      </c>
      <c r="D38" s="152">
        <v>73</v>
      </c>
      <c r="E38" s="152">
        <v>80</v>
      </c>
      <c r="F38" s="152">
        <v>78</v>
      </c>
    </row>
    <row r="39" spans="1:6">
      <c r="A39" s="151"/>
      <c r="B39" s="149" t="s">
        <v>41</v>
      </c>
      <c r="C39" s="150" t="s">
        <v>211</v>
      </c>
      <c r="D39" s="152">
        <v>72</v>
      </c>
      <c r="E39" s="152">
        <v>74</v>
      </c>
      <c r="F39" s="152">
        <v>80</v>
      </c>
    </row>
    <row r="40" spans="1:6">
      <c r="A40" s="151"/>
      <c r="B40" s="149" t="s">
        <v>88</v>
      </c>
      <c r="C40" s="150" t="s">
        <v>93</v>
      </c>
      <c r="D40" s="152">
        <v>75</v>
      </c>
      <c r="E40" s="152">
        <v>74</v>
      </c>
      <c r="F40" s="152">
        <v>81</v>
      </c>
    </row>
    <row r="41" spans="1:6">
      <c r="A41" s="151"/>
      <c r="B41" s="149" t="s">
        <v>88</v>
      </c>
      <c r="C41" s="150" t="s">
        <v>358</v>
      </c>
      <c r="D41" s="152">
        <v>80</v>
      </c>
      <c r="E41" s="152">
        <v>77</v>
      </c>
      <c r="F41" s="152">
        <v>83</v>
      </c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</sheetData>
  <sortState ref="B2:F72">
    <sortCondition ref="F2:F72"/>
  </sortState>
  <phoneticPr fontId="2" type="noConversion"/>
  <conditionalFormatting sqref="B2:B70">
    <cfRule type="expression" dxfId="33" priority="10">
      <formula>AND(XEA2=0,XEB2&lt;&gt;"")</formula>
    </cfRule>
  </conditionalFormatting>
  <conditionalFormatting sqref="A2:A70">
    <cfRule type="expression" dxfId="32" priority="9">
      <formula>AND(XEA2=0,XEB2&lt;&gt;"")</formula>
    </cfRule>
  </conditionalFormatting>
  <conditionalFormatting sqref="D2:F70">
    <cfRule type="cellIs" dxfId="31" priority="7" operator="lessThan">
      <formula>#REF!</formula>
    </cfRule>
    <cfRule type="cellIs" dxfId="30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3" activePane="bottomLeft" state="frozen"/>
      <selection activeCell="M19" sqref="M19"/>
      <selection pane="bottomLeft" activeCell="L12" sqref="L12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14" t="s">
        <v>278</v>
      </c>
      <c r="D1" s="214"/>
      <c r="E1" s="214"/>
      <c r="F1" s="214"/>
      <c r="G1" s="214"/>
      <c r="H1" s="214"/>
    </row>
    <row r="2" spans="1:8" ht="16.5">
      <c r="A2" s="135">
        <f>SUM(A3:A102)</f>
        <v>40</v>
      </c>
      <c r="B2" s="136">
        <f>SUM(B3:B102)/A2</f>
        <v>73.650000000000006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67</v>
      </c>
      <c r="C3" s="149" t="s">
        <v>41</v>
      </c>
      <c r="D3" s="150" t="s">
        <v>44</v>
      </c>
      <c r="E3" s="133">
        <v>69</v>
      </c>
      <c r="F3" s="133">
        <v>73</v>
      </c>
      <c r="G3" s="133">
        <v>67</v>
      </c>
      <c r="H3" s="141">
        <f>IF($B$2-G3+10&gt;0,$B$2-G3+10,0)*A3</f>
        <v>16.650000000000006</v>
      </c>
    </row>
    <row r="4" spans="1:8" ht="16.5">
      <c r="A4" s="140">
        <f t="shared" ref="A4:A67" si="0">COUNTA(D4)</f>
        <v>1</v>
      </c>
      <c r="B4" s="140">
        <f t="shared" ref="B4:B67" si="1">G4</f>
        <v>67</v>
      </c>
      <c r="C4" s="149" t="s">
        <v>41</v>
      </c>
      <c r="D4" s="150" t="s">
        <v>71</v>
      </c>
      <c r="E4" s="152">
        <v>75</v>
      </c>
      <c r="F4" s="152">
        <v>71</v>
      </c>
      <c r="G4" s="152">
        <v>67</v>
      </c>
      <c r="H4" s="141">
        <f t="shared" ref="H4:H67" si="2">IF($B$2-G4+10&gt;0,$B$2-G4+10,0)*A4</f>
        <v>16.650000000000006</v>
      </c>
    </row>
    <row r="5" spans="1:8" ht="16.5">
      <c r="A5" s="140">
        <f t="shared" si="0"/>
        <v>1</v>
      </c>
      <c r="B5" s="140">
        <f t="shared" si="1"/>
        <v>68</v>
      </c>
      <c r="C5" s="149" t="s">
        <v>65</v>
      </c>
      <c r="D5" s="150" t="s">
        <v>67</v>
      </c>
      <c r="E5" s="152">
        <v>71</v>
      </c>
      <c r="F5" s="152">
        <v>71</v>
      </c>
      <c r="G5" s="152">
        <v>68</v>
      </c>
      <c r="H5" s="141">
        <f t="shared" si="2"/>
        <v>15.650000000000006</v>
      </c>
    </row>
    <row r="6" spans="1:8" ht="16.5">
      <c r="A6" s="140">
        <f t="shared" si="0"/>
        <v>1</v>
      </c>
      <c r="B6" s="140">
        <f t="shared" si="1"/>
        <v>69</v>
      </c>
      <c r="C6" s="149" t="s">
        <v>41</v>
      </c>
      <c r="D6" s="150" t="s">
        <v>345</v>
      </c>
      <c r="E6" s="152">
        <v>65</v>
      </c>
      <c r="F6" s="152">
        <v>72</v>
      </c>
      <c r="G6" s="152">
        <v>69</v>
      </c>
      <c r="H6" s="141">
        <f t="shared" si="2"/>
        <v>14.650000000000006</v>
      </c>
    </row>
    <row r="7" spans="1:8" ht="16.5">
      <c r="A7" s="140">
        <f t="shared" si="0"/>
        <v>1</v>
      </c>
      <c r="B7" s="140">
        <f t="shared" si="1"/>
        <v>69</v>
      </c>
      <c r="C7" s="149" t="s">
        <v>41</v>
      </c>
      <c r="D7" s="150" t="s">
        <v>66</v>
      </c>
      <c r="E7" s="152">
        <v>72</v>
      </c>
      <c r="F7" s="152">
        <v>70</v>
      </c>
      <c r="G7" s="152">
        <v>69</v>
      </c>
      <c r="H7" s="141">
        <f t="shared" si="2"/>
        <v>14.650000000000006</v>
      </c>
    </row>
    <row r="8" spans="1:8" ht="16.5">
      <c r="A8" s="140">
        <f t="shared" si="0"/>
        <v>1</v>
      </c>
      <c r="B8" s="140">
        <f t="shared" si="1"/>
        <v>69</v>
      </c>
      <c r="C8" s="149" t="s">
        <v>65</v>
      </c>
      <c r="D8" s="150" t="s">
        <v>77</v>
      </c>
      <c r="E8" s="152">
        <v>74</v>
      </c>
      <c r="F8" s="152">
        <v>73</v>
      </c>
      <c r="G8" s="152">
        <v>69</v>
      </c>
      <c r="H8" s="141">
        <f t="shared" si="2"/>
        <v>14.650000000000006</v>
      </c>
    </row>
    <row r="9" spans="1:8" ht="16.5">
      <c r="A9" s="140">
        <f t="shared" si="0"/>
        <v>1</v>
      </c>
      <c r="B9" s="140">
        <f t="shared" si="1"/>
        <v>70</v>
      </c>
      <c r="C9" s="149" t="s">
        <v>41</v>
      </c>
      <c r="D9" s="150" t="s">
        <v>48</v>
      </c>
      <c r="E9" s="152">
        <v>75</v>
      </c>
      <c r="F9" s="152">
        <v>71</v>
      </c>
      <c r="G9" s="152">
        <v>70</v>
      </c>
      <c r="H9" s="141">
        <f t="shared" si="2"/>
        <v>13.650000000000006</v>
      </c>
    </row>
    <row r="10" spans="1:8" ht="16.5">
      <c r="A10" s="140">
        <f t="shared" si="0"/>
        <v>1</v>
      </c>
      <c r="B10" s="140">
        <f t="shared" si="1"/>
        <v>70</v>
      </c>
      <c r="C10" s="149" t="s">
        <v>65</v>
      </c>
      <c r="D10" s="150" t="s">
        <v>90</v>
      </c>
      <c r="E10" s="152">
        <v>74</v>
      </c>
      <c r="F10" s="152">
        <v>70</v>
      </c>
      <c r="G10" s="152">
        <v>70</v>
      </c>
      <c r="H10" s="141">
        <f t="shared" si="2"/>
        <v>13.650000000000006</v>
      </c>
    </row>
    <row r="11" spans="1:8" ht="16.5">
      <c r="A11" s="140">
        <f t="shared" si="0"/>
        <v>1</v>
      </c>
      <c r="B11" s="140">
        <f t="shared" si="1"/>
        <v>70</v>
      </c>
      <c r="C11" s="149" t="s">
        <v>65</v>
      </c>
      <c r="D11" s="150" t="s">
        <v>350</v>
      </c>
      <c r="E11" s="152">
        <v>77</v>
      </c>
      <c r="F11" s="152">
        <v>68</v>
      </c>
      <c r="G11" s="152">
        <v>70</v>
      </c>
      <c r="H11" s="141">
        <f t="shared" si="2"/>
        <v>13.650000000000006</v>
      </c>
    </row>
    <row r="12" spans="1:8" ht="16.5">
      <c r="A12" s="140">
        <f t="shared" si="0"/>
        <v>1</v>
      </c>
      <c r="B12" s="140">
        <f t="shared" si="1"/>
        <v>71</v>
      </c>
      <c r="C12" s="149" t="s">
        <v>41</v>
      </c>
      <c r="D12" s="150" t="s">
        <v>214</v>
      </c>
      <c r="E12" s="152">
        <v>69</v>
      </c>
      <c r="F12" s="152">
        <v>75</v>
      </c>
      <c r="G12" s="152">
        <v>71</v>
      </c>
      <c r="H12" s="141">
        <f t="shared" si="2"/>
        <v>12.650000000000006</v>
      </c>
    </row>
    <row r="13" spans="1:8" ht="16.5">
      <c r="A13" s="140">
        <f t="shared" si="0"/>
        <v>1</v>
      </c>
      <c r="B13" s="140">
        <f t="shared" si="1"/>
        <v>71</v>
      </c>
      <c r="C13" s="149" t="s">
        <v>41</v>
      </c>
      <c r="D13" s="150" t="s">
        <v>83</v>
      </c>
      <c r="E13" s="152">
        <v>74</v>
      </c>
      <c r="F13" s="152">
        <v>71</v>
      </c>
      <c r="G13" s="152">
        <v>71</v>
      </c>
      <c r="H13" s="141">
        <f t="shared" si="2"/>
        <v>12.650000000000006</v>
      </c>
    </row>
    <row r="14" spans="1:8" ht="16.5">
      <c r="A14" s="140">
        <f t="shared" si="0"/>
        <v>1</v>
      </c>
      <c r="B14" s="140">
        <f t="shared" si="1"/>
        <v>71</v>
      </c>
      <c r="C14" s="149" t="s">
        <v>65</v>
      </c>
      <c r="D14" s="150" t="s">
        <v>89</v>
      </c>
      <c r="E14" s="152">
        <v>71</v>
      </c>
      <c r="F14" s="152">
        <v>70</v>
      </c>
      <c r="G14" s="152">
        <v>71</v>
      </c>
      <c r="H14" s="141">
        <f t="shared" si="2"/>
        <v>12.650000000000006</v>
      </c>
    </row>
    <row r="15" spans="1:8" ht="16.5">
      <c r="A15" s="140">
        <f t="shared" si="0"/>
        <v>1</v>
      </c>
      <c r="B15" s="140">
        <f t="shared" si="1"/>
        <v>71</v>
      </c>
      <c r="C15" s="149" t="s">
        <v>88</v>
      </c>
      <c r="D15" s="150" t="s">
        <v>231</v>
      </c>
      <c r="E15" s="152">
        <v>76</v>
      </c>
      <c r="F15" s="152">
        <v>76</v>
      </c>
      <c r="G15" s="152">
        <v>71</v>
      </c>
      <c r="H15" s="141">
        <f t="shared" si="2"/>
        <v>12.650000000000006</v>
      </c>
    </row>
    <row r="16" spans="1:8" ht="16.5">
      <c r="A16" s="140">
        <f t="shared" si="0"/>
        <v>1</v>
      </c>
      <c r="B16" s="140">
        <f t="shared" si="1"/>
        <v>72</v>
      </c>
      <c r="C16" s="149" t="s">
        <v>41</v>
      </c>
      <c r="D16" s="150" t="s">
        <v>191</v>
      </c>
      <c r="E16" s="152">
        <v>71</v>
      </c>
      <c r="F16" s="152">
        <v>71</v>
      </c>
      <c r="G16" s="152">
        <v>72</v>
      </c>
      <c r="H16" s="141">
        <f t="shared" si="2"/>
        <v>11.650000000000006</v>
      </c>
    </row>
    <row r="17" spans="1:8" ht="16.5">
      <c r="A17" s="140">
        <f t="shared" si="0"/>
        <v>1</v>
      </c>
      <c r="B17" s="140">
        <f t="shared" si="1"/>
        <v>72</v>
      </c>
      <c r="C17" s="149" t="s">
        <v>65</v>
      </c>
      <c r="D17" s="150" t="s">
        <v>349</v>
      </c>
      <c r="E17" s="152">
        <v>75</v>
      </c>
      <c r="F17" s="152">
        <v>69</v>
      </c>
      <c r="G17" s="152">
        <v>72</v>
      </c>
      <c r="H17" s="141">
        <f t="shared" si="2"/>
        <v>11.650000000000006</v>
      </c>
    </row>
    <row r="18" spans="1:8" ht="16.5">
      <c r="A18" s="140">
        <f t="shared" si="0"/>
        <v>1</v>
      </c>
      <c r="B18" s="140">
        <f t="shared" si="1"/>
        <v>72</v>
      </c>
      <c r="C18" s="149" t="s">
        <v>88</v>
      </c>
      <c r="D18" s="150" t="s">
        <v>96</v>
      </c>
      <c r="E18" s="152">
        <v>71</v>
      </c>
      <c r="F18" s="152">
        <v>76</v>
      </c>
      <c r="G18" s="152">
        <v>72</v>
      </c>
      <c r="H18" s="141">
        <f t="shared" si="2"/>
        <v>11.650000000000006</v>
      </c>
    </row>
    <row r="19" spans="1:8" ht="16.5">
      <c r="A19" s="140">
        <f t="shared" si="0"/>
        <v>1</v>
      </c>
      <c r="B19" s="140">
        <f t="shared" si="1"/>
        <v>73</v>
      </c>
      <c r="C19" s="149" t="s">
        <v>65</v>
      </c>
      <c r="D19" s="150" t="s">
        <v>80</v>
      </c>
      <c r="E19" s="152">
        <v>72</v>
      </c>
      <c r="F19" s="152">
        <v>74</v>
      </c>
      <c r="G19" s="152">
        <v>73</v>
      </c>
      <c r="H19" s="141">
        <f t="shared" si="2"/>
        <v>10.650000000000006</v>
      </c>
    </row>
    <row r="20" spans="1:8" ht="16.5">
      <c r="A20" s="140">
        <f t="shared" si="0"/>
        <v>1</v>
      </c>
      <c r="B20" s="140">
        <f t="shared" si="1"/>
        <v>73</v>
      </c>
      <c r="C20" s="149" t="s">
        <v>65</v>
      </c>
      <c r="D20" s="150" t="s">
        <v>85</v>
      </c>
      <c r="E20" s="152">
        <v>71</v>
      </c>
      <c r="F20" s="152">
        <v>76</v>
      </c>
      <c r="G20" s="152">
        <v>73</v>
      </c>
      <c r="H20" s="141">
        <f t="shared" si="2"/>
        <v>10.650000000000006</v>
      </c>
    </row>
    <row r="21" spans="1:8" ht="16.5">
      <c r="A21" s="140">
        <f t="shared" si="0"/>
        <v>1</v>
      </c>
      <c r="B21" s="140">
        <f t="shared" si="1"/>
        <v>74</v>
      </c>
      <c r="C21" s="149" t="s">
        <v>41</v>
      </c>
      <c r="D21" s="150" t="s">
        <v>49</v>
      </c>
      <c r="E21" s="152">
        <v>72</v>
      </c>
      <c r="F21" s="152">
        <v>74</v>
      </c>
      <c r="G21" s="152">
        <v>74</v>
      </c>
      <c r="H21" s="141">
        <f t="shared" si="2"/>
        <v>9.6500000000000057</v>
      </c>
    </row>
    <row r="22" spans="1:8" ht="16.5">
      <c r="A22" s="140">
        <f t="shared" si="0"/>
        <v>1</v>
      </c>
      <c r="B22" s="140">
        <f t="shared" si="1"/>
        <v>74</v>
      </c>
      <c r="C22" s="149" t="s">
        <v>41</v>
      </c>
      <c r="D22" s="150" t="s">
        <v>54</v>
      </c>
      <c r="E22" s="152">
        <v>75</v>
      </c>
      <c r="F22" s="152">
        <v>67</v>
      </c>
      <c r="G22" s="152">
        <v>74</v>
      </c>
      <c r="H22" s="141">
        <f t="shared" si="2"/>
        <v>9.6500000000000057</v>
      </c>
    </row>
    <row r="23" spans="1:8" ht="16.5">
      <c r="A23" s="140">
        <f t="shared" si="0"/>
        <v>1</v>
      </c>
      <c r="B23" s="140">
        <f t="shared" si="1"/>
        <v>74</v>
      </c>
      <c r="C23" s="149" t="s">
        <v>65</v>
      </c>
      <c r="D23" s="150" t="s">
        <v>351</v>
      </c>
      <c r="E23" s="152">
        <v>73</v>
      </c>
      <c r="F23" s="152">
        <v>74</v>
      </c>
      <c r="G23" s="152">
        <v>74</v>
      </c>
      <c r="H23" s="141">
        <f t="shared" si="2"/>
        <v>9.6500000000000057</v>
      </c>
    </row>
    <row r="24" spans="1:8" ht="16.5">
      <c r="A24" s="140">
        <f t="shared" si="0"/>
        <v>1</v>
      </c>
      <c r="B24" s="140">
        <f t="shared" si="1"/>
        <v>75</v>
      </c>
      <c r="C24" s="149" t="s">
        <v>41</v>
      </c>
      <c r="D24" s="150" t="s">
        <v>42</v>
      </c>
      <c r="E24" s="152">
        <v>72</v>
      </c>
      <c r="F24" s="152">
        <v>65</v>
      </c>
      <c r="G24" s="152">
        <v>75</v>
      </c>
      <c r="H24" s="141">
        <f t="shared" si="2"/>
        <v>8.6500000000000057</v>
      </c>
    </row>
    <row r="25" spans="1:8" ht="16.5">
      <c r="A25" s="140">
        <f t="shared" si="0"/>
        <v>1</v>
      </c>
      <c r="B25" s="140">
        <f t="shared" si="1"/>
        <v>75</v>
      </c>
      <c r="C25" s="149" t="s">
        <v>65</v>
      </c>
      <c r="D25" s="150" t="s">
        <v>75</v>
      </c>
      <c r="E25" s="152">
        <v>69</v>
      </c>
      <c r="F25" s="152">
        <v>70</v>
      </c>
      <c r="G25" s="152">
        <v>75</v>
      </c>
      <c r="H25" s="141">
        <f t="shared" si="2"/>
        <v>8.6500000000000057</v>
      </c>
    </row>
    <row r="26" spans="1:8" ht="16.5">
      <c r="A26" s="140">
        <f t="shared" si="0"/>
        <v>1</v>
      </c>
      <c r="B26" s="140">
        <f t="shared" si="1"/>
        <v>75</v>
      </c>
      <c r="C26" s="149" t="s">
        <v>65</v>
      </c>
      <c r="D26" s="150" t="s">
        <v>222</v>
      </c>
      <c r="E26" s="152">
        <v>75</v>
      </c>
      <c r="F26" s="152">
        <v>70</v>
      </c>
      <c r="G26" s="152">
        <v>75</v>
      </c>
      <c r="H26" s="141">
        <f t="shared" si="2"/>
        <v>8.6500000000000057</v>
      </c>
    </row>
    <row r="27" spans="1:8" ht="16.5">
      <c r="A27" s="140">
        <f t="shared" si="0"/>
        <v>1</v>
      </c>
      <c r="B27" s="140">
        <f t="shared" si="1"/>
        <v>75</v>
      </c>
      <c r="C27" s="149" t="s">
        <v>65</v>
      </c>
      <c r="D27" s="150" t="s">
        <v>94</v>
      </c>
      <c r="E27" s="133">
        <v>76</v>
      </c>
      <c r="F27" s="133">
        <v>73</v>
      </c>
      <c r="G27" s="133">
        <v>75</v>
      </c>
      <c r="H27" s="141">
        <f t="shared" si="2"/>
        <v>8.6500000000000057</v>
      </c>
    </row>
    <row r="28" spans="1:8" ht="16.5">
      <c r="A28" s="140">
        <f t="shared" si="0"/>
        <v>1</v>
      </c>
      <c r="B28" s="140">
        <f t="shared" si="1"/>
        <v>75</v>
      </c>
      <c r="C28" s="149" t="s">
        <v>65</v>
      </c>
      <c r="D28" s="150" t="s">
        <v>216</v>
      </c>
      <c r="E28" s="152">
        <v>77</v>
      </c>
      <c r="F28" s="152">
        <v>73</v>
      </c>
      <c r="G28" s="152">
        <v>75</v>
      </c>
      <c r="H28" s="141">
        <f t="shared" si="2"/>
        <v>8.6500000000000057</v>
      </c>
    </row>
    <row r="29" spans="1:8" ht="16.5">
      <c r="A29" s="140">
        <f t="shared" si="0"/>
        <v>1</v>
      </c>
      <c r="B29" s="140">
        <f t="shared" si="1"/>
        <v>75</v>
      </c>
      <c r="C29" s="149" t="s">
        <v>88</v>
      </c>
      <c r="D29" s="150" t="s">
        <v>176</v>
      </c>
      <c r="E29" s="152">
        <v>82</v>
      </c>
      <c r="F29" s="152">
        <v>74</v>
      </c>
      <c r="G29" s="152">
        <v>75</v>
      </c>
      <c r="H29" s="141">
        <f t="shared" si="2"/>
        <v>8.6500000000000057</v>
      </c>
    </row>
    <row r="30" spans="1:8" ht="16.5">
      <c r="A30" s="140">
        <f t="shared" si="0"/>
        <v>1</v>
      </c>
      <c r="B30" s="140">
        <f t="shared" si="1"/>
        <v>75</v>
      </c>
      <c r="C30" s="149" t="s">
        <v>88</v>
      </c>
      <c r="D30" s="150" t="s">
        <v>232</v>
      </c>
      <c r="E30" s="152">
        <v>83</v>
      </c>
      <c r="F30" s="152">
        <v>74</v>
      </c>
      <c r="G30" s="152">
        <v>75</v>
      </c>
      <c r="H30" s="141">
        <f t="shared" si="2"/>
        <v>8.6500000000000057</v>
      </c>
    </row>
    <row r="31" spans="1:8" ht="16.5">
      <c r="A31" s="140">
        <f t="shared" si="0"/>
        <v>1</v>
      </c>
      <c r="B31" s="140">
        <f t="shared" si="1"/>
        <v>76</v>
      </c>
      <c r="C31" s="149" t="s">
        <v>41</v>
      </c>
      <c r="D31" s="150" t="s">
        <v>346</v>
      </c>
      <c r="E31" s="152">
        <v>72</v>
      </c>
      <c r="F31" s="152">
        <v>71</v>
      </c>
      <c r="G31" s="152">
        <v>76</v>
      </c>
      <c r="H31" s="141">
        <f t="shared" si="2"/>
        <v>7.6500000000000057</v>
      </c>
    </row>
    <row r="32" spans="1:8" ht="16.5">
      <c r="A32" s="140">
        <f t="shared" si="0"/>
        <v>1</v>
      </c>
      <c r="B32" s="140">
        <f t="shared" si="1"/>
        <v>76</v>
      </c>
      <c r="C32" s="149" t="s">
        <v>65</v>
      </c>
      <c r="D32" s="150" t="s">
        <v>95</v>
      </c>
      <c r="E32" s="152">
        <v>74</v>
      </c>
      <c r="F32" s="152">
        <v>75</v>
      </c>
      <c r="G32" s="152">
        <v>76</v>
      </c>
      <c r="H32" s="141">
        <f t="shared" si="2"/>
        <v>7.6500000000000057</v>
      </c>
    </row>
    <row r="33" spans="1:8" ht="16.5">
      <c r="A33" s="140">
        <f t="shared" si="0"/>
        <v>1</v>
      </c>
      <c r="B33" s="140">
        <f t="shared" si="1"/>
        <v>76</v>
      </c>
      <c r="C33" s="149" t="s">
        <v>88</v>
      </c>
      <c r="D33" s="150" t="s">
        <v>107</v>
      </c>
      <c r="E33" s="152">
        <v>80</v>
      </c>
      <c r="F33" s="152">
        <v>76</v>
      </c>
      <c r="G33" s="152">
        <v>76</v>
      </c>
      <c r="H33" s="141">
        <f t="shared" si="2"/>
        <v>7.6500000000000057</v>
      </c>
    </row>
    <row r="34" spans="1:8" ht="16.5">
      <c r="A34" s="140">
        <f t="shared" si="0"/>
        <v>1</v>
      </c>
      <c r="B34" s="140">
        <f t="shared" si="1"/>
        <v>76</v>
      </c>
      <c r="C34" s="149" t="s">
        <v>88</v>
      </c>
      <c r="D34" s="150" t="s">
        <v>242</v>
      </c>
      <c r="E34" s="152">
        <v>78</v>
      </c>
      <c r="F34" s="152">
        <v>78</v>
      </c>
      <c r="G34" s="152">
        <v>76</v>
      </c>
      <c r="H34" s="141">
        <f t="shared" si="2"/>
        <v>7.6500000000000057</v>
      </c>
    </row>
    <row r="35" spans="1:8" ht="16.5">
      <c r="A35" s="140">
        <f t="shared" si="0"/>
        <v>1</v>
      </c>
      <c r="B35" s="140">
        <f t="shared" si="1"/>
        <v>76</v>
      </c>
      <c r="C35" s="149" t="s">
        <v>88</v>
      </c>
      <c r="D35" s="150" t="s">
        <v>228</v>
      </c>
      <c r="E35" s="152">
        <v>81</v>
      </c>
      <c r="F35" s="152">
        <v>74</v>
      </c>
      <c r="G35" s="152">
        <v>76</v>
      </c>
      <c r="H35" s="141">
        <f t="shared" si="2"/>
        <v>7.6500000000000057</v>
      </c>
    </row>
    <row r="36" spans="1:8" ht="16.5">
      <c r="A36" s="140">
        <f t="shared" si="0"/>
        <v>1</v>
      </c>
      <c r="B36" s="140">
        <f t="shared" si="1"/>
        <v>77</v>
      </c>
      <c r="C36" s="149" t="s">
        <v>88</v>
      </c>
      <c r="D36" s="150" t="s">
        <v>97</v>
      </c>
      <c r="E36" s="152">
        <v>71</v>
      </c>
      <c r="F36" s="152">
        <v>76</v>
      </c>
      <c r="G36" s="152">
        <v>77</v>
      </c>
      <c r="H36" s="141">
        <f t="shared" si="2"/>
        <v>6.6500000000000057</v>
      </c>
    </row>
    <row r="37" spans="1:8" ht="16.5">
      <c r="A37" s="140">
        <f t="shared" si="0"/>
        <v>1</v>
      </c>
      <c r="B37" s="140">
        <f t="shared" si="1"/>
        <v>77</v>
      </c>
      <c r="C37" s="149" t="s">
        <v>88</v>
      </c>
      <c r="D37" s="150" t="s">
        <v>103</v>
      </c>
      <c r="E37" s="152">
        <v>73</v>
      </c>
      <c r="F37" s="152">
        <v>72</v>
      </c>
      <c r="G37" s="152">
        <v>77</v>
      </c>
      <c r="H37" s="141">
        <f t="shared" si="2"/>
        <v>6.6500000000000057</v>
      </c>
    </row>
    <row r="38" spans="1:8" ht="16.5">
      <c r="A38" s="140">
        <f t="shared" si="0"/>
        <v>1</v>
      </c>
      <c r="B38" s="140">
        <f t="shared" si="1"/>
        <v>78</v>
      </c>
      <c r="C38" s="149" t="s">
        <v>65</v>
      </c>
      <c r="D38" s="150" t="s">
        <v>352</v>
      </c>
      <c r="E38" s="152">
        <v>75</v>
      </c>
      <c r="F38" s="152">
        <v>75</v>
      </c>
      <c r="G38" s="152">
        <v>78</v>
      </c>
      <c r="H38" s="141">
        <f t="shared" si="2"/>
        <v>5.6500000000000057</v>
      </c>
    </row>
    <row r="39" spans="1:8" ht="16.5">
      <c r="A39" s="140">
        <f t="shared" si="0"/>
        <v>1</v>
      </c>
      <c r="B39" s="140">
        <f t="shared" si="1"/>
        <v>78</v>
      </c>
      <c r="C39" s="149" t="s">
        <v>88</v>
      </c>
      <c r="D39" s="150" t="s">
        <v>173</v>
      </c>
      <c r="E39" s="152">
        <v>73</v>
      </c>
      <c r="F39" s="152">
        <v>80</v>
      </c>
      <c r="G39" s="152">
        <v>78</v>
      </c>
      <c r="H39" s="141">
        <f t="shared" si="2"/>
        <v>5.6500000000000057</v>
      </c>
    </row>
    <row r="40" spans="1:8" ht="16.5">
      <c r="A40" s="140">
        <f t="shared" si="0"/>
        <v>1</v>
      </c>
      <c r="B40" s="140">
        <f t="shared" si="1"/>
        <v>80</v>
      </c>
      <c r="C40" s="149" t="s">
        <v>41</v>
      </c>
      <c r="D40" s="150" t="s">
        <v>211</v>
      </c>
      <c r="E40" s="152">
        <v>72</v>
      </c>
      <c r="F40" s="152">
        <v>74</v>
      </c>
      <c r="G40" s="152">
        <v>80</v>
      </c>
      <c r="H40" s="141">
        <f t="shared" si="2"/>
        <v>3.6500000000000057</v>
      </c>
    </row>
    <row r="41" spans="1:8" ht="16.5">
      <c r="A41" s="140">
        <f t="shared" si="0"/>
        <v>1</v>
      </c>
      <c r="B41" s="140">
        <f t="shared" si="1"/>
        <v>81</v>
      </c>
      <c r="C41" s="149" t="s">
        <v>88</v>
      </c>
      <c r="D41" s="150" t="s">
        <v>93</v>
      </c>
      <c r="E41" s="152">
        <v>75</v>
      </c>
      <c r="F41" s="152">
        <v>74</v>
      </c>
      <c r="G41" s="152">
        <v>81</v>
      </c>
      <c r="H41" s="141">
        <f t="shared" si="2"/>
        <v>2.6500000000000057</v>
      </c>
    </row>
    <row r="42" spans="1:8" ht="16.5">
      <c r="A42" s="140">
        <f t="shared" si="0"/>
        <v>1</v>
      </c>
      <c r="B42" s="140">
        <f t="shared" si="1"/>
        <v>83</v>
      </c>
      <c r="C42" s="169" t="s">
        <v>88</v>
      </c>
      <c r="D42" s="170" t="s">
        <v>358</v>
      </c>
      <c r="E42" s="133">
        <v>80</v>
      </c>
      <c r="F42" s="133">
        <v>77</v>
      </c>
      <c r="G42" s="133">
        <v>83</v>
      </c>
      <c r="H42" s="141">
        <f t="shared" si="2"/>
        <v>0.65000000000000568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346" priority="16">
      <formula>AND(XEF3=0,XEG3&lt;&gt;"")</formula>
    </cfRule>
  </conditionalFormatting>
  <conditionalFormatting sqref="B3:B102">
    <cfRule type="expression" dxfId="345" priority="15">
      <formula>AND(XEH3=0,XEI3&lt;&gt;"")</formula>
    </cfRule>
  </conditionalFormatting>
  <conditionalFormatting sqref="E3:H94 H4:H102">
    <cfRule type="cellIs" dxfId="344" priority="13" operator="lessThan">
      <formula>#REF!</formula>
    </cfRule>
    <cfRule type="cellIs" dxfId="343" priority="14" operator="equal">
      <formula>#REF!</formula>
    </cfRule>
  </conditionalFormatting>
  <conditionalFormatting sqref="C3:C42">
    <cfRule type="expression" dxfId="342" priority="12">
      <formula>AND(XEF3=0,XEG3&lt;&gt;"")</formula>
    </cfRule>
  </conditionalFormatting>
  <conditionalFormatting sqref="A3:A102">
    <cfRule type="expression" dxfId="341" priority="11">
      <formula>AND(XEF3=0,XEG3&lt;&gt;"")</formula>
    </cfRule>
  </conditionalFormatting>
  <conditionalFormatting sqref="E3:G72">
    <cfRule type="cellIs" dxfId="340" priority="9" operator="lessThan">
      <formula>#REF!</formula>
    </cfRule>
    <cfRule type="cellIs" dxfId="339" priority="10" operator="equal">
      <formula>#REF!</formula>
    </cfRule>
  </conditionalFormatting>
  <conditionalFormatting sqref="C3:C72">
    <cfRule type="expression" dxfId="338" priority="8">
      <formula>AND(XEE3=0,XEF3&lt;&gt;"")</formula>
    </cfRule>
  </conditionalFormatting>
  <conditionalFormatting sqref="C3:C72">
    <cfRule type="expression" dxfId="337" priority="7">
      <formula>AND(XEE3=0,XEF3&lt;&gt;"")</formula>
    </cfRule>
  </conditionalFormatting>
  <conditionalFormatting sqref="C3:C41">
    <cfRule type="expression" dxfId="336" priority="6">
      <formula>AND(XEH3=0,XEI3&lt;&gt;"")</formula>
    </cfRule>
  </conditionalFormatting>
  <conditionalFormatting sqref="E3:G41">
    <cfRule type="cellIs" dxfId="335" priority="4" operator="lessThan">
      <formula>#REF!</formula>
    </cfRule>
    <cfRule type="cellIs" dxfId="334" priority="5" operator="equal">
      <formula>#REF!</formula>
    </cfRule>
  </conditionalFormatting>
  <conditionalFormatting sqref="C3:C41">
    <cfRule type="expression" dxfId="333" priority="3">
      <formula>AND(XEH3=0,XEI3&lt;&gt;"")</formula>
    </cfRule>
  </conditionalFormatting>
  <conditionalFormatting sqref="E3:G41">
    <cfRule type="cellIs" dxfId="332" priority="1" operator="lessThan">
      <formula>#REF!</formula>
    </cfRule>
    <cfRule type="cellIs" dxfId="33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J82"/>
  <sheetViews>
    <sheetView workbookViewId="0">
      <pane ySplit="1" topLeftCell="A10" activePane="bottomLeft" state="frozen"/>
      <selection activeCell="A2" sqref="A2:D101"/>
      <selection pane="bottomLeft" activeCell="B2" sqref="B2:F2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337</v>
      </c>
    </row>
    <row r="2" spans="1:10">
      <c r="A2" s="151"/>
      <c r="B2" s="149" t="s">
        <v>148</v>
      </c>
      <c r="C2" s="150" t="s">
        <v>154</v>
      </c>
      <c r="D2" s="152">
        <v>73</v>
      </c>
      <c r="E2" s="152">
        <v>72</v>
      </c>
      <c r="F2" s="152">
        <v>71</v>
      </c>
    </row>
    <row r="3" spans="1:10">
      <c r="A3" s="151"/>
      <c r="B3" s="149" t="s">
        <v>114</v>
      </c>
      <c r="C3" s="150" t="s">
        <v>362</v>
      </c>
      <c r="D3" s="133">
        <v>77</v>
      </c>
      <c r="E3" s="133">
        <v>69</v>
      </c>
      <c r="F3" s="133">
        <v>72</v>
      </c>
    </row>
    <row r="4" spans="1:10">
      <c r="A4" s="151"/>
      <c r="B4" s="149" t="s">
        <v>114</v>
      </c>
      <c r="C4" s="150" t="s">
        <v>363</v>
      </c>
      <c r="D4" s="133">
        <v>74</v>
      </c>
      <c r="E4" s="133">
        <v>71</v>
      </c>
      <c r="F4" s="133">
        <v>72</v>
      </c>
    </row>
    <row r="5" spans="1:10">
      <c r="A5" s="151"/>
      <c r="B5" s="149" t="s">
        <v>114</v>
      </c>
      <c r="C5" s="150" t="s">
        <v>135</v>
      </c>
      <c r="D5" s="152">
        <v>77</v>
      </c>
      <c r="E5" s="152">
        <v>73</v>
      </c>
      <c r="F5" s="152">
        <v>72</v>
      </c>
    </row>
    <row r="6" spans="1:10">
      <c r="A6" s="151"/>
      <c r="B6" s="149" t="s">
        <v>127</v>
      </c>
      <c r="C6" s="150" t="s">
        <v>156</v>
      </c>
      <c r="D6" s="152">
        <v>79</v>
      </c>
      <c r="E6" s="152">
        <v>76</v>
      </c>
      <c r="F6" s="152">
        <v>72</v>
      </c>
    </row>
    <row r="7" spans="1:10">
      <c r="A7" s="151"/>
      <c r="B7" s="149" t="s">
        <v>127</v>
      </c>
      <c r="C7" s="150" t="s">
        <v>136</v>
      </c>
      <c r="D7" s="152">
        <v>72</v>
      </c>
      <c r="E7" s="152">
        <v>75</v>
      </c>
      <c r="F7" s="152">
        <v>73</v>
      </c>
    </row>
    <row r="8" spans="1:10">
      <c r="A8" s="151"/>
      <c r="B8" s="149" t="s">
        <v>114</v>
      </c>
      <c r="C8" s="150" t="s">
        <v>364</v>
      </c>
      <c r="D8" s="152">
        <v>77</v>
      </c>
      <c r="E8" s="152">
        <v>75</v>
      </c>
      <c r="F8" s="152">
        <v>74</v>
      </c>
    </row>
    <row r="9" spans="1:10">
      <c r="A9" s="151"/>
      <c r="B9" s="149" t="s">
        <v>127</v>
      </c>
      <c r="C9" s="150" t="s">
        <v>144</v>
      </c>
      <c r="D9" s="152">
        <v>78</v>
      </c>
      <c r="E9" s="152">
        <v>76</v>
      </c>
      <c r="F9" s="152">
        <v>74</v>
      </c>
    </row>
    <row r="10" spans="1:10">
      <c r="A10" s="151"/>
      <c r="B10" s="149" t="s">
        <v>114</v>
      </c>
      <c r="C10" s="150" t="s">
        <v>141</v>
      </c>
      <c r="D10" s="152">
        <v>73</v>
      </c>
      <c r="E10" s="152">
        <v>75</v>
      </c>
      <c r="F10" s="152">
        <v>75</v>
      </c>
    </row>
    <row r="11" spans="1:10">
      <c r="A11" s="151"/>
      <c r="B11" s="149" t="s">
        <v>127</v>
      </c>
      <c r="C11" s="150" t="s">
        <v>130</v>
      </c>
      <c r="D11" s="152">
        <v>75</v>
      </c>
      <c r="E11" s="152">
        <v>72</v>
      </c>
      <c r="F11" s="152">
        <v>75</v>
      </c>
    </row>
    <row r="12" spans="1:10">
      <c r="A12" s="151"/>
      <c r="B12" s="149" t="s">
        <v>127</v>
      </c>
      <c r="C12" s="150" t="s">
        <v>143</v>
      </c>
      <c r="D12" s="152">
        <v>75</v>
      </c>
      <c r="E12" s="152">
        <v>73</v>
      </c>
      <c r="F12" s="152">
        <v>75</v>
      </c>
    </row>
    <row r="13" spans="1:10">
      <c r="A13" s="151"/>
      <c r="B13" s="149" t="s">
        <v>127</v>
      </c>
      <c r="C13" s="150" t="s">
        <v>145</v>
      </c>
      <c r="D13" s="152">
        <v>77</v>
      </c>
      <c r="E13" s="152">
        <v>77</v>
      </c>
      <c r="F13" s="152">
        <v>75</v>
      </c>
    </row>
    <row r="14" spans="1:10">
      <c r="A14" s="151"/>
      <c r="B14" s="149" t="s">
        <v>148</v>
      </c>
      <c r="C14" s="150" t="s">
        <v>149</v>
      </c>
      <c r="D14" s="152">
        <v>71</v>
      </c>
      <c r="E14" s="152">
        <v>76</v>
      </c>
      <c r="F14" s="152">
        <v>75</v>
      </c>
    </row>
    <row r="15" spans="1:10">
      <c r="A15" s="151"/>
      <c r="B15" s="149" t="s">
        <v>114</v>
      </c>
      <c r="C15" s="150" t="s">
        <v>137</v>
      </c>
      <c r="D15" s="133">
        <v>79</v>
      </c>
      <c r="E15" s="133">
        <v>73</v>
      </c>
      <c r="F15" s="133">
        <v>76</v>
      </c>
    </row>
    <row r="16" spans="1:10">
      <c r="A16" s="151"/>
      <c r="B16" s="149" t="s">
        <v>127</v>
      </c>
      <c r="C16" s="150" t="s">
        <v>367</v>
      </c>
      <c r="D16" s="152">
        <v>73</v>
      </c>
      <c r="E16" s="152">
        <v>73</v>
      </c>
      <c r="F16" s="152">
        <v>76</v>
      </c>
    </row>
    <row r="17" spans="1:6">
      <c r="A17" s="151"/>
      <c r="B17" s="149" t="s">
        <v>127</v>
      </c>
      <c r="C17" s="150" t="s">
        <v>158</v>
      </c>
      <c r="D17" s="152">
        <v>78</v>
      </c>
      <c r="E17" s="152">
        <v>79</v>
      </c>
      <c r="F17" s="152">
        <v>76</v>
      </c>
    </row>
    <row r="18" spans="1:6">
      <c r="A18" s="151"/>
      <c r="B18" s="149" t="s">
        <v>148</v>
      </c>
      <c r="C18" s="150" t="s">
        <v>161</v>
      </c>
      <c r="D18" s="152">
        <v>76</v>
      </c>
      <c r="E18" s="152">
        <v>77</v>
      </c>
      <c r="F18" s="152">
        <v>76</v>
      </c>
    </row>
    <row r="19" spans="1:6">
      <c r="A19" s="151"/>
      <c r="B19" s="149" t="s">
        <v>148</v>
      </c>
      <c r="C19" s="150" t="s">
        <v>152</v>
      </c>
      <c r="D19" s="152">
        <v>81</v>
      </c>
      <c r="E19" s="152">
        <v>78</v>
      </c>
      <c r="F19" s="152">
        <v>76</v>
      </c>
    </row>
    <row r="20" spans="1:6">
      <c r="A20" s="151"/>
      <c r="B20" s="149" t="s">
        <v>127</v>
      </c>
      <c r="C20" s="150" t="s">
        <v>151</v>
      </c>
      <c r="D20" s="152">
        <v>79</v>
      </c>
      <c r="E20" s="152">
        <v>78</v>
      </c>
      <c r="F20" s="152">
        <v>77</v>
      </c>
    </row>
    <row r="21" spans="1:6">
      <c r="A21" s="151"/>
      <c r="B21" s="149" t="s">
        <v>127</v>
      </c>
      <c r="C21" s="150" t="s">
        <v>254</v>
      </c>
      <c r="D21" s="152">
        <v>80</v>
      </c>
      <c r="E21" s="152">
        <v>76</v>
      </c>
      <c r="F21" s="152">
        <v>77</v>
      </c>
    </row>
    <row r="22" spans="1:6">
      <c r="A22" s="151"/>
      <c r="B22" s="149" t="s">
        <v>148</v>
      </c>
      <c r="C22" s="150" t="s">
        <v>376</v>
      </c>
      <c r="D22" s="152">
        <v>84</v>
      </c>
      <c r="E22" s="152">
        <v>78</v>
      </c>
      <c r="F22" s="152">
        <v>77</v>
      </c>
    </row>
    <row r="23" spans="1:6">
      <c r="A23" s="151"/>
      <c r="B23" s="149" t="s">
        <v>127</v>
      </c>
      <c r="C23" s="150" t="s">
        <v>256</v>
      </c>
      <c r="D23" s="152">
        <v>80</v>
      </c>
      <c r="E23" s="152">
        <v>77</v>
      </c>
      <c r="F23" s="152">
        <v>79</v>
      </c>
    </row>
    <row r="24" spans="1:6">
      <c r="A24" s="151"/>
      <c r="B24" s="149" t="s">
        <v>148</v>
      </c>
      <c r="C24" s="150" t="s">
        <v>373</v>
      </c>
      <c r="D24" s="152">
        <v>79</v>
      </c>
      <c r="E24" s="152">
        <v>73</v>
      </c>
      <c r="F24" s="152">
        <v>79</v>
      </c>
    </row>
    <row r="25" spans="1:6">
      <c r="A25" s="151"/>
      <c r="B25" s="149" t="s">
        <v>148</v>
      </c>
      <c r="C25" s="150" t="s">
        <v>159</v>
      </c>
      <c r="D25" s="152">
        <v>79</v>
      </c>
      <c r="E25" s="152">
        <v>77</v>
      </c>
      <c r="F25" s="152">
        <v>79</v>
      </c>
    </row>
    <row r="26" spans="1:6">
      <c r="A26" s="151"/>
      <c r="B26" s="149" t="s">
        <v>148</v>
      </c>
      <c r="C26" s="150" t="s">
        <v>374</v>
      </c>
      <c r="D26" s="152">
        <v>75</v>
      </c>
      <c r="E26" s="152">
        <v>76</v>
      </c>
      <c r="F26" s="152">
        <v>79</v>
      </c>
    </row>
    <row r="27" spans="1:6">
      <c r="A27" s="151"/>
      <c r="B27" s="149" t="s">
        <v>127</v>
      </c>
      <c r="C27" s="150" t="s">
        <v>153</v>
      </c>
      <c r="D27" s="152">
        <v>73</v>
      </c>
      <c r="E27" s="152">
        <v>74</v>
      </c>
      <c r="F27" s="152">
        <v>80</v>
      </c>
    </row>
    <row r="28" spans="1:6">
      <c r="A28" s="151"/>
      <c r="B28" s="149" t="s">
        <v>148</v>
      </c>
      <c r="C28" s="150" t="s">
        <v>375</v>
      </c>
      <c r="D28" s="152">
        <v>81</v>
      </c>
      <c r="E28" s="152">
        <v>78</v>
      </c>
      <c r="F28" s="152">
        <v>82</v>
      </c>
    </row>
    <row r="29" spans="1:6">
      <c r="A29" s="151"/>
      <c r="B29" s="149" t="s">
        <v>127</v>
      </c>
      <c r="C29" s="150" t="s">
        <v>368</v>
      </c>
      <c r="D29" s="152">
        <v>79</v>
      </c>
      <c r="E29" s="152">
        <v>76</v>
      </c>
      <c r="F29" s="152">
        <v>86</v>
      </c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</sheetData>
  <sortState ref="B2:F48">
    <sortCondition ref="F2:F48"/>
  </sortState>
  <phoneticPr fontId="2" type="noConversion"/>
  <conditionalFormatting sqref="B2:B82">
    <cfRule type="expression" dxfId="25" priority="4">
      <formula>AND(XEA2=0,XEB2&lt;&gt;"")</formula>
    </cfRule>
  </conditionalFormatting>
  <conditionalFormatting sqref="A2:A82">
    <cfRule type="expression" dxfId="24" priority="3">
      <formula>AND(XEA2=0,XEB2&lt;&gt;"")</formula>
    </cfRule>
  </conditionalFormatting>
  <conditionalFormatting sqref="D2:F82">
    <cfRule type="cellIs" dxfId="23" priority="1" operator="lessThan">
      <formula>#REF!</formula>
    </cfRule>
    <cfRule type="cellIs" dxfId="2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21" activePane="bottomLeft" state="frozen"/>
      <selection activeCell="A2" sqref="A2:D101"/>
      <selection pane="bottomLeft" activeCell="C3" sqref="C3:G30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7.375" style="131" customWidth="1"/>
    <col min="9" max="16384" width="9" style="128"/>
  </cols>
  <sheetData>
    <row r="1" spans="1:8" ht="16.5">
      <c r="A1" s="134" t="s">
        <v>308</v>
      </c>
      <c r="B1" s="134" t="s">
        <v>311</v>
      </c>
      <c r="C1" s="214" t="s">
        <v>316</v>
      </c>
      <c r="D1" s="214"/>
      <c r="E1" s="214"/>
      <c r="F1" s="214"/>
      <c r="G1" s="214"/>
      <c r="H1" s="214"/>
    </row>
    <row r="2" spans="1:8" ht="16.5">
      <c r="A2" s="135">
        <f>SUM(A3:A102)</f>
        <v>28</v>
      </c>
      <c r="B2" s="136">
        <f>SUM(B3:B102)/A2</f>
        <v>76.071428571428569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9" t="s">
        <v>315</v>
      </c>
    </row>
    <row r="3" spans="1:8" ht="16.5">
      <c r="A3" s="140">
        <f>COUNTA(D3)</f>
        <v>1</v>
      </c>
      <c r="B3" s="140">
        <f>G3</f>
        <v>71</v>
      </c>
      <c r="C3" s="149" t="s">
        <v>148</v>
      </c>
      <c r="D3" s="150" t="s">
        <v>154</v>
      </c>
      <c r="E3" s="133">
        <v>73</v>
      </c>
      <c r="F3" s="133">
        <v>72</v>
      </c>
      <c r="G3" s="133">
        <v>71</v>
      </c>
      <c r="H3" s="141">
        <f>IF($B$2-G3+10&gt;0,$B$2-G3+10,0)*A3</f>
        <v>15.071428571428569</v>
      </c>
    </row>
    <row r="4" spans="1:8" ht="16.5">
      <c r="A4" s="140">
        <f t="shared" ref="A4:A67" si="0">COUNTA(D4)</f>
        <v>1</v>
      </c>
      <c r="B4" s="140">
        <f t="shared" ref="B4:B67" si="1">G4</f>
        <v>72</v>
      </c>
      <c r="C4" s="149" t="s">
        <v>114</v>
      </c>
      <c r="D4" s="150" t="s">
        <v>362</v>
      </c>
      <c r="E4" s="152">
        <v>77</v>
      </c>
      <c r="F4" s="152">
        <v>69</v>
      </c>
      <c r="G4" s="152">
        <v>72</v>
      </c>
      <c r="H4" s="141">
        <f t="shared" ref="H4:H67" si="2">IF($B$2-G4+10&gt;0,$B$2-G4+10,0)*A4</f>
        <v>14.071428571428569</v>
      </c>
    </row>
    <row r="5" spans="1:8" ht="16.5">
      <c r="A5" s="140">
        <f t="shared" si="0"/>
        <v>1</v>
      </c>
      <c r="B5" s="140">
        <f t="shared" si="1"/>
        <v>72</v>
      </c>
      <c r="C5" s="149" t="s">
        <v>114</v>
      </c>
      <c r="D5" s="150" t="s">
        <v>363</v>
      </c>
      <c r="E5" s="152">
        <v>74</v>
      </c>
      <c r="F5" s="152">
        <v>71</v>
      </c>
      <c r="G5" s="152">
        <v>72</v>
      </c>
      <c r="H5" s="141">
        <f t="shared" si="2"/>
        <v>14.071428571428569</v>
      </c>
    </row>
    <row r="6" spans="1:8" ht="16.5">
      <c r="A6" s="140">
        <f t="shared" si="0"/>
        <v>1</v>
      </c>
      <c r="B6" s="140">
        <f t="shared" si="1"/>
        <v>72</v>
      </c>
      <c r="C6" s="149" t="s">
        <v>114</v>
      </c>
      <c r="D6" s="150" t="s">
        <v>135</v>
      </c>
      <c r="E6" s="152">
        <v>77</v>
      </c>
      <c r="F6" s="152">
        <v>73</v>
      </c>
      <c r="G6" s="152">
        <v>72</v>
      </c>
      <c r="H6" s="141">
        <f t="shared" si="2"/>
        <v>14.071428571428569</v>
      </c>
    </row>
    <row r="7" spans="1:8" ht="16.5">
      <c r="A7" s="140">
        <f t="shared" si="0"/>
        <v>1</v>
      </c>
      <c r="B7" s="140">
        <f t="shared" si="1"/>
        <v>72</v>
      </c>
      <c r="C7" s="149" t="s">
        <v>127</v>
      </c>
      <c r="D7" s="150" t="s">
        <v>156</v>
      </c>
      <c r="E7" s="152">
        <v>79</v>
      </c>
      <c r="F7" s="152">
        <v>76</v>
      </c>
      <c r="G7" s="152">
        <v>72</v>
      </c>
      <c r="H7" s="141">
        <f t="shared" si="2"/>
        <v>14.071428571428569</v>
      </c>
    </row>
    <row r="8" spans="1:8" ht="16.5">
      <c r="A8" s="140">
        <f t="shared" si="0"/>
        <v>1</v>
      </c>
      <c r="B8" s="140">
        <f t="shared" si="1"/>
        <v>73</v>
      </c>
      <c r="C8" s="149" t="s">
        <v>127</v>
      </c>
      <c r="D8" s="150" t="s">
        <v>136</v>
      </c>
      <c r="E8" s="152">
        <v>72</v>
      </c>
      <c r="F8" s="152">
        <v>75</v>
      </c>
      <c r="G8" s="152">
        <v>73</v>
      </c>
      <c r="H8" s="141">
        <f t="shared" si="2"/>
        <v>13.071428571428569</v>
      </c>
    </row>
    <row r="9" spans="1:8" ht="16.5">
      <c r="A9" s="140">
        <f t="shared" si="0"/>
        <v>1</v>
      </c>
      <c r="B9" s="140">
        <f t="shared" si="1"/>
        <v>74</v>
      </c>
      <c r="C9" s="149" t="s">
        <v>114</v>
      </c>
      <c r="D9" s="150" t="s">
        <v>364</v>
      </c>
      <c r="E9" s="152">
        <v>77</v>
      </c>
      <c r="F9" s="152">
        <v>75</v>
      </c>
      <c r="G9" s="152">
        <v>74</v>
      </c>
      <c r="H9" s="141">
        <f t="shared" si="2"/>
        <v>12.071428571428569</v>
      </c>
    </row>
    <row r="10" spans="1:8" ht="16.5">
      <c r="A10" s="140">
        <f t="shared" si="0"/>
        <v>1</v>
      </c>
      <c r="B10" s="140">
        <f t="shared" si="1"/>
        <v>74</v>
      </c>
      <c r="C10" s="149" t="s">
        <v>127</v>
      </c>
      <c r="D10" s="150" t="s">
        <v>144</v>
      </c>
      <c r="E10" s="152">
        <v>78</v>
      </c>
      <c r="F10" s="152">
        <v>76</v>
      </c>
      <c r="G10" s="152">
        <v>74</v>
      </c>
      <c r="H10" s="141">
        <f t="shared" si="2"/>
        <v>12.071428571428569</v>
      </c>
    </row>
    <row r="11" spans="1:8" ht="16.5">
      <c r="A11" s="140">
        <f t="shared" si="0"/>
        <v>1</v>
      </c>
      <c r="B11" s="140">
        <f t="shared" si="1"/>
        <v>75</v>
      </c>
      <c r="C11" s="149" t="s">
        <v>114</v>
      </c>
      <c r="D11" s="150" t="s">
        <v>141</v>
      </c>
      <c r="E11" s="152">
        <v>73</v>
      </c>
      <c r="F11" s="152">
        <v>75</v>
      </c>
      <c r="G11" s="152">
        <v>75</v>
      </c>
      <c r="H11" s="141">
        <f t="shared" si="2"/>
        <v>11.071428571428569</v>
      </c>
    </row>
    <row r="12" spans="1:8" ht="16.5">
      <c r="A12" s="140">
        <f t="shared" si="0"/>
        <v>1</v>
      </c>
      <c r="B12" s="140">
        <f t="shared" si="1"/>
        <v>75</v>
      </c>
      <c r="C12" s="149" t="s">
        <v>127</v>
      </c>
      <c r="D12" s="150" t="s">
        <v>130</v>
      </c>
      <c r="E12" s="152">
        <v>75</v>
      </c>
      <c r="F12" s="152">
        <v>72</v>
      </c>
      <c r="G12" s="152">
        <v>75</v>
      </c>
      <c r="H12" s="141">
        <f t="shared" si="2"/>
        <v>11.071428571428569</v>
      </c>
    </row>
    <row r="13" spans="1:8" ht="16.5">
      <c r="A13" s="140">
        <f t="shared" si="0"/>
        <v>1</v>
      </c>
      <c r="B13" s="140">
        <f t="shared" si="1"/>
        <v>75</v>
      </c>
      <c r="C13" s="149" t="s">
        <v>127</v>
      </c>
      <c r="D13" s="150" t="s">
        <v>143</v>
      </c>
      <c r="E13" s="152">
        <v>75</v>
      </c>
      <c r="F13" s="152">
        <v>73</v>
      </c>
      <c r="G13" s="152">
        <v>75</v>
      </c>
      <c r="H13" s="141">
        <f t="shared" si="2"/>
        <v>11.071428571428569</v>
      </c>
    </row>
    <row r="14" spans="1:8" ht="16.5">
      <c r="A14" s="140">
        <f t="shared" si="0"/>
        <v>1</v>
      </c>
      <c r="B14" s="140">
        <f t="shared" si="1"/>
        <v>75</v>
      </c>
      <c r="C14" s="149" t="s">
        <v>127</v>
      </c>
      <c r="D14" s="150" t="s">
        <v>145</v>
      </c>
      <c r="E14" s="152">
        <v>77</v>
      </c>
      <c r="F14" s="152">
        <v>77</v>
      </c>
      <c r="G14" s="152">
        <v>75</v>
      </c>
      <c r="H14" s="141">
        <f t="shared" si="2"/>
        <v>11.071428571428569</v>
      </c>
    </row>
    <row r="15" spans="1:8" ht="16.5">
      <c r="A15" s="140">
        <f t="shared" si="0"/>
        <v>1</v>
      </c>
      <c r="B15" s="140">
        <f t="shared" si="1"/>
        <v>75</v>
      </c>
      <c r="C15" s="149" t="s">
        <v>148</v>
      </c>
      <c r="D15" s="150" t="s">
        <v>149</v>
      </c>
      <c r="E15" s="152">
        <v>71</v>
      </c>
      <c r="F15" s="152">
        <v>76</v>
      </c>
      <c r="G15" s="152">
        <v>75</v>
      </c>
      <c r="H15" s="141">
        <f t="shared" si="2"/>
        <v>11.071428571428569</v>
      </c>
    </row>
    <row r="16" spans="1:8" ht="16.5">
      <c r="A16" s="140">
        <f t="shared" si="0"/>
        <v>1</v>
      </c>
      <c r="B16" s="140">
        <f t="shared" si="1"/>
        <v>76</v>
      </c>
      <c r="C16" s="149" t="s">
        <v>114</v>
      </c>
      <c r="D16" s="150" t="s">
        <v>137</v>
      </c>
      <c r="E16" s="152">
        <v>79</v>
      </c>
      <c r="F16" s="152">
        <v>73</v>
      </c>
      <c r="G16" s="152">
        <v>76</v>
      </c>
      <c r="H16" s="141">
        <f t="shared" si="2"/>
        <v>10.071428571428569</v>
      </c>
    </row>
    <row r="17" spans="1:8" ht="16.5">
      <c r="A17" s="140">
        <f t="shared" si="0"/>
        <v>1</v>
      </c>
      <c r="B17" s="140">
        <f t="shared" si="1"/>
        <v>76</v>
      </c>
      <c r="C17" s="149" t="s">
        <v>127</v>
      </c>
      <c r="D17" s="150" t="s">
        <v>367</v>
      </c>
      <c r="E17" s="152">
        <v>73</v>
      </c>
      <c r="F17" s="152">
        <v>73</v>
      </c>
      <c r="G17" s="152">
        <v>76</v>
      </c>
      <c r="H17" s="141">
        <f t="shared" si="2"/>
        <v>10.071428571428569</v>
      </c>
    </row>
    <row r="18" spans="1:8" ht="16.5">
      <c r="A18" s="140">
        <f t="shared" si="0"/>
        <v>1</v>
      </c>
      <c r="B18" s="140">
        <f t="shared" si="1"/>
        <v>76</v>
      </c>
      <c r="C18" s="149" t="s">
        <v>127</v>
      </c>
      <c r="D18" s="150" t="s">
        <v>158</v>
      </c>
      <c r="E18" s="152">
        <v>78</v>
      </c>
      <c r="F18" s="152">
        <v>79</v>
      </c>
      <c r="G18" s="152">
        <v>76</v>
      </c>
      <c r="H18" s="141">
        <f t="shared" si="2"/>
        <v>10.071428571428569</v>
      </c>
    </row>
    <row r="19" spans="1:8" ht="16.5">
      <c r="A19" s="140">
        <f t="shared" si="0"/>
        <v>1</v>
      </c>
      <c r="B19" s="140">
        <f t="shared" si="1"/>
        <v>76</v>
      </c>
      <c r="C19" s="149" t="s">
        <v>148</v>
      </c>
      <c r="D19" s="150" t="s">
        <v>161</v>
      </c>
      <c r="E19" s="152">
        <v>76</v>
      </c>
      <c r="F19" s="152">
        <v>77</v>
      </c>
      <c r="G19" s="152">
        <v>76</v>
      </c>
      <c r="H19" s="141">
        <f t="shared" si="2"/>
        <v>10.071428571428569</v>
      </c>
    </row>
    <row r="20" spans="1:8" ht="16.5">
      <c r="A20" s="140">
        <f t="shared" si="0"/>
        <v>1</v>
      </c>
      <c r="B20" s="140">
        <f t="shared" si="1"/>
        <v>76</v>
      </c>
      <c r="C20" s="149" t="s">
        <v>148</v>
      </c>
      <c r="D20" s="150" t="s">
        <v>152</v>
      </c>
      <c r="E20" s="152">
        <v>81</v>
      </c>
      <c r="F20" s="152">
        <v>78</v>
      </c>
      <c r="G20" s="152">
        <v>76</v>
      </c>
      <c r="H20" s="141">
        <f t="shared" si="2"/>
        <v>10.071428571428569</v>
      </c>
    </row>
    <row r="21" spans="1:8" ht="16.5">
      <c r="A21" s="140">
        <f t="shared" si="0"/>
        <v>1</v>
      </c>
      <c r="B21" s="140">
        <f t="shared" si="1"/>
        <v>77</v>
      </c>
      <c r="C21" s="149" t="s">
        <v>127</v>
      </c>
      <c r="D21" s="150" t="s">
        <v>151</v>
      </c>
      <c r="E21" s="152">
        <v>79</v>
      </c>
      <c r="F21" s="152">
        <v>78</v>
      </c>
      <c r="G21" s="152">
        <v>77</v>
      </c>
      <c r="H21" s="141">
        <f t="shared" si="2"/>
        <v>9.0714285714285694</v>
      </c>
    </row>
    <row r="22" spans="1:8" ht="16.5">
      <c r="A22" s="140">
        <f t="shared" si="0"/>
        <v>1</v>
      </c>
      <c r="B22" s="140">
        <f t="shared" si="1"/>
        <v>77</v>
      </c>
      <c r="C22" s="149" t="s">
        <v>127</v>
      </c>
      <c r="D22" s="150" t="s">
        <v>254</v>
      </c>
      <c r="E22" s="152">
        <v>80</v>
      </c>
      <c r="F22" s="152">
        <v>76</v>
      </c>
      <c r="G22" s="152">
        <v>77</v>
      </c>
      <c r="H22" s="141">
        <f t="shared" si="2"/>
        <v>9.0714285714285694</v>
      </c>
    </row>
    <row r="23" spans="1:8" ht="16.5">
      <c r="A23" s="140">
        <f t="shared" si="0"/>
        <v>1</v>
      </c>
      <c r="B23" s="140">
        <f t="shared" si="1"/>
        <v>77</v>
      </c>
      <c r="C23" s="149" t="s">
        <v>148</v>
      </c>
      <c r="D23" s="150" t="s">
        <v>376</v>
      </c>
      <c r="E23" s="152">
        <v>84</v>
      </c>
      <c r="F23" s="152">
        <v>78</v>
      </c>
      <c r="G23" s="152">
        <v>77</v>
      </c>
      <c r="H23" s="141">
        <f t="shared" si="2"/>
        <v>9.0714285714285694</v>
      </c>
    </row>
    <row r="24" spans="1:8" ht="16.5">
      <c r="A24" s="140">
        <f t="shared" si="0"/>
        <v>1</v>
      </c>
      <c r="B24" s="140">
        <f t="shared" si="1"/>
        <v>79</v>
      </c>
      <c r="C24" s="149" t="s">
        <v>127</v>
      </c>
      <c r="D24" s="150" t="s">
        <v>256</v>
      </c>
      <c r="E24" s="152">
        <v>80</v>
      </c>
      <c r="F24" s="152">
        <v>77</v>
      </c>
      <c r="G24" s="152">
        <v>79</v>
      </c>
      <c r="H24" s="141">
        <f t="shared" si="2"/>
        <v>7.0714285714285694</v>
      </c>
    </row>
    <row r="25" spans="1:8" ht="16.5">
      <c r="A25" s="140">
        <f t="shared" si="0"/>
        <v>1</v>
      </c>
      <c r="B25" s="140">
        <f t="shared" si="1"/>
        <v>79</v>
      </c>
      <c r="C25" s="149" t="s">
        <v>148</v>
      </c>
      <c r="D25" s="150" t="s">
        <v>373</v>
      </c>
      <c r="E25" s="152">
        <v>79</v>
      </c>
      <c r="F25" s="152">
        <v>73</v>
      </c>
      <c r="G25" s="152">
        <v>79</v>
      </c>
      <c r="H25" s="141">
        <f t="shared" si="2"/>
        <v>7.0714285714285694</v>
      </c>
    </row>
    <row r="26" spans="1:8" ht="16.5">
      <c r="A26" s="140">
        <f t="shared" si="0"/>
        <v>1</v>
      </c>
      <c r="B26" s="140">
        <f t="shared" si="1"/>
        <v>79</v>
      </c>
      <c r="C26" s="149" t="s">
        <v>148</v>
      </c>
      <c r="D26" s="150" t="s">
        <v>159</v>
      </c>
      <c r="E26" s="152">
        <v>79</v>
      </c>
      <c r="F26" s="152">
        <v>77</v>
      </c>
      <c r="G26" s="152">
        <v>79</v>
      </c>
      <c r="H26" s="141">
        <f t="shared" si="2"/>
        <v>7.0714285714285694</v>
      </c>
    </row>
    <row r="27" spans="1:8" ht="16.5">
      <c r="A27" s="140">
        <f t="shared" si="0"/>
        <v>1</v>
      </c>
      <c r="B27" s="140">
        <f t="shared" si="1"/>
        <v>79</v>
      </c>
      <c r="C27" s="149" t="s">
        <v>148</v>
      </c>
      <c r="D27" s="150" t="s">
        <v>374</v>
      </c>
      <c r="E27" s="133">
        <v>75</v>
      </c>
      <c r="F27" s="133">
        <v>76</v>
      </c>
      <c r="G27" s="133">
        <v>79</v>
      </c>
      <c r="H27" s="141">
        <f t="shared" si="2"/>
        <v>7.0714285714285694</v>
      </c>
    </row>
    <row r="28" spans="1:8" ht="16.5">
      <c r="A28" s="140">
        <f t="shared" si="0"/>
        <v>1</v>
      </c>
      <c r="B28" s="140">
        <f t="shared" si="1"/>
        <v>80</v>
      </c>
      <c r="C28" s="149" t="s">
        <v>127</v>
      </c>
      <c r="D28" s="150" t="s">
        <v>153</v>
      </c>
      <c r="E28" s="152">
        <v>73</v>
      </c>
      <c r="F28" s="152">
        <v>74</v>
      </c>
      <c r="G28" s="152">
        <v>80</v>
      </c>
      <c r="H28" s="141">
        <f t="shared" si="2"/>
        <v>6.0714285714285694</v>
      </c>
    </row>
    <row r="29" spans="1:8" ht="16.5">
      <c r="A29" s="140">
        <f t="shared" si="0"/>
        <v>1</v>
      </c>
      <c r="B29" s="140">
        <f t="shared" si="1"/>
        <v>82</v>
      </c>
      <c r="C29" s="149" t="s">
        <v>148</v>
      </c>
      <c r="D29" s="150" t="s">
        <v>375</v>
      </c>
      <c r="E29" s="152">
        <v>81</v>
      </c>
      <c r="F29" s="152">
        <v>78</v>
      </c>
      <c r="G29" s="152">
        <v>82</v>
      </c>
      <c r="H29" s="141">
        <f t="shared" si="2"/>
        <v>4.0714285714285694</v>
      </c>
    </row>
    <row r="30" spans="1:8" ht="16.5">
      <c r="A30" s="140">
        <f t="shared" si="0"/>
        <v>1</v>
      </c>
      <c r="B30" s="140">
        <f t="shared" si="1"/>
        <v>86</v>
      </c>
      <c r="C30" s="149" t="s">
        <v>127</v>
      </c>
      <c r="D30" s="150" t="s">
        <v>368</v>
      </c>
      <c r="E30" s="152">
        <v>79</v>
      </c>
      <c r="F30" s="152">
        <v>76</v>
      </c>
      <c r="G30" s="152">
        <v>86</v>
      </c>
      <c r="H30" s="141">
        <f t="shared" si="2"/>
        <v>7.1428571428569398E-2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330" priority="16">
      <formula>AND(XEF3=0,XEG3&lt;&gt;"")</formula>
    </cfRule>
  </conditionalFormatting>
  <conditionalFormatting sqref="B3:B102">
    <cfRule type="expression" dxfId="329" priority="15">
      <formula>AND(XEH3=0,XEI3&lt;&gt;"")</formula>
    </cfRule>
  </conditionalFormatting>
  <conditionalFormatting sqref="E3:H94 H95:H102">
    <cfRule type="cellIs" dxfId="328" priority="13" operator="lessThan">
      <formula>#REF!</formula>
    </cfRule>
    <cfRule type="cellIs" dxfId="327" priority="14" operator="equal">
      <formula>#REF!</formula>
    </cfRule>
  </conditionalFormatting>
  <conditionalFormatting sqref="C3:C42">
    <cfRule type="expression" dxfId="326" priority="12">
      <formula>AND(XEF3=0,XEG3&lt;&gt;"")</formula>
    </cfRule>
  </conditionalFormatting>
  <conditionalFormatting sqref="A3:A102">
    <cfRule type="expression" dxfId="325" priority="11">
      <formula>AND(XEF3=0,XEG3&lt;&gt;"")</formula>
    </cfRule>
  </conditionalFormatting>
  <conditionalFormatting sqref="E3:G72">
    <cfRule type="cellIs" dxfId="324" priority="9" operator="lessThan">
      <formula>#REF!</formula>
    </cfRule>
    <cfRule type="cellIs" dxfId="323" priority="10" operator="equal">
      <formula>#REF!</formula>
    </cfRule>
  </conditionalFormatting>
  <conditionalFormatting sqref="C3:C72">
    <cfRule type="expression" dxfId="322" priority="8">
      <formula>AND(XEE3=0,XEF3&lt;&gt;"")</formula>
    </cfRule>
  </conditionalFormatting>
  <conditionalFormatting sqref="C3:C72">
    <cfRule type="expression" dxfId="321" priority="7">
      <formula>AND(XEE3=0,XEF3&lt;&gt;"")</formula>
    </cfRule>
  </conditionalFormatting>
  <conditionalFormatting sqref="C3:C41">
    <cfRule type="expression" dxfId="320" priority="6">
      <formula>AND(XEH3=0,XEI3&lt;&gt;"")</formula>
    </cfRule>
  </conditionalFormatting>
  <conditionalFormatting sqref="E3:G41">
    <cfRule type="cellIs" dxfId="319" priority="4" operator="lessThan">
      <formula>#REF!</formula>
    </cfRule>
    <cfRule type="cellIs" dxfId="318" priority="5" operator="equal">
      <formula>#REF!</formula>
    </cfRule>
  </conditionalFormatting>
  <conditionalFormatting sqref="C3:C41">
    <cfRule type="expression" dxfId="317" priority="3">
      <formula>AND(XEH3=0,XEI3&lt;&gt;"")</formula>
    </cfRule>
  </conditionalFormatting>
  <conditionalFormatting sqref="E3:G41">
    <cfRule type="cellIs" dxfId="316" priority="1" operator="lessThan">
      <formula>#REF!</formula>
    </cfRule>
    <cfRule type="cellIs" dxfId="315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70"/>
  <sheetViews>
    <sheetView workbookViewId="0">
      <pane ySplit="1" topLeftCell="A22" activePane="bottomLeft" state="frozen"/>
      <selection pane="bottomLeft" activeCell="B2" sqref="B2:G4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334</v>
      </c>
    </row>
    <row r="2" spans="1:11">
      <c r="A2" s="151"/>
      <c r="B2" s="149" t="s">
        <v>41</v>
      </c>
      <c r="C2" s="150" t="s">
        <v>345</v>
      </c>
      <c r="D2" s="133">
        <v>65</v>
      </c>
      <c r="E2" s="133">
        <v>72</v>
      </c>
      <c r="F2" s="133">
        <v>69</v>
      </c>
      <c r="G2" s="133">
        <v>67</v>
      </c>
    </row>
    <row r="3" spans="1:11">
      <c r="A3" s="151"/>
      <c r="B3" s="149" t="s">
        <v>65</v>
      </c>
      <c r="C3" s="150" t="s">
        <v>90</v>
      </c>
      <c r="D3" s="152">
        <v>74</v>
      </c>
      <c r="E3" s="152">
        <v>70</v>
      </c>
      <c r="F3" s="152">
        <v>70</v>
      </c>
      <c r="G3" s="152">
        <v>69</v>
      </c>
    </row>
    <row r="4" spans="1:11">
      <c r="A4" s="151"/>
      <c r="B4" s="149" t="s">
        <v>41</v>
      </c>
      <c r="C4" s="150" t="s">
        <v>66</v>
      </c>
      <c r="D4" s="133">
        <v>72</v>
      </c>
      <c r="E4" s="133">
        <v>70</v>
      </c>
      <c r="F4" s="133">
        <v>69</v>
      </c>
      <c r="G4" s="133">
        <v>70</v>
      </c>
    </row>
    <row r="5" spans="1:11">
      <c r="A5" s="151"/>
      <c r="B5" s="149" t="s">
        <v>65</v>
      </c>
      <c r="C5" s="150" t="s">
        <v>89</v>
      </c>
      <c r="D5" s="152">
        <v>71</v>
      </c>
      <c r="E5" s="152">
        <v>70</v>
      </c>
      <c r="F5" s="152">
        <v>71</v>
      </c>
      <c r="G5" s="152">
        <v>70</v>
      </c>
    </row>
    <row r="6" spans="1:11">
      <c r="A6" s="151"/>
      <c r="B6" s="149" t="s">
        <v>65</v>
      </c>
      <c r="C6" s="150" t="s">
        <v>80</v>
      </c>
      <c r="D6" s="152">
        <v>72</v>
      </c>
      <c r="E6" s="152">
        <v>74</v>
      </c>
      <c r="F6" s="152">
        <v>73</v>
      </c>
      <c r="G6" s="152">
        <v>70</v>
      </c>
    </row>
    <row r="7" spans="1:11">
      <c r="A7" s="151"/>
      <c r="B7" s="149" t="s">
        <v>65</v>
      </c>
      <c r="C7" s="150" t="s">
        <v>222</v>
      </c>
      <c r="D7" s="152">
        <v>75</v>
      </c>
      <c r="E7" s="152">
        <v>70</v>
      </c>
      <c r="F7" s="152">
        <v>75</v>
      </c>
      <c r="G7" s="152">
        <v>70</v>
      </c>
    </row>
    <row r="8" spans="1:11">
      <c r="A8" s="151"/>
      <c r="B8" s="149" t="s">
        <v>41</v>
      </c>
      <c r="C8" s="150" t="s">
        <v>49</v>
      </c>
      <c r="D8" s="152">
        <v>72</v>
      </c>
      <c r="E8" s="152">
        <v>74</v>
      </c>
      <c r="F8" s="152">
        <v>74</v>
      </c>
      <c r="G8" s="152">
        <v>71</v>
      </c>
    </row>
    <row r="9" spans="1:11">
      <c r="A9" s="151"/>
      <c r="B9" s="149" t="s">
        <v>65</v>
      </c>
      <c r="C9" s="150" t="s">
        <v>349</v>
      </c>
      <c r="D9" s="152">
        <v>75</v>
      </c>
      <c r="E9" s="152">
        <v>69</v>
      </c>
      <c r="F9" s="152">
        <v>72</v>
      </c>
      <c r="G9" s="152">
        <v>71</v>
      </c>
    </row>
    <row r="10" spans="1:11">
      <c r="A10" s="151"/>
      <c r="B10" s="149" t="s">
        <v>41</v>
      </c>
      <c r="C10" s="150" t="s">
        <v>214</v>
      </c>
      <c r="D10" s="152">
        <v>69</v>
      </c>
      <c r="E10" s="152">
        <v>75</v>
      </c>
      <c r="F10" s="152">
        <v>71</v>
      </c>
      <c r="G10" s="152">
        <v>72</v>
      </c>
    </row>
    <row r="11" spans="1:11">
      <c r="A11" s="151"/>
      <c r="B11" s="149" t="s">
        <v>41</v>
      </c>
      <c r="C11" s="150" t="s">
        <v>83</v>
      </c>
      <c r="D11" s="152">
        <v>74</v>
      </c>
      <c r="E11" s="152">
        <v>71</v>
      </c>
      <c r="F11" s="152">
        <v>71</v>
      </c>
      <c r="G11" s="152">
        <v>72</v>
      </c>
    </row>
    <row r="12" spans="1:11">
      <c r="A12" s="151"/>
      <c r="B12" s="149" t="s">
        <v>41</v>
      </c>
      <c r="C12" s="150" t="s">
        <v>48</v>
      </c>
      <c r="D12" s="152">
        <v>75</v>
      </c>
      <c r="E12" s="152">
        <v>71</v>
      </c>
      <c r="F12" s="152">
        <v>70</v>
      </c>
      <c r="G12" s="152">
        <v>72</v>
      </c>
    </row>
    <row r="13" spans="1:11">
      <c r="A13" s="151"/>
      <c r="B13" s="149" t="s">
        <v>88</v>
      </c>
      <c r="C13" s="150" t="s">
        <v>107</v>
      </c>
      <c r="D13" s="152">
        <v>80</v>
      </c>
      <c r="E13" s="152">
        <v>76</v>
      </c>
      <c r="F13" s="152">
        <v>76</v>
      </c>
      <c r="G13" s="152">
        <v>72</v>
      </c>
    </row>
    <row r="14" spans="1:11">
      <c r="A14" s="151"/>
      <c r="B14" s="149" t="s">
        <v>65</v>
      </c>
      <c r="C14" s="150" t="s">
        <v>67</v>
      </c>
      <c r="D14" s="152">
        <v>71</v>
      </c>
      <c r="E14" s="152">
        <v>71</v>
      </c>
      <c r="F14" s="152">
        <v>68</v>
      </c>
      <c r="G14" s="152">
        <v>73</v>
      </c>
    </row>
    <row r="15" spans="1:11">
      <c r="A15" s="151"/>
      <c r="B15" s="149" t="s">
        <v>65</v>
      </c>
      <c r="C15" s="150" t="s">
        <v>75</v>
      </c>
      <c r="D15" s="152">
        <v>69</v>
      </c>
      <c r="E15" s="152">
        <v>70</v>
      </c>
      <c r="F15" s="152">
        <v>75</v>
      </c>
      <c r="G15" s="152">
        <v>73</v>
      </c>
    </row>
    <row r="16" spans="1:11">
      <c r="A16" s="151"/>
      <c r="B16" s="149" t="s">
        <v>65</v>
      </c>
      <c r="C16" s="150" t="s">
        <v>350</v>
      </c>
      <c r="D16" s="152">
        <v>77</v>
      </c>
      <c r="E16" s="152">
        <v>68</v>
      </c>
      <c r="F16" s="152">
        <v>70</v>
      </c>
      <c r="G16" s="152">
        <v>73</v>
      </c>
    </row>
    <row r="17" spans="1:7">
      <c r="A17" s="151"/>
      <c r="B17" s="149" t="s">
        <v>41</v>
      </c>
      <c r="C17" s="150" t="s">
        <v>71</v>
      </c>
      <c r="D17" s="152">
        <v>75</v>
      </c>
      <c r="E17" s="152">
        <v>71</v>
      </c>
      <c r="F17" s="152">
        <v>67</v>
      </c>
      <c r="G17" s="152">
        <v>74</v>
      </c>
    </row>
    <row r="18" spans="1:7">
      <c r="A18" s="151"/>
      <c r="B18" s="149" t="s">
        <v>41</v>
      </c>
      <c r="C18" s="150" t="s">
        <v>346</v>
      </c>
      <c r="D18" s="152">
        <v>72</v>
      </c>
      <c r="E18" s="152">
        <v>71</v>
      </c>
      <c r="F18" s="152">
        <v>76</v>
      </c>
      <c r="G18" s="152">
        <v>74</v>
      </c>
    </row>
    <row r="19" spans="1:7">
      <c r="A19" s="151"/>
      <c r="B19" s="149" t="s">
        <v>65</v>
      </c>
      <c r="C19" s="150" t="s">
        <v>77</v>
      </c>
      <c r="D19" s="152">
        <v>74</v>
      </c>
      <c r="E19" s="152">
        <v>73</v>
      </c>
      <c r="F19" s="152">
        <v>69</v>
      </c>
      <c r="G19" s="152">
        <v>74</v>
      </c>
    </row>
    <row r="20" spans="1:7">
      <c r="A20" s="151"/>
      <c r="B20" s="149" t="s">
        <v>65</v>
      </c>
      <c r="C20" s="150" t="s">
        <v>94</v>
      </c>
      <c r="D20" s="152">
        <v>76</v>
      </c>
      <c r="E20" s="152">
        <v>73</v>
      </c>
      <c r="F20" s="152">
        <v>75</v>
      </c>
      <c r="G20" s="152">
        <v>74</v>
      </c>
    </row>
    <row r="21" spans="1:7">
      <c r="A21" s="151"/>
      <c r="B21" s="149" t="s">
        <v>65</v>
      </c>
      <c r="C21" s="150" t="s">
        <v>95</v>
      </c>
      <c r="D21" s="152">
        <v>74</v>
      </c>
      <c r="E21" s="152">
        <v>75</v>
      </c>
      <c r="F21" s="152">
        <v>76</v>
      </c>
      <c r="G21" s="152">
        <v>74</v>
      </c>
    </row>
    <row r="22" spans="1:7">
      <c r="A22" s="151"/>
      <c r="B22" s="149" t="s">
        <v>65</v>
      </c>
      <c r="C22" s="150" t="s">
        <v>352</v>
      </c>
      <c r="D22" s="152">
        <v>75</v>
      </c>
      <c r="E22" s="152">
        <v>75</v>
      </c>
      <c r="F22" s="152">
        <v>78</v>
      </c>
      <c r="G22" s="152">
        <v>74</v>
      </c>
    </row>
    <row r="23" spans="1:7">
      <c r="A23" s="151"/>
      <c r="B23" s="149" t="s">
        <v>41</v>
      </c>
      <c r="C23" s="150" t="s">
        <v>42</v>
      </c>
      <c r="D23" s="152">
        <v>72</v>
      </c>
      <c r="E23" s="152">
        <v>65</v>
      </c>
      <c r="F23" s="152">
        <v>75</v>
      </c>
      <c r="G23" s="152">
        <v>75</v>
      </c>
    </row>
    <row r="24" spans="1:7">
      <c r="A24" s="151"/>
      <c r="B24" s="149" t="s">
        <v>88</v>
      </c>
      <c r="C24" s="150" t="s">
        <v>96</v>
      </c>
      <c r="D24" s="152">
        <v>71</v>
      </c>
      <c r="E24" s="152">
        <v>76</v>
      </c>
      <c r="F24" s="152">
        <v>72</v>
      </c>
      <c r="G24" s="152">
        <v>75</v>
      </c>
    </row>
    <row r="25" spans="1:7">
      <c r="A25" s="151"/>
      <c r="B25" s="149" t="s">
        <v>88</v>
      </c>
      <c r="C25" s="150" t="s">
        <v>242</v>
      </c>
      <c r="D25" s="152">
        <v>78</v>
      </c>
      <c r="E25" s="152">
        <v>78</v>
      </c>
      <c r="F25" s="152">
        <v>76</v>
      </c>
      <c r="G25" s="152">
        <v>75</v>
      </c>
    </row>
    <row r="26" spans="1:7">
      <c r="A26" s="151"/>
      <c r="B26" s="149" t="s">
        <v>41</v>
      </c>
      <c r="C26" s="150" t="s">
        <v>44</v>
      </c>
      <c r="D26" s="133">
        <v>69</v>
      </c>
      <c r="E26" s="133">
        <v>73</v>
      </c>
      <c r="F26" s="133">
        <v>67</v>
      </c>
      <c r="G26" s="133">
        <v>76</v>
      </c>
    </row>
    <row r="27" spans="1:7">
      <c r="A27" s="151"/>
      <c r="B27" s="149" t="s">
        <v>41</v>
      </c>
      <c r="C27" s="150" t="s">
        <v>191</v>
      </c>
      <c r="D27" s="152">
        <v>71</v>
      </c>
      <c r="E27" s="152">
        <v>71</v>
      </c>
      <c r="F27" s="152">
        <v>72</v>
      </c>
      <c r="G27" s="152">
        <v>76</v>
      </c>
    </row>
    <row r="28" spans="1:7">
      <c r="A28" s="151"/>
      <c r="B28" s="149" t="s">
        <v>65</v>
      </c>
      <c r="C28" s="150" t="s">
        <v>85</v>
      </c>
      <c r="D28" s="152">
        <v>71</v>
      </c>
      <c r="E28" s="152">
        <v>76</v>
      </c>
      <c r="F28" s="152">
        <v>73</v>
      </c>
      <c r="G28" s="152">
        <v>76</v>
      </c>
    </row>
    <row r="29" spans="1:7">
      <c r="A29" s="151"/>
      <c r="B29" s="149" t="s">
        <v>65</v>
      </c>
      <c r="C29" s="150" t="s">
        <v>216</v>
      </c>
      <c r="D29" s="152">
        <v>77</v>
      </c>
      <c r="E29" s="152">
        <v>73</v>
      </c>
      <c r="F29" s="152">
        <v>75</v>
      </c>
      <c r="G29" s="152">
        <v>76</v>
      </c>
    </row>
    <row r="30" spans="1:7">
      <c r="A30" s="151"/>
      <c r="B30" s="149" t="s">
        <v>88</v>
      </c>
      <c r="C30" s="150" t="s">
        <v>93</v>
      </c>
      <c r="D30" s="152">
        <v>75</v>
      </c>
      <c r="E30" s="152">
        <v>74</v>
      </c>
      <c r="F30" s="152">
        <v>81</v>
      </c>
      <c r="G30" s="152">
        <v>76</v>
      </c>
    </row>
    <row r="31" spans="1:7">
      <c r="A31" s="151"/>
      <c r="B31" s="149" t="s">
        <v>88</v>
      </c>
      <c r="C31" s="150" t="s">
        <v>97</v>
      </c>
      <c r="D31" s="152">
        <v>71</v>
      </c>
      <c r="E31" s="152">
        <v>76</v>
      </c>
      <c r="F31" s="152">
        <v>77</v>
      </c>
      <c r="G31" s="152">
        <v>77</v>
      </c>
    </row>
    <row r="32" spans="1:7">
      <c r="A32" s="151"/>
      <c r="B32" s="149" t="s">
        <v>88</v>
      </c>
      <c r="C32" s="150" t="s">
        <v>228</v>
      </c>
      <c r="D32" s="152">
        <v>81</v>
      </c>
      <c r="E32" s="152">
        <v>74</v>
      </c>
      <c r="F32" s="152">
        <v>76</v>
      </c>
      <c r="G32" s="152">
        <v>77</v>
      </c>
    </row>
    <row r="33" spans="1:7">
      <c r="A33" s="151"/>
      <c r="B33" s="149" t="s">
        <v>88</v>
      </c>
      <c r="C33" s="150" t="s">
        <v>173</v>
      </c>
      <c r="D33" s="152">
        <v>73</v>
      </c>
      <c r="E33" s="152">
        <v>80</v>
      </c>
      <c r="F33" s="152">
        <v>78</v>
      </c>
      <c r="G33" s="152">
        <v>78</v>
      </c>
    </row>
    <row r="34" spans="1:7">
      <c r="A34" s="151"/>
      <c r="B34" s="149" t="s">
        <v>41</v>
      </c>
      <c r="C34" s="150" t="s">
        <v>211</v>
      </c>
      <c r="D34" s="152">
        <v>72</v>
      </c>
      <c r="E34" s="152">
        <v>74</v>
      </c>
      <c r="F34" s="152">
        <v>80</v>
      </c>
      <c r="G34" s="152">
        <v>79</v>
      </c>
    </row>
    <row r="35" spans="1:7">
      <c r="A35" s="151"/>
      <c r="B35" s="149" t="s">
        <v>88</v>
      </c>
      <c r="C35" s="150" t="s">
        <v>176</v>
      </c>
      <c r="D35" s="152">
        <v>82</v>
      </c>
      <c r="E35" s="152">
        <v>74</v>
      </c>
      <c r="F35" s="152">
        <v>75</v>
      </c>
      <c r="G35" s="152">
        <v>79</v>
      </c>
    </row>
    <row r="36" spans="1:7">
      <c r="A36" s="151"/>
      <c r="B36" s="149" t="s">
        <v>65</v>
      </c>
      <c r="C36" s="150" t="s">
        <v>351</v>
      </c>
      <c r="D36" s="152">
        <v>73</v>
      </c>
      <c r="E36" s="152">
        <v>74</v>
      </c>
      <c r="F36" s="152">
        <v>74</v>
      </c>
      <c r="G36" s="152">
        <v>80</v>
      </c>
    </row>
    <row r="37" spans="1:7">
      <c r="A37" s="151"/>
      <c r="B37" s="149" t="s">
        <v>88</v>
      </c>
      <c r="C37" s="150" t="s">
        <v>103</v>
      </c>
      <c r="D37" s="152">
        <v>73</v>
      </c>
      <c r="E37" s="152">
        <v>72</v>
      </c>
      <c r="F37" s="152">
        <v>77</v>
      </c>
      <c r="G37" s="152">
        <v>80</v>
      </c>
    </row>
    <row r="38" spans="1:7">
      <c r="A38" s="151"/>
      <c r="B38" s="149" t="s">
        <v>41</v>
      </c>
      <c r="C38" s="150" t="s">
        <v>54</v>
      </c>
      <c r="D38" s="152">
        <v>75</v>
      </c>
      <c r="E38" s="152">
        <v>67</v>
      </c>
      <c r="F38" s="152">
        <v>74</v>
      </c>
      <c r="G38" s="152">
        <v>81</v>
      </c>
    </row>
    <row r="39" spans="1:7">
      <c r="A39" s="151"/>
      <c r="B39" s="149" t="s">
        <v>88</v>
      </c>
      <c r="C39" s="150" t="s">
        <v>231</v>
      </c>
      <c r="D39" s="152">
        <v>76</v>
      </c>
      <c r="E39" s="152">
        <v>76</v>
      </c>
      <c r="F39" s="152">
        <v>71</v>
      </c>
      <c r="G39" s="152">
        <v>81</v>
      </c>
    </row>
    <row r="40" spans="1:7">
      <c r="A40" s="151"/>
      <c r="B40" s="149" t="s">
        <v>88</v>
      </c>
      <c r="C40" s="150" t="s">
        <v>358</v>
      </c>
      <c r="D40" s="152">
        <v>80</v>
      </c>
      <c r="E40" s="152">
        <v>77</v>
      </c>
      <c r="F40" s="152">
        <v>83</v>
      </c>
      <c r="G40" s="152">
        <v>82</v>
      </c>
    </row>
    <row r="41" spans="1:7">
      <c r="A41" s="151"/>
      <c r="B41" s="149" t="s">
        <v>88</v>
      </c>
      <c r="C41" s="150" t="s">
        <v>232</v>
      </c>
      <c r="D41" s="152">
        <v>83</v>
      </c>
      <c r="E41" s="152">
        <v>74</v>
      </c>
      <c r="F41" s="152">
        <v>75</v>
      </c>
      <c r="G41" s="152">
        <v>83</v>
      </c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</sheetData>
  <sortState ref="B2:G72">
    <sortCondition ref="G2:G72"/>
  </sortState>
  <phoneticPr fontId="2" type="noConversion"/>
  <conditionalFormatting sqref="B2:B70">
    <cfRule type="expression" dxfId="29" priority="10">
      <formula>AND(XEB2=0,XEC2&lt;&gt;"")</formula>
    </cfRule>
  </conditionalFormatting>
  <conditionalFormatting sqref="A2:A70">
    <cfRule type="expression" dxfId="28" priority="9">
      <formula>AND(XEB2=0,XEC2&lt;&gt;"")</formula>
    </cfRule>
  </conditionalFormatting>
  <conditionalFormatting sqref="D2:G70">
    <cfRule type="cellIs" dxfId="27" priority="7" operator="lessThan">
      <formula>#REF!</formula>
    </cfRule>
    <cfRule type="cellIs" dxfId="26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2"/>
  <sheetViews>
    <sheetView workbookViewId="0">
      <pane ySplit="2" topLeftCell="A3" activePane="bottomLeft" state="frozen"/>
      <selection activeCell="M19" sqref="M19"/>
      <selection pane="bottomLeft" activeCell="M12" sqref="M12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14" t="s">
        <v>281</v>
      </c>
      <c r="D1" s="214"/>
      <c r="E1" s="214"/>
      <c r="F1" s="214"/>
      <c r="G1" s="214"/>
      <c r="H1" s="214"/>
      <c r="I1" s="214"/>
    </row>
    <row r="2" spans="1:9" ht="16.5">
      <c r="A2" s="135">
        <f>SUM(A3:A102)</f>
        <v>40</v>
      </c>
      <c r="B2" s="136">
        <f>SUM(B3:B102)/A2</f>
        <v>74.775000000000006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5">
      <c r="A3" s="140">
        <f>COUNTA(D3)</f>
        <v>1</v>
      </c>
      <c r="B3" s="140">
        <f>H3</f>
        <v>67</v>
      </c>
      <c r="C3" s="149" t="s">
        <v>41</v>
      </c>
      <c r="D3" s="150" t="s">
        <v>345</v>
      </c>
      <c r="E3" s="133">
        <v>65</v>
      </c>
      <c r="F3" s="133">
        <v>72</v>
      </c>
      <c r="G3" s="133">
        <v>69</v>
      </c>
      <c r="H3" s="133">
        <v>67</v>
      </c>
      <c r="I3" s="141">
        <f t="shared" ref="I3:I34" si="0">IF($B$2-H3+10&gt;0,$B$2-H3+10,0)*A3</f>
        <v>17.775000000000006</v>
      </c>
    </row>
    <row r="4" spans="1:9" ht="16.5">
      <c r="A4" s="140">
        <f t="shared" ref="A4:A67" si="1">COUNTA(D4)</f>
        <v>1</v>
      </c>
      <c r="B4" s="140">
        <f t="shared" ref="B4:B67" si="2">H4</f>
        <v>69</v>
      </c>
      <c r="C4" s="149" t="s">
        <v>65</v>
      </c>
      <c r="D4" s="150" t="s">
        <v>90</v>
      </c>
      <c r="E4" s="152">
        <v>74</v>
      </c>
      <c r="F4" s="152">
        <v>70</v>
      </c>
      <c r="G4" s="152">
        <v>70</v>
      </c>
      <c r="H4" s="152">
        <v>69</v>
      </c>
      <c r="I4" s="141">
        <f t="shared" si="0"/>
        <v>15.775000000000006</v>
      </c>
    </row>
    <row r="5" spans="1:9" ht="16.5">
      <c r="A5" s="140">
        <f t="shared" si="1"/>
        <v>1</v>
      </c>
      <c r="B5" s="140">
        <f t="shared" si="2"/>
        <v>70</v>
      </c>
      <c r="C5" s="149" t="s">
        <v>41</v>
      </c>
      <c r="D5" s="150" t="s">
        <v>66</v>
      </c>
      <c r="E5" s="152">
        <v>72</v>
      </c>
      <c r="F5" s="152">
        <v>70</v>
      </c>
      <c r="G5" s="152">
        <v>69</v>
      </c>
      <c r="H5" s="152">
        <v>70</v>
      </c>
      <c r="I5" s="141">
        <f t="shared" si="0"/>
        <v>14.775000000000006</v>
      </c>
    </row>
    <row r="6" spans="1:9" ht="16.5">
      <c r="A6" s="140">
        <f t="shared" si="1"/>
        <v>1</v>
      </c>
      <c r="B6" s="140">
        <f t="shared" si="2"/>
        <v>70</v>
      </c>
      <c r="C6" s="149" t="s">
        <v>65</v>
      </c>
      <c r="D6" s="150" t="s">
        <v>89</v>
      </c>
      <c r="E6" s="152">
        <v>71</v>
      </c>
      <c r="F6" s="152">
        <v>70</v>
      </c>
      <c r="G6" s="152">
        <v>71</v>
      </c>
      <c r="H6" s="152">
        <v>70</v>
      </c>
      <c r="I6" s="141">
        <f t="shared" si="0"/>
        <v>14.775000000000006</v>
      </c>
    </row>
    <row r="7" spans="1:9" ht="16.5">
      <c r="A7" s="140">
        <f t="shared" si="1"/>
        <v>1</v>
      </c>
      <c r="B7" s="140">
        <f t="shared" si="2"/>
        <v>70</v>
      </c>
      <c r="C7" s="149" t="s">
        <v>65</v>
      </c>
      <c r="D7" s="150" t="s">
        <v>80</v>
      </c>
      <c r="E7" s="152">
        <v>72</v>
      </c>
      <c r="F7" s="152">
        <v>74</v>
      </c>
      <c r="G7" s="152">
        <v>73</v>
      </c>
      <c r="H7" s="152">
        <v>70</v>
      </c>
      <c r="I7" s="141">
        <f t="shared" si="0"/>
        <v>14.775000000000006</v>
      </c>
    </row>
    <row r="8" spans="1:9" ht="16.5">
      <c r="A8" s="140">
        <f t="shared" si="1"/>
        <v>1</v>
      </c>
      <c r="B8" s="140">
        <f t="shared" si="2"/>
        <v>70</v>
      </c>
      <c r="C8" s="149" t="s">
        <v>65</v>
      </c>
      <c r="D8" s="150" t="s">
        <v>222</v>
      </c>
      <c r="E8" s="152">
        <v>75</v>
      </c>
      <c r="F8" s="152">
        <v>70</v>
      </c>
      <c r="G8" s="152">
        <v>75</v>
      </c>
      <c r="H8" s="152">
        <v>70</v>
      </c>
      <c r="I8" s="141">
        <f t="shared" si="0"/>
        <v>14.775000000000006</v>
      </c>
    </row>
    <row r="9" spans="1:9" ht="16.5">
      <c r="A9" s="140">
        <f t="shared" si="1"/>
        <v>1</v>
      </c>
      <c r="B9" s="140">
        <f t="shared" si="2"/>
        <v>71</v>
      </c>
      <c r="C9" s="149" t="s">
        <v>41</v>
      </c>
      <c r="D9" s="150" t="s">
        <v>49</v>
      </c>
      <c r="E9" s="152">
        <v>72</v>
      </c>
      <c r="F9" s="152">
        <v>74</v>
      </c>
      <c r="G9" s="152">
        <v>74</v>
      </c>
      <c r="H9" s="152">
        <v>71</v>
      </c>
      <c r="I9" s="141">
        <f t="shared" si="0"/>
        <v>13.775000000000006</v>
      </c>
    </row>
    <row r="10" spans="1:9" ht="16.5">
      <c r="A10" s="140">
        <f t="shared" si="1"/>
        <v>1</v>
      </c>
      <c r="B10" s="140">
        <f t="shared" si="2"/>
        <v>71</v>
      </c>
      <c r="C10" s="149" t="s">
        <v>65</v>
      </c>
      <c r="D10" s="150" t="s">
        <v>349</v>
      </c>
      <c r="E10" s="152">
        <v>75</v>
      </c>
      <c r="F10" s="152">
        <v>69</v>
      </c>
      <c r="G10" s="152">
        <v>72</v>
      </c>
      <c r="H10" s="152">
        <v>71</v>
      </c>
      <c r="I10" s="141">
        <f t="shared" si="0"/>
        <v>13.775000000000006</v>
      </c>
    </row>
    <row r="11" spans="1:9" ht="16.5">
      <c r="A11" s="140">
        <f t="shared" si="1"/>
        <v>1</v>
      </c>
      <c r="B11" s="140">
        <f t="shared" si="2"/>
        <v>72</v>
      </c>
      <c r="C11" s="149" t="s">
        <v>41</v>
      </c>
      <c r="D11" s="150" t="s">
        <v>214</v>
      </c>
      <c r="E11" s="133">
        <v>69</v>
      </c>
      <c r="F11" s="133">
        <v>75</v>
      </c>
      <c r="G11" s="133">
        <v>71</v>
      </c>
      <c r="H11" s="133">
        <v>72</v>
      </c>
      <c r="I11" s="141">
        <f t="shared" si="0"/>
        <v>12.775000000000006</v>
      </c>
    </row>
    <row r="12" spans="1:9" ht="16.5">
      <c r="A12" s="140">
        <f t="shared" si="1"/>
        <v>1</v>
      </c>
      <c r="B12" s="140">
        <f t="shared" si="2"/>
        <v>72</v>
      </c>
      <c r="C12" s="149" t="s">
        <v>41</v>
      </c>
      <c r="D12" s="150" t="s">
        <v>83</v>
      </c>
      <c r="E12" s="152">
        <v>74</v>
      </c>
      <c r="F12" s="152">
        <v>71</v>
      </c>
      <c r="G12" s="152">
        <v>71</v>
      </c>
      <c r="H12" s="152">
        <v>72</v>
      </c>
      <c r="I12" s="141">
        <f t="shared" si="0"/>
        <v>12.775000000000006</v>
      </c>
    </row>
    <row r="13" spans="1:9" ht="16.5">
      <c r="A13" s="140">
        <f t="shared" si="1"/>
        <v>1</v>
      </c>
      <c r="B13" s="140">
        <f t="shared" si="2"/>
        <v>72</v>
      </c>
      <c r="C13" s="149" t="s">
        <v>41</v>
      </c>
      <c r="D13" s="150" t="s">
        <v>48</v>
      </c>
      <c r="E13" s="152">
        <v>75</v>
      </c>
      <c r="F13" s="152">
        <v>71</v>
      </c>
      <c r="G13" s="152">
        <v>70</v>
      </c>
      <c r="H13" s="152">
        <v>72</v>
      </c>
      <c r="I13" s="141">
        <f t="shared" si="0"/>
        <v>12.775000000000006</v>
      </c>
    </row>
    <row r="14" spans="1:9" ht="16.5">
      <c r="A14" s="140">
        <f t="shared" si="1"/>
        <v>1</v>
      </c>
      <c r="B14" s="140">
        <f t="shared" si="2"/>
        <v>72</v>
      </c>
      <c r="C14" s="149" t="s">
        <v>88</v>
      </c>
      <c r="D14" s="150" t="s">
        <v>107</v>
      </c>
      <c r="E14" s="152">
        <v>80</v>
      </c>
      <c r="F14" s="152">
        <v>76</v>
      </c>
      <c r="G14" s="152">
        <v>76</v>
      </c>
      <c r="H14" s="152">
        <v>72</v>
      </c>
      <c r="I14" s="141">
        <f t="shared" si="0"/>
        <v>12.775000000000006</v>
      </c>
    </row>
    <row r="15" spans="1:9" ht="16.5">
      <c r="A15" s="140">
        <f t="shared" si="1"/>
        <v>1</v>
      </c>
      <c r="B15" s="140">
        <f t="shared" si="2"/>
        <v>73</v>
      </c>
      <c r="C15" s="149" t="s">
        <v>65</v>
      </c>
      <c r="D15" s="150" t="s">
        <v>67</v>
      </c>
      <c r="E15" s="152">
        <v>71</v>
      </c>
      <c r="F15" s="152">
        <v>71</v>
      </c>
      <c r="G15" s="152">
        <v>68</v>
      </c>
      <c r="H15" s="152">
        <v>73</v>
      </c>
      <c r="I15" s="141">
        <f t="shared" si="0"/>
        <v>11.775000000000006</v>
      </c>
    </row>
    <row r="16" spans="1:9" ht="16.5">
      <c r="A16" s="140">
        <f t="shared" si="1"/>
        <v>1</v>
      </c>
      <c r="B16" s="140">
        <f t="shared" si="2"/>
        <v>73</v>
      </c>
      <c r="C16" s="149" t="s">
        <v>65</v>
      </c>
      <c r="D16" s="150" t="s">
        <v>75</v>
      </c>
      <c r="E16" s="152">
        <v>69</v>
      </c>
      <c r="F16" s="152">
        <v>70</v>
      </c>
      <c r="G16" s="152">
        <v>75</v>
      </c>
      <c r="H16" s="152">
        <v>73</v>
      </c>
      <c r="I16" s="141">
        <f t="shared" si="0"/>
        <v>11.775000000000006</v>
      </c>
    </row>
    <row r="17" spans="1:9" ht="16.5">
      <c r="A17" s="140">
        <f t="shared" si="1"/>
        <v>1</v>
      </c>
      <c r="B17" s="140">
        <f t="shared" si="2"/>
        <v>73</v>
      </c>
      <c r="C17" s="149" t="s">
        <v>65</v>
      </c>
      <c r="D17" s="150" t="s">
        <v>350</v>
      </c>
      <c r="E17" s="152">
        <v>77</v>
      </c>
      <c r="F17" s="152">
        <v>68</v>
      </c>
      <c r="G17" s="152">
        <v>70</v>
      </c>
      <c r="H17" s="152">
        <v>73</v>
      </c>
      <c r="I17" s="141">
        <f t="shared" si="0"/>
        <v>11.775000000000006</v>
      </c>
    </row>
    <row r="18" spans="1:9" ht="16.5">
      <c r="A18" s="140">
        <f t="shared" si="1"/>
        <v>1</v>
      </c>
      <c r="B18" s="140">
        <f t="shared" si="2"/>
        <v>74</v>
      </c>
      <c r="C18" s="149" t="s">
        <v>41</v>
      </c>
      <c r="D18" s="150" t="s">
        <v>71</v>
      </c>
      <c r="E18" s="152">
        <v>75</v>
      </c>
      <c r="F18" s="152">
        <v>71</v>
      </c>
      <c r="G18" s="152">
        <v>67</v>
      </c>
      <c r="H18" s="152">
        <v>74</v>
      </c>
      <c r="I18" s="141">
        <f t="shared" si="0"/>
        <v>10.775000000000006</v>
      </c>
    </row>
    <row r="19" spans="1:9" ht="16.5">
      <c r="A19" s="140">
        <f t="shared" si="1"/>
        <v>1</v>
      </c>
      <c r="B19" s="140">
        <f t="shared" si="2"/>
        <v>74</v>
      </c>
      <c r="C19" s="149" t="s">
        <v>41</v>
      </c>
      <c r="D19" s="150" t="s">
        <v>346</v>
      </c>
      <c r="E19" s="152">
        <v>72</v>
      </c>
      <c r="F19" s="152">
        <v>71</v>
      </c>
      <c r="G19" s="152">
        <v>76</v>
      </c>
      <c r="H19" s="152">
        <v>74</v>
      </c>
      <c r="I19" s="141">
        <f t="shared" si="0"/>
        <v>10.775000000000006</v>
      </c>
    </row>
    <row r="20" spans="1:9" ht="16.5">
      <c r="A20" s="140">
        <f t="shared" si="1"/>
        <v>1</v>
      </c>
      <c r="B20" s="140">
        <f t="shared" si="2"/>
        <v>74</v>
      </c>
      <c r="C20" s="149" t="s">
        <v>65</v>
      </c>
      <c r="D20" s="150" t="s">
        <v>77</v>
      </c>
      <c r="E20" s="152">
        <v>74</v>
      </c>
      <c r="F20" s="152">
        <v>73</v>
      </c>
      <c r="G20" s="152">
        <v>69</v>
      </c>
      <c r="H20" s="152">
        <v>74</v>
      </c>
      <c r="I20" s="141">
        <f t="shared" si="0"/>
        <v>10.775000000000006</v>
      </c>
    </row>
    <row r="21" spans="1:9" ht="16.5">
      <c r="A21" s="140">
        <f t="shared" si="1"/>
        <v>1</v>
      </c>
      <c r="B21" s="140">
        <f t="shared" si="2"/>
        <v>74</v>
      </c>
      <c r="C21" s="149" t="s">
        <v>65</v>
      </c>
      <c r="D21" s="150" t="s">
        <v>94</v>
      </c>
      <c r="E21" s="152">
        <v>76</v>
      </c>
      <c r="F21" s="152">
        <v>73</v>
      </c>
      <c r="G21" s="152">
        <v>75</v>
      </c>
      <c r="H21" s="152">
        <v>74</v>
      </c>
      <c r="I21" s="141">
        <f t="shared" si="0"/>
        <v>10.775000000000006</v>
      </c>
    </row>
    <row r="22" spans="1:9" ht="16.5">
      <c r="A22" s="140">
        <f t="shared" si="1"/>
        <v>1</v>
      </c>
      <c r="B22" s="140">
        <f t="shared" si="2"/>
        <v>74</v>
      </c>
      <c r="C22" s="149" t="s">
        <v>65</v>
      </c>
      <c r="D22" s="150" t="s">
        <v>95</v>
      </c>
      <c r="E22" s="152">
        <v>74</v>
      </c>
      <c r="F22" s="152">
        <v>75</v>
      </c>
      <c r="G22" s="152">
        <v>76</v>
      </c>
      <c r="H22" s="152">
        <v>74</v>
      </c>
      <c r="I22" s="141">
        <f t="shared" si="0"/>
        <v>10.775000000000006</v>
      </c>
    </row>
    <row r="23" spans="1:9" ht="16.5">
      <c r="A23" s="140">
        <f t="shared" si="1"/>
        <v>1</v>
      </c>
      <c r="B23" s="140">
        <f t="shared" si="2"/>
        <v>74</v>
      </c>
      <c r="C23" s="149" t="s">
        <v>65</v>
      </c>
      <c r="D23" s="150" t="s">
        <v>352</v>
      </c>
      <c r="E23" s="152">
        <v>75</v>
      </c>
      <c r="F23" s="152">
        <v>75</v>
      </c>
      <c r="G23" s="152">
        <v>78</v>
      </c>
      <c r="H23" s="152">
        <v>74</v>
      </c>
      <c r="I23" s="141">
        <f t="shared" si="0"/>
        <v>10.775000000000006</v>
      </c>
    </row>
    <row r="24" spans="1:9" ht="16.5">
      <c r="A24" s="140">
        <f t="shared" si="1"/>
        <v>1</v>
      </c>
      <c r="B24" s="140">
        <f t="shared" si="2"/>
        <v>75</v>
      </c>
      <c r="C24" s="149" t="s">
        <v>41</v>
      </c>
      <c r="D24" s="150" t="s">
        <v>42</v>
      </c>
      <c r="E24" s="152">
        <v>72</v>
      </c>
      <c r="F24" s="152">
        <v>65</v>
      </c>
      <c r="G24" s="152">
        <v>75</v>
      </c>
      <c r="H24" s="152">
        <v>75</v>
      </c>
      <c r="I24" s="141">
        <f t="shared" si="0"/>
        <v>9.7750000000000057</v>
      </c>
    </row>
    <row r="25" spans="1:9" ht="16.5">
      <c r="A25" s="140">
        <f t="shared" si="1"/>
        <v>1</v>
      </c>
      <c r="B25" s="140">
        <f t="shared" si="2"/>
        <v>75</v>
      </c>
      <c r="C25" s="149" t="s">
        <v>88</v>
      </c>
      <c r="D25" s="150" t="s">
        <v>96</v>
      </c>
      <c r="E25" s="152">
        <v>71</v>
      </c>
      <c r="F25" s="152">
        <v>76</v>
      </c>
      <c r="G25" s="152">
        <v>72</v>
      </c>
      <c r="H25" s="152">
        <v>75</v>
      </c>
      <c r="I25" s="141">
        <f t="shared" si="0"/>
        <v>9.7750000000000057</v>
      </c>
    </row>
    <row r="26" spans="1:9" ht="16.5">
      <c r="A26" s="140">
        <f t="shared" si="1"/>
        <v>1</v>
      </c>
      <c r="B26" s="140">
        <f t="shared" si="2"/>
        <v>75</v>
      </c>
      <c r="C26" s="149" t="s">
        <v>88</v>
      </c>
      <c r="D26" s="150" t="s">
        <v>242</v>
      </c>
      <c r="E26" s="152">
        <v>78</v>
      </c>
      <c r="F26" s="152">
        <v>78</v>
      </c>
      <c r="G26" s="152">
        <v>76</v>
      </c>
      <c r="H26" s="152">
        <v>75</v>
      </c>
      <c r="I26" s="141">
        <f t="shared" si="0"/>
        <v>9.7750000000000057</v>
      </c>
    </row>
    <row r="27" spans="1:9" ht="16.5">
      <c r="A27" s="140">
        <f t="shared" si="1"/>
        <v>1</v>
      </c>
      <c r="B27" s="140">
        <f t="shared" si="2"/>
        <v>76</v>
      </c>
      <c r="C27" s="149" t="s">
        <v>41</v>
      </c>
      <c r="D27" s="150" t="s">
        <v>44</v>
      </c>
      <c r="E27" s="152">
        <v>69</v>
      </c>
      <c r="F27" s="152">
        <v>73</v>
      </c>
      <c r="G27" s="152">
        <v>67</v>
      </c>
      <c r="H27" s="152">
        <v>76</v>
      </c>
      <c r="I27" s="141">
        <f t="shared" si="0"/>
        <v>8.7750000000000057</v>
      </c>
    </row>
    <row r="28" spans="1:9" ht="16.5">
      <c r="A28" s="140">
        <f t="shared" si="1"/>
        <v>1</v>
      </c>
      <c r="B28" s="140">
        <f t="shared" si="2"/>
        <v>76</v>
      </c>
      <c r="C28" s="149" t="s">
        <v>41</v>
      </c>
      <c r="D28" s="150" t="s">
        <v>191</v>
      </c>
      <c r="E28" s="152">
        <v>71</v>
      </c>
      <c r="F28" s="152">
        <v>71</v>
      </c>
      <c r="G28" s="152">
        <v>72</v>
      </c>
      <c r="H28" s="152">
        <v>76</v>
      </c>
      <c r="I28" s="141">
        <f t="shared" si="0"/>
        <v>8.7750000000000057</v>
      </c>
    </row>
    <row r="29" spans="1:9" ht="16.5">
      <c r="A29" s="140">
        <f t="shared" si="1"/>
        <v>1</v>
      </c>
      <c r="B29" s="140">
        <f t="shared" si="2"/>
        <v>76</v>
      </c>
      <c r="C29" s="149" t="s">
        <v>65</v>
      </c>
      <c r="D29" s="150" t="s">
        <v>85</v>
      </c>
      <c r="E29" s="152">
        <v>71</v>
      </c>
      <c r="F29" s="152">
        <v>76</v>
      </c>
      <c r="G29" s="152">
        <v>73</v>
      </c>
      <c r="H29" s="152">
        <v>76</v>
      </c>
      <c r="I29" s="141">
        <f t="shared" si="0"/>
        <v>8.7750000000000057</v>
      </c>
    </row>
    <row r="30" spans="1:9" ht="16.5">
      <c r="A30" s="140">
        <f t="shared" si="1"/>
        <v>1</v>
      </c>
      <c r="B30" s="140">
        <f t="shared" si="2"/>
        <v>76</v>
      </c>
      <c r="C30" s="149" t="s">
        <v>65</v>
      </c>
      <c r="D30" s="150" t="s">
        <v>216</v>
      </c>
      <c r="E30" s="152">
        <v>77</v>
      </c>
      <c r="F30" s="152">
        <v>73</v>
      </c>
      <c r="G30" s="152">
        <v>75</v>
      </c>
      <c r="H30" s="152">
        <v>76</v>
      </c>
      <c r="I30" s="141">
        <f t="shared" si="0"/>
        <v>8.7750000000000057</v>
      </c>
    </row>
    <row r="31" spans="1:9" ht="16.5">
      <c r="A31" s="140">
        <f t="shared" si="1"/>
        <v>1</v>
      </c>
      <c r="B31" s="140">
        <f t="shared" si="2"/>
        <v>76</v>
      </c>
      <c r="C31" s="149" t="s">
        <v>88</v>
      </c>
      <c r="D31" s="150" t="s">
        <v>93</v>
      </c>
      <c r="E31" s="152">
        <v>75</v>
      </c>
      <c r="F31" s="152">
        <v>74</v>
      </c>
      <c r="G31" s="152">
        <v>81</v>
      </c>
      <c r="H31" s="152">
        <v>76</v>
      </c>
      <c r="I31" s="141">
        <f t="shared" si="0"/>
        <v>8.7750000000000057</v>
      </c>
    </row>
    <row r="32" spans="1:9" ht="16.5">
      <c r="A32" s="140">
        <f t="shared" si="1"/>
        <v>1</v>
      </c>
      <c r="B32" s="140">
        <f t="shared" si="2"/>
        <v>77</v>
      </c>
      <c r="C32" s="149" t="s">
        <v>88</v>
      </c>
      <c r="D32" s="150" t="s">
        <v>97</v>
      </c>
      <c r="E32" s="152">
        <v>71</v>
      </c>
      <c r="F32" s="152">
        <v>76</v>
      </c>
      <c r="G32" s="152">
        <v>77</v>
      </c>
      <c r="H32" s="152">
        <v>77</v>
      </c>
      <c r="I32" s="141">
        <f t="shared" si="0"/>
        <v>7.7750000000000057</v>
      </c>
    </row>
    <row r="33" spans="1:9" ht="16.5">
      <c r="A33" s="140">
        <f t="shared" si="1"/>
        <v>1</v>
      </c>
      <c r="B33" s="140">
        <f t="shared" si="2"/>
        <v>77</v>
      </c>
      <c r="C33" s="149" t="s">
        <v>88</v>
      </c>
      <c r="D33" s="150" t="s">
        <v>228</v>
      </c>
      <c r="E33" s="152">
        <v>81</v>
      </c>
      <c r="F33" s="152">
        <v>74</v>
      </c>
      <c r="G33" s="152">
        <v>76</v>
      </c>
      <c r="H33" s="152">
        <v>77</v>
      </c>
      <c r="I33" s="141">
        <f t="shared" si="0"/>
        <v>7.7750000000000057</v>
      </c>
    </row>
    <row r="34" spans="1:9" ht="16.5">
      <c r="A34" s="140">
        <f t="shared" si="1"/>
        <v>1</v>
      </c>
      <c r="B34" s="140">
        <f t="shared" si="2"/>
        <v>78</v>
      </c>
      <c r="C34" s="149" t="s">
        <v>88</v>
      </c>
      <c r="D34" s="150" t="s">
        <v>173</v>
      </c>
      <c r="E34" s="152">
        <v>73</v>
      </c>
      <c r="F34" s="152">
        <v>80</v>
      </c>
      <c r="G34" s="152">
        <v>78</v>
      </c>
      <c r="H34" s="152">
        <v>78</v>
      </c>
      <c r="I34" s="141">
        <f t="shared" si="0"/>
        <v>6.7750000000000057</v>
      </c>
    </row>
    <row r="35" spans="1:9" ht="16.5">
      <c r="A35" s="140">
        <f t="shared" si="1"/>
        <v>1</v>
      </c>
      <c r="B35" s="140">
        <f t="shared" si="2"/>
        <v>79</v>
      </c>
      <c r="C35" s="149" t="s">
        <v>41</v>
      </c>
      <c r="D35" s="150" t="s">
        <v>211</v>
      </c>
      <c r="E35" s="152">
        <v>72</v>
      </c>
      <c r="F35" s="152">
        <v>74</v>
      </c>
      <c r="G35" s="152">
        <v>80</v>
      </c>
      <c r="H35" s="152">
        <v>79</v>
      </c>
      <c r="I35" s="141">
        <f t="shared" ref="I35:I66" si="3">IF($B$2-H35+10&gt;0,$B$2-H35+10,0)*A35</f>
        <v>5.7750000000000057</v>
      </c>
    </row>
    <row r="36" spans="1:9" ht="16.5">
      <c r="A36" s="140">
        <f t="shared" si="1"/>
        <v>1</v>
      </c>
      <c r="B36" s="140">
        <f t="shared" si="2"/>
        <v>79</v>
      </c>
      <c r="C36" s="149" t="s">
        <v>88</v>
      </c>
      <c r="D36" s="150" t="s">
        <v>176</v>
      </c>
      <c r="E36" s="152">
        <v>82</v>
      </c>
      <c r="F36" s="152">
        <v>74</v>
      </c>
      <c r="G36" s="152">
        <v>75</v>
      </c>
      <c r="H36" s="152">
        <v>79</v>
      </c>
      <c r="I36" s="141">
        <f t="shared" si="3"/>
        <v>5.7750000000000057</v>
      </c>
    </row>
    <row r="37" spans="1:9" ht="16.5">
      <c r="A37" s="140">
        <f t="shared" si="1"/>
        <v>1</v>
      </c>
      <c r="B37" s="140">
        <f t="shared" si="2"/>
        <v>80</v>
      </c>
      <c r="C37" s="149" t="s">
        <v>65</v>
      </c>
      <c r="D37" s="150" t="s">
        <v>351</v>
      </c>
      <c r="E37" s="152">
        <v>73</v>
      </c>
      <c r="F37" s="152">
        <v>74</v>
      </c>
      <c r="G37" s="152">
        <v>74</v>
      </c>
      <c r="H37" s="152">
        <v>80</v>
      </c>
      <c r="I37" s="141">
        <f t="shared" si="3"/>
        <v>4.7750000000000057</v>
      </c>
    </row>
    <row r="38" spans="1:9" ht="16.5">
      <c r="A38" s="140">
        <f t="shared" si="1"/>
        <v>1</v>
      </c>
      <c r="B38" s="140">
        <f t="shared" si="2"/>
        <v>80</v>
      </c>
      <c r="C38" s="149" t="s">
        <v>88</v>
      </c>
      <c r="D38" s="150" t="s">
        <v>103</v>
      </c>
      <c r="E38" s="152">
        <v>73</v>
      </c>
      <c r="F38" s="152">
        <v>72</v>
      </c>
      <c r="G38" s="152">
        <v>77</v>
      </c>
      <c r="H38" s="152">
        <v>80</v>
      </c>
      <c r="I38" s="141">
        <f t="shared" si="3"/>
        <v>4.7750000000000057</v>
      </c>
    </row>
    <row r="39" spans="1:9" ht="16.5">
      <c r="A39" s="140">
        <f t="shared" si="1"/>
        <v>1</v>
      </c>
      <c r="B39" s="140">
        <f t="shared" si="2"/>
        <v>81</v>
      </c>
      <c r="C39" s="149" t="s">
        <v>41</v>
      </c>
      <c r="D39" s="150" t="s">
        <v>54</v>
      </c>
      <c r="E39" s="152">
        <v>75</v>
      </c>
      <c r="F39" s="152">
        <v>67</v>
      </c>
      <c r="G39" s="152">
        <v>74</v>
      </c>
      <c r="H39" s="152">
        <v>81</v>
      </c>
      <c r="I39" s="141">
        <f t="shared" si="3"/>
        <v>3.7750000000000057</v>
      </c>
    </row>
    <row r="40" spans="1:9" ht="16.5">
      <c r="A40" s="140">
        <f t="shared" si="1"/>
        <v>1</v>
      </c>
      <c r="B40" s="140">
        <f t="shared" si="2"/>
        <v>81</v>
      </c>
      <c r="C40" s="149" t="s">
        <v>88</v>
      </c>
      <c r="D40" s="150" t="s">
        <v>231</v>
      </c>
      <c r="E40" s="152">
        <v>76</v>
      </c>
      <c r="F40" s="152">
        <v>76</v>
      </c>
      <c r="G40" s="152">
        <v>71</v>
      </c>
      <c r="H40" s="152">
        <v>81</v>
      </c>
      <c r="I40" s="141">
        <f t="shared" si="3"/>
        <v>3.7750000000000057</v>
      </c>
    </row>
    <row r="41" spans="1:9" ht="16.5">
      <c r="A41" s="140">
        <f t="shared" si="1"/>
        <v>1</v>
      </c>
      <c r="B41" s="140">
        <f t="shared" si="2"/>
        <v>82</v>
      </c>
      <c r="C41" s="149" t="s">
        <v>88</v>
      </c>
      <c r="D41" s="150" t="s">
        <v>358</v>
      </c>
      <c r="E41" s="152">
        <v>80</v>
      </c>
      <c r="F41" s="152">
        <v>77</v>
      </c>
      <c r="G41" s="152">
        <v>83</v>
      </c>
      <c r="H41" s="152">
        <v>82</v>
      </c>
      <c r="I41" s="141">
        <f t="shared" si="3"/>
        <v>2.7750000000000057</v>
      </c>
    </row>
    <row r="42" spans="1:9" ht="16.5">
      <c r="A42" s="140">
        <f t="shared" si="1"/>
        <v>1</v>
      </c>
      <c r="B42" s="140">
        <f t="shared" si="2"/>
        <v>83</v>
      </c>
      <c r="C42" s="149" t="s">
        <v>88</v>
      </c>
      <c r="D42" s="150" t="s">
        <v>232</v>
      </c>
      <c r="E42" s="133">
        <v>83</v>
      </c>
      <c r="F42" s="133">
        <v>74</v>
      </c>
      <c r="G42" s="133">
        <v>75</v>
      </c>
      <c r="H42" s="133">
        <v>83</v>
      </c>
      <c r="I42" s="141">
        <f t="shared" si="3"/>
        <v>1.7750000000000057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314" priority="19">
      <formula>AND(XEG3=0,XEH3&lt;&gt;"")</formula>
    </cfRule>
  </conditionalFormatting>
  <conditionalFormatting sqref="B3:B102">
    <cfRule type="expression" dxfId="313" priority="18">
      <formula>AND(XEI3=0,XEJ3&lt;&gt;"")</formula>
    </cfRule>
  </conditionalFormatting>
  <conditionalFormatting sqref="E3:I94 I95:I102">
    <cfRule type="cellIs" dxfId="312" priority="16" operator="lessThan">
      <formula>#REF!</formula>
    </cfRule>
    <cfRule type="cellIs" dxfId="311" priority="17" operator="equal">
      <formula>#REF!</formula>
    </cfRule>
  </conditionalFormatting>
  <conditionalFormatting sqref="C3:C42">
    <cfRule type="expression" dxfId="310" priority="15">
      <formula>AND(XEG3=0,XEH3&lt;&gt;"")</formula>
    </cfRule>
  </conditionalFormatting>
  <conditionalFormatting sqref="A3:A102">
    <cfRule type="expression" dxfId="309" priority="14">
      <formula>AND(XEG3=0,XEH3&lt;&gt;"")</formula>
    </cfRule>
  </conditionalFormatting>
  <conditionalFormatting sqref="E3:H72">
    <cfRule type="cellIs" dxfId="308" priority="12" operator="lessThan">
      <formula>#REF!</formula>
    </cfRule>
    <cfRule type="cellIs" dxfId="307" priority="13" operator="equal">
      <formula>#REF!</formula>
    </cfRule>
  </conditionalFormatting>
  <conditionalFormatting sqref="C3:C72">
    <cfRule type="expression" dxfId="306" priority="11">
      <formula>AND(XEF3=0,XEG3&lt;&gt;"")</formula>
    </cfRule>
  </conditionalFormatting>
  <conditionalFormatting sqref="C3:C72">
    <cfRule type="expression" dxfId="305" priority="10">
      <formula>AND(XEF3=0,XEG3&lt;&gt;"")</formula>
    </cfRule>
  </conditionalFormatting>
  <conditionalFormatting sqref="C3:C41">
    <cfRule type="expression" dxfId="304" priority="9">
      <formula>AND(XEI3=0,XEJ3&lt;&gt;"")</formula>
    </cfRule>
  </conditionalFormatting>
  <conditionalFormatting sqref="E3:H41">
    <cfRule type="cellIs" dxfId="303" priority="7" operator="lessThan">
      <formula>#REF!</formula>
    </cfRule>
    <cfRule type="cellIs" dxfId="302" priority="8" operator="equal">
      <formula>#REF!</formula>
    </cfRule>
  </conditionalFormatting>
  <conditionalFormatting sqref="C3:C43">
    <cfRule type="expression" dxfId="301" priority="6">
      <formula>AND(XEH3=0,XEI3&lt;&gt;"")</formula>
    </cfRule>
  </conditionalFormatting>
  <conditionalFormatting sqref="E3:H43">
    <cfRule type="cellIs" dxfId="300" priority="4" operator="lessThan">
      <formula>#REF!</formula>
    </cfRule>
    <cfRule type="cellIs" dxfId="299" priority="5" operator="equal">
      <formula>#REF!</formula>
    </cfRule>
  </conditionalFormatting>
  <conditionalFormatting sqref="C3:C41">
    <cfRule type="expression" dxfId="298" priority="3">
      <formula>AND(XEH3=0,XEI3&lt;&gt;"")</formula>
    </cfRule>
  </conditionalFormatting>
  <conditionalFormatting sqref="E3:H41">
    <cfRule type="cellIs" dxfId="297" priority="1" operator="lessThan">
      <formula>#REF!</formula>
    </cfRule>
    <cfRule type="cellIs" dxfId="296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K82"/>
  <sheetViews>
    <sheetView workbookViewId="0">
      <pane ySplit="1" topLeftCell="A2" activePane="bottomLeft" state="frozen"/>
      <selection activeCell="G3" sqref="G3"/>
      <selection pane="bottomLeft" activeCell="B2" sqref="B2:G2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338</v>
      </c>
    </row>
    <row r="2" spans="1:11">
      <c r="A2" s="151"/>
      <c r="B2" s="149" t="s">
        <v>127</v>
      </c>
      <c r="C2" s="150" t="s">
        <v>136</v>
      </c>
      <c r="D2" s="152">
        <v>72</v>
      </c>
      <c r="E2" s="152">
        <v>75</v>
      </c>
      <c r="F2" s="152">
        <v>73</v>
      </c>
      <c r="G2" s="152">
        <v>72</v>
      </c>
    </row>
    <row r="3" spans="1:11">
      <c r="A3" s="151"/>
      <c r="B3" s="149" t="s">
        <v>114</v>
      </c>
      <c r="C3" s="150" t="s">
        <v>362</v>
      </c>
      <c r="D3" s="133">
        <v>77</v>
      </c>
      <c r="E3" s="133">
        <v>69</v>
      </c>
      <c r="F3" s="133">
        <v>72</v>
      </c>
      <c r="G3" s="133">
        <v>73</v>
      </c>
    </row>
    <row r="4" spans="1:11">
      <c r="A4" s="151"/>
      <c r="B4" s="149" t="s">
        <v>114</v>
      </c>
      <c r="C4" s="150" t="s">
        <v>137</v>
      </c>
      <c r="D4" s="133">
        <v>79</v>
      </c>
      <c r="E4" s="133">
        <v>73</v>
      </c>
      <c r="F4" s="133">
        <v>76</v>
      </c>
      <c r="G4" s="133">
        <v>73</v>
      </c>
    </row>
    <row r="5" spans="1:11">
      <c r="A5" s="151"/>
      <c r="B5" s="149" t="s">
        <v>127</v>
      </c>
      <c r="C5" s="150" t="s">
        <v>367</v>
      </c>
      <c r="D5" s="152">
        <v>73</v>
      </c>
      <c r="E5" s="152">
        <v>73</v>
      </c>
      <c r="F5" s="152">
        <v>76</v>
      </c>
      <c r="G5" s="152">
        <v>73</v>
      </c>
    </row>
    <row r="6" spans="1:11">
      <c r="A6" s="151"/>
      <c r="B6" s="149" t="s">
        <v>127</v>
      </c>
      <c r="C6" s="150" t="s">
        <v>130</v>
      </c>
      <c r="D6" s="152">
        <v>75</v>
      </c>
      <c r="E6" s="152">
        <v>72</v>
      </c>
      <c r="F6" s="152">
        <v>75</v>
      </c>
      <c r="G6" s="152">
        <v>75</v>
      </c>
    </row>
    <row r="7" spans="1:11">
      <c r="A7" s="151"/>
      <c r="B7" s="149" t="s">
        <v>127</v>
      </c>
      <c r="C7" s="150" t="s">
        <v>143</v>
      </c>
      <c r="D7" s="152">
        <v>75</v>
      </c>
      <c r="E7" s="152">
        <v>73</v>
      </c>
      <c r="F7" s="152">
        <v>75</v>
      </c>
      <c r="G7" s="152">
        <v>75</v>
      </c>
    </row>
    <row r="8" spans="1:11">
      <c r="A8" s="151"/>
      <c r="B8" s="149" t="s">
        <v>127</v>
      </c>
      <c r="C8" s="150" t="s">
        <v>144</v>
      </c>
      <c r="D8" s="152">
        <v>78</v>
      </c>
      <c r="E8" s="152">
        <v>76</v>
      </c>
      <c r="F8" s="152">
        <v>74</v>
      </c>
      <c r="G8" s="152">
        <v>75</v>
      </c>
    </row>
    <row r="9" spans="1:11">
      <c r="A9" s="151"/>
      <c r="B9" s="149" t="s">
        <v>148</v>
      </c>
      <c r="C9" s="150" t="s">
        <v>154</v>
      </c>
      <c r="D9" s="152">
        <v>73</v>
      </c>
      <c r="E9" s="152">
        <v>72</v>
      </c>
      <c r="F9" s="152">
        <v>71</v>
      </c>
      <c r="G9" s="152">
        <v>75</v>
      </c>
    </row>
    <row r="10" spans="1:11">
      <c r="A10" s="151"/>
      <c r="B10" s="149" t="s">
        <v>148</v>
      </c>
      <c r="C10" s="150" t="s">
        <v>149</v>
      </c>
      <c r="D10" s="152">
        <v>71</v>
      </c>
      <c r="E10" s="152">
        <v>76</v>
      </c>
      <c r="F10" s="152">
        <v>75</v>
      </c>
      <c r="G10" s="152">
        <v>76</v>
      </c>
    </row>
    <row r="11" spans="1:11">
      <c r="A11" s="151"/>
      <c r="B11" s="149" t="s">
        <v>148</v>
      </c>
      <c r="C11" s="150" t="s">
        <v>373</v>
      </c>
      <c r="D11" s="152">
        <v>79</v>
      </c>
      <c r="E11" s="152">
        <v>73</v>
      </c>
      <c r="F11" s="152">
        <v>79</v>
      </c>
      <c r="G11" s="152">
        <v>76</v>
      </c>
    </row>
    <row r="12" spans="1:11">
      <c r="A12" s="151"/>
      <c r="B12" s="149" t="s">
        <v>148</v>
      </c>
      <c r="C12" s="150" t="s">
        <v>159</v>
      </c>
      <c r="D12" s="152">
        <v>79</v>
      </c>
      <c r="E12" s="152">
        <v>77</v>
      </c>
      <c r="F12" s="152">
        <v>79</v>
      </c>
      <c r="G12" s="152">
        <v>76</v>
      </c>
    </row>
    <row r="13" spans="1:11">
      <c r="A13" s="151"/>
      <c r="B13" s="149" t="s">
        <v>114</v>
      </c>
      <c r="C13" s="150" t="s">
        <v>364</v>
      </c>
      <c r="D13" s="152">
        <v>77</v>
      </c>
      <c r="E13" s="152">
        <v>75</v>
      </c>
      <c r="F13" s="152">
        <v>74</v>
      </c>
      <c r="G13" s="152">
        <v>77</v>
      </c>
    </row>
    <row r="14" spans="1:11">
      <c r="A14" s="151"/>
      <c r="B14" s="149" t="s">
        <v>127</v>
      </c>
      <c r="C14" s="150" t="s">
        <v>256</v>
      </c>
      <c r="D14" s="152">
        <v>80</v>
      </c>
      <c r="E14" s="152">
        <v>77</v>
      </c>
      <c r="F14" s="152">
        <v>79</v>
      </c>
      <c r="G14" s="152">
        <v>77</v>
      </c>
    </row>
    <row r="15" spans="1:11">
      <c r="A15" s="151"/>
      <c r="B15" s="149" t="s">
        <v>148</v>
      </c>
      <c r="C15" s="150" t="s">
        <v>152</v>
      </c>
      <c r="D15" s="152">
        <v>81</v>
      </c>
      <c r="E15" s="152">
        <v>78</v>
      </c>
      <c r="F15" s="152">
        <v>76</v>
      </c>
      <c r="G15" s="152">
        <v>77</v>
      </c>
    </row>
    <row r="16" spans="1:11">
      <c r="A16" s="151"/>
      <c r="B16" s="149" t="s">
        <v>114</v>
      </c>
      <c r="C16" s="150" t="s">
        <v>363</v>
      </c>
      <c r="D16" s="133">
        <v>74</v>
      </c>
      <c r="E16" s="133">
        <v>71</v>
      </c>
      <c r="F16" s="133">
        <v>72</v>
      </c>
      <c r="G16" s="133">
        <v>78</v>
      </c>
    </row>
    <row r="17" spans="1:7">
      <c r="A17" s="151"/>
      <c r="B17" s="149" t="s">
        <v>114</v>
      </c>
      <c r="C17" s="150" t="s">
        <v>141</v>
      </c>
      <c r="D17" s="152">
        <v>73</v>
      </c>
      <c r="E17" s="152">
        <v>75</v>
      </c>
      <c r="F17" s="152">
        <v>75</v>
      </c>
      <c r="G17" s="152">
        <v>78</v>
      </c>
    </row>
    <row r="18" spans="1:7">
      <c r="A18" s="151"/>
      <c r="B18" s="149" t="s">
        <v>127</v>
      </c>
      <c r="C18" s="150" t="s">
        <v>156</v>
      </c>
      <c r="D18" s="152">
        <v>79</v>
      </c>
      <c r="E18" s="152">
        <v>76</v>
      </c>
      <c r="F18" s="152">
        <v>72</v>
      </c>
      <c r="G18" s="152">
        <v>79</v>
      </c>
    </row>
    <row r="19" spans="1:7">
      <c r="A19" s="151"/>
      <c r="B19" s="149" t="s">
        <v>127</v>
      </c>
      <c r="C19" s="150" t="s">
        <v>158</v>
      </c>
      <c r="D19" s="152">
        <v>78</v>
      </c>
      <c r="E19" s="152">
        <v>79</v>
      </c>
      <c r="F19" s="152">
        <v>76</v>
      </c>
      <c r="G19" s="152">
        <v>79</v>
      </c>
    </row>
    <row r="20" spans="1:7">
      <c r="A20" s="151"/>
      <c r="B20" s="149" t="s">
        <v>127</v>
      </c>
      <c r="C20" s="150" t="s">
        <v>151</v>
      </c>
      <c r="D20" s="152">
        <v>79</v>
      </c>
      <c r="E20" s="152">
        <v>78</v>
      </c>
      <c r="F20" s="152">
        <v>77</v>
      </c>
      <c r="G20" s="152">
        <v>79</v>
      </c>
    </row>
    <row r="21" spans="1:7">
      <c r="A21" s="151"/>
      <c r="B21" s="149" t="s">
        <v>127</v>
      </c>
      <c r="C21" s="150" t="s">
        <v>368</v>
      </c>
      <c r="D21" s="152">
        <v>79</v>
      </c>
      <c r="E21" s="152">
        <v>76</v>
      </c>
      <c r="F21" s="152">
        <v>86</v>
      </c>
      <c r="G21" s="152">
        <v>79</v>
      </c>
    </row>
    <row r="22" spans="1:7">
      <c r="A22" s="151"/>
      <c r="B22" s="149" t="s">
        <v>148</v>
      </c>
      <c r="C22" s="150" t="s">
        <v>161</v>
      </c>
      <c r="D22" s="152">
        <v>76</v>
      </c>
      <c r="E22" s="152">
        <v>77</v>
      </c>
      <c r="F22" s="152">
        <v>76</v>
      </c>
      <c r="G22" s="152">
        <v>79</v>
      </c>
    </row>
    <row r="23" spans="1:7">
      <c r="A23" s="151"/>
      <c r="B23" s="149" t="s">
        <v>127</v>
      </c>
      <c r="C23" s="150" t="s">
        <v>153</v>
      </c>
      <c r="D23" s="152">
        <v>73</v>
      </c>
      <c r="E23" s="152">
        <v>74</v>
      </c>
      <c r="F23" s="152">
        <v>80</v>
      </c>
      <c r="G23" s="152">
        <v>80</v>
      </c>
    </row>
    <row r="24" spans="1:7">
      <c r="A24" s="151"/>
      <c r="B24" s="149" t="s">
        <v>127</v>
      </c>
      <c r="C24" s="150" t="s">
        <v>145</v>
      </c>
      <c r="D24" s="152">
        <v>77</v>
      </c>
      <c r="E24" s="152">
        <v>77</v>
      </c>
      <c r="F24" s="152">
        <v>75</v>
      </c>
      <c r="G24" s="152">
        <v>80</v>
      </c>
    </row>
    <row r="25" spans="1:7">
      <c r="A25" s="151"/>
      <c r="B25" s="149" t="s">
        <v>114</v>
      </c>
      <c r="C25" s="150" t="s">
        <v>135</v>
      </c>
      <c r="D25" s="152">
        <v>77</v>
      </c>
      <c r="E25" s="152">
        <v>73</v>
      </c>
      <c r="F25" s="152">
        <v>72</v>
      </c>
      <c r="G25" s="152">
        <v>81</v>
      </c>
    </row>
    <row r="26" spans="1:7">
      <c r="A26" s="151"/>
      <c r="B26" s="149" t="s">
        <v>148</v>
      </c>
      <c r="C26" s="150" t="s">
        <v>375</v>
      </c>
      <c r="D26" s="152">
        <v>81</v>
      </c>
      <c r="E26" s="152">
        <v>78</v>
      </c>
      <c r="F26" s="152">
        <v>82</v>
      </c>
      <c r="G26" s="152">
        <v>81</v>
      </c>
    </row>
    <row r="27" spans="1:7">
      <c r="A27" s="151"/>
      <c r="B27" s="149" t="s">
        <v>127</v>
      </c>
      <c r="C27" s="150" t="s">
        <v>254</v>
      </c>
      <c r="D27" s="152">
        <v>80</v>
      </c>
      <c r="E27" s="152">
        <v>76</v>
      </c>
      <c r="F27" s="152">
        <v>77</v>
      </c>
      <c r="G27" s="152">
        <v>83</v>
      </c>
    </row>
    <row r="28" spans="1:7">
      <c r="A28" s="151"/>
      <c r="B28" s="149" t="s">
        <v>148</v>
      </c>
      <c r="C28" s="150" t="s">
        <v>374</v>
      </c>
      <c r="D28" s="152">
        <v>75</v>
      </c>
      <c r="E28" s="152">
        <v>76</v>
      </c>
      <c r="F28" s="152">
        <v>79</v>
      </c>
      <c r="G28" s="152">
        <v>83</v>
      </c>
    </row>
    <row r="29" spans="1:7">
      <c r="A29" s="151"/>
      <c r="B29" s="149" t="s">
        <v>148</v>
      </c>
      <c r="C29" s="150" t="s">
        <v>376</v>
      </c>
      <c r="D29" s="152">
        <v>84</v>
      </c>
      <c r="E29" s="152">
        <v>78</v>
      </c>
      <c r="F29" s="152">
        <v>77</v>
      </c>
      <c r="G29" s="152">
        <v>85</v>
      </c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</sheetData>
  <sortState ref="B2:G48">
    <sortCondition ref="G2:G48"/>
  </sortState>
  <phoneticPr fontId="2" type="noConversion"/>
  <conditionalFormatting sqref="B2:B82">
    <cfRule type="expression" dxfId="21" priority="10">
      <formula>AND(XEB2=0,XEC2&lt;&gt;"")</formula>
    </cfRule>
  </conditionalFormatting>
  <conditionalFormatting sqref="A2:A82">
    <cfRule type="expression" dxfId="20" priority="9">
      <formula>AND(XEB2=0,XEC2&lt;&gt;"")</formula>
    </cfRule>
  </conditionalFormatting>
  <conditionalFormatting sqref="D2:G82">
    <cfRule type="cellIs" dxfId="19" priority="7" operator="lessThan">
      <formula>#REF!</formula>
    </cfRule>
    <cfRule type="cellIs" dxfId="18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25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1"/>
      <c r="I2" s="1"/>
      <c r="J2" s="195">
        <v>1</v>
      </c>
      <c r="K2" s="195"/>
      <c r="L2" s="195"/>
      <c r="M2" s="195"/>
      <c r="N2" s="195"/>
      <c r="O2" s="195"/>
      <c r="P2" s="195"/>
      <c r="Q2" s="195"/>
      <c r="R2" s="195"/>
      <c r="S2" s="2"/>
      <c r="T2" s="3"/>
      <c r="U2" s="3"/>
      <c r="V2" s="3"/>
      <c r="W2" s="3"/>
      <c r="X2" s="3"/>
      <c r="Y2" s="3"/>
      <c r="Z2" s="196">
        <f>資格賽成績!X2+J2</f>
        <v>42822</v>
      </c>
      <c r="AA2" s="196"/>
      <c r="AB2" s="196"/>
      <c r="AC2" s="196"/>
      <c r="AD2" s="196"/>
      <c r="AE2" s="196"/>
    </row>
    <row r="3" spans="1:31" ht="17.25" thickTop="1">
      <c r="A3" s="197" t="s">
        <v>7</v>
      </c>
      <c r="B3" s="199" t="s">
        <v>8</v>
      </c>
      <c r="C3" s="199" t="s">
        <v>0</v>
      </c>
      <c r="D3" s="187" t="s">
        <v>9</v>
      </c>
      <c r="E3" s="187" t="s">
        <v>10</v>
      </c>
      <c r="F3" s="187" t="s">
        <v>1</v>
      </c>
      <c r="G3" s="187" t="s">
        <v>2</v>
      </c>
      <c r="H3" s="189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191" t="s">
        <v>12</v>
      </c>
    </row>
    <row r="4" spans="1:31" ht="17.25" thickBot="1">
      <c r="A4" s="198"/>
      <c r="B4" s="200"/>
      <c r="C4" s="200"/>
      <c r="D4" s="188"/>
      <c r="E4" s="188"/>
      <c r="F4" s="188"/>
      <c r="G4" s="188"/>
      <c r="H4" s="190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192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471" priority="64" operator="lessThan">
      <formula>0</formula>
    </cfRule>
    <cfRule type="cellIs" dxfId="470" priority="65" operator="equal">
      <formula>0</formula>
    </cfRule>
  </conditionalFormatting>
  <conditionalFormatting sqref="B5:B123">
    <cfRule type="expression" dxfId="469" priority="51">
      <formula>AND(XFC5=0,XFD5&lt;&gt;"")</formula>
    </cfRule>
  </conditionalFormatting>
  <conditionalFormatting sqref="A5:A123">
    <cfRule type="expression" dxfId="468" priority="50">
      <formula>AND(XFC5=0,XFD5&lt;&gt;"")</formula>
    </cfRule>
  </conditionalFormatting>
  <conditionalFormatting sqref="H5:H123">
    <cfRule type="cellIs" dxfId="467" priority="24" operator="lessThan">
      <formula>$AD$4*COUNTIF(D5:G5,"&gt;0")</formula>
    </cfRule>
    <cfRule type="cellIs" dxfId="466" priority="25" operator="equal">
      <formula>$AD$4*COUNTIF(D5:G5,"&gt;0")</formula>
    </cfRule>
  </conditionalFormatting>
  <conditionalFormatting sqref="J5:AA123">
    <cfRule type="cellIs" dxfId="465" priority="21" operator="equal">
      <formula>J$4-2</formula>
    </cfRule>
    <cfRule type="cellIs" dxfId="464" priority="22" operator="equal">
      <formula>J$4-1</formula>
    </cfRule>
    <cfRule type="cellIs" dxfId="463" priority="23" operator="equal">
      <formula>J$4</formula>
    </cfRule>
  </conditionalFormatting>
  <conditionalFormatting sqref="AB5:AD123">
    <cfRule type="cellIs" dxfId="462" priority="17" operator="lessThan">
      <formula>AB$4</formula>
    </cfRule>
    <cfRule type="cellIs" dxfId="461" priority="18" operator="equal">
      <formula>AB$4</formula>
    </cfRule>
  </conditionalFormatting>
  <conditionalFormatting sqref="J5:AD117">
    <cfRule type="cellIs" dxfId="460" priority="13" operator="equal">
      <formula>J$4</formula>
    </cfRule>
    <cfRule type="cellIs" dxfId="459" priority="14" operator="lessThan">
      <formula>J$4</formula>
    </cfRule>
  </conditionalFormatting>
  <conditionalFormatting sqref="J111:AD112">
    <cfRule type="cellIs" dxfId="458" priority="9" operator="equal">
      <formula>J$4</formula>
    </cfRule>
    <cfRule type="cellIs" dxfId="457" priority="10" operator="lessThan">
      <formula>J$4</formula>
    </cfRule>
  </conditionalFormatting>
  <conditionalFormatting sqref="B5:B117">
    <cfRule type="expression" dxfId="456" priority="8">
      <formula>AND(XFC5=0,XFD5&lt;&gt;"")</formula>
    </cfRule>
  </conditionalFormatting>
  <conditionalFormatting sqref="A5:A117">
    <cfRule type="expression" dxfId="455" priority="7">
      <formula>AND(XFC5=0,XFD5&lt;&gt;"")</formula>
    </cfRule>
  </conditionalFormatting>
  <conditionalFormatting sqref="H5:H117">
    <cfRule type="cellIs" dxfId="454" priority="3" operator="lessThan">
      <formula>COUNTIF(D5:G5,"&gt;0")*$AG$4</formula>
    </cfRule>
    <cfRule type="cellIs" dxfId="453" priority="4" operator="equal">
      <formula>COUNTIF(D5:G5,"&gt;0")*$AG$4</formula>
    </cfRule>
  </conditionalFormatting>
  <conditionalFormatting sqref="D5:G123">
    <cfRule type="cellIs" dxfId="452" priority="2" operator="lessThan">
      <formula>$AD$4</formula>
    </cfRule>
    <cfRule type="cellIs" dxfId="451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I102"/>
  <sheetViews>
    <sheetView workbookViewId="0">
      <pane ySplit="2" topLeftCell="A3" activePane="bottomLeft" state="frozen"/>
      <selection activeCell="C3" sqref="C3:G102"/>
      <selection pane="bottomLeft" activeCell="C3" sqref="C3:H30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308</v>
      </c>
      <c r="B1" s="134" t="s">
        <v>311</v>
      </c>
      <c r="C1" s="214" t="s">
        <v>318</v>
      </c>
      <c r="D1" s="214"/>
      <c r="E1" s="214"/>
      <c r="F1" s="214"/>
      <c r="G1" s="214"/>
      <c r="H1" s="214"/>
      <c r="I1" s="214"/>
    </row>
    <row r="2" spans="1:9" ht="16.5">
      <c r="A2" s="135">
        <f>SUM(A3:A102)</f>
        <v>28</v>
      </c>
      <c r="B2" s="136">
        <f>SUM(B3:B102)/A2</f>
        <v>77.642857142857139</v>
      </c>
      <c r="C2" s="137" t="s">
        <v>313</v>
      </c>
      <c r="D2" s="137" t="s">
        <v>269</v>
      </c>
      <c r="E2" s="138" t="s">
        <v>295</v>
      </c>
      <c r="F2" s="138" t="s">
        <v>314</v>
      </c>
      <c r="G2" s="138" t="s">
        <v>317</v>
      </c>
      <c r="H2" s="138" t="s">
        <v>319</v>
      </c>
      <c r="I2" s="139" t="s">
        <v>315</v>
      </c>
    </row>
    <row r="3" spans="1:9" ht="16.5">
      <c r="A3" s="140">
        <f>COUNTA(D3)</f>
        <v>1</v>
      </c>
      <c r="B3" s="140">
        <f>H3</f>
        <v>72</v>
      </c>
      <c r="C3" s="149" t="s">
        <v>127</v>
      </c>
      <c r="D3" s="150" t="s">
        <v>136</v>
      </c>
      <c r="E3" s="133">
        <v>72</v>
      </c>
      <c r="F3" s="133">
        <v>75</v>
      </c>
      <c r="G3" s="133">
        <v>73</v>
      </c>
      <c r="H3" s="133">
        <v>72</v>
      </c>
      <c r="I3" s="141">
        <f t="shared" ref="I3:I34" si="0">IF($B$2-H3+10&gt;0,$B$2-H3+10,0)*A3</f>
        <v>15.642857142857139</v>
      </c>
    </row>
    <row r="4" spans="1:9" ht="16.5">
      <c r="A4" s="140">
        <f t="shared" ref="A4:A67" si="1">COUNTA(D4)</f>
        <v>1</v>
      </c>
      <c r="B4" s="140">
        <f t="shared" ref="B4:B67" si="2">H4</f>
        <v>73</v>
      </c>
      <c r="C4" s="149" t="s">
        <v>114</v>
      </c>
      <c r="D4" s="150" t="s">
        <v>362</v>
      </c>
      <c r="E4" s="152">
        <v>77</v>
      </c>
      <c r="F4" s="152">
        <v>69</v>
      </c>
      <c r="G4" s="152">
        <v>72</v>
      </c>
      <c r="H4" s="152">
        <v>73</v>
      </c>
      <c r="I4" s="141">
        <f t="shared" si="0"/>
        <v>14.642857142857139</v>
      </c>
    </row>
    <row r="5" spans="1:9" ht="16.5">
      <c r="A5" s="140">
        <f t="shared" si="1"/>
        <v>1</v>
      </c>
      <c r="B5" s="140">
        <f t="shared" si="2"/>
        <v>73</v>
      </c>
      <c r="C5" s="149" t="s">
        <v>114</v>
      </c>
      <c r="D5" s="150" t="s">
        <v>137</v>
      </c>
      <c r="E5" s="152">
        <v>79</v>
      </c>
      <c r="F5" s="152">
        <v>73</v>
      </c>
      <c r="G5" s="152">
        <v>76</v>
      </c>
      <c r="H5" s="152">
        <v>73</v>
      </c>
      <c r="I5" s="141">
        <f t="shared" si="0"/>
        <v>14.642857142857139</v>
      </c>
    </row>
    <row r="6" spans="1:9" ht="16.5">
      <c r="A6" s="140">
        <f t="shared" si="1"/>
        <v>1</v>
      </c>
      <c r="B6" s="140">
        <f t="shared" si="2"/>
        <v>73</v>
      </c>
      <c r="C6" s="149" t="s">
        <v>127</v>
      </c>
      <c r="D6" s="150" t="s">
        <v>367</v>
      </c>
      <c r="E6" s="152">
        <v>73</v>
      </c>
      <c r="F6" s="152">
        <v>73</v>
      </c>
      <c r="G6" s="152">
        <v>76</v>
      </c>
      <c r="H6" s="152">
        <v>73</v>
      </c>
      <c r="I6" s="141">
        <f t="shared" si="0"/>
        <v>14.642857142857139</v>
      </c>
    </row>
    <row r="7" spans="1:9" ht="16.5">
      <c r="A7" s="140">
        <f t="shared" si="1"/>
        <v>1</v>
      </c>
      <c r="B7" s="140">
        <f t="shared" si="2"/>
        <v>75</v>
      </c>
      <c r="C7" s="149" t="s">
        <v>127</v>
      </c>
      <c r="D7" s="150" t="s">
        <v>130</v>
      </c>
      <c r="E7" s="152">
        <v>75</v>
      </c>
      <c r="F7" s="152">
        <v>72</v>
      </c>
      <c r="G7" s="152">
        <v>75</v>
      </c>
      <c r="H7" s="152">
        <v>75</v>
      </c>
      <c r="I7" s="141">
        <f t="shared" si="0"/>
        <v>12.642857142857139</v>
      </c>
    </row>
    <row r="8" spans="1:9" ht="16.5">
      <c r="A8" s="140">
        <f t="shared" si="1"/>
        <v>1</v>
      </c>
      <c r="B8" s="140">
        <f t="shared" si="2"/>
        <v>75</v>
      </c>
      <c r="C8" s="149" t="s">
        <v>127</v>
      </c>
      <c r="D8" s="150" t="s">
        <v>143</v>
      </c>
      <c r="E8" s="152">
        <v>75</v>
      </c>
      <c r="F8" s="152">
        <v>73</v>
      </c>
      <c r="G8" s="152">
        <v>75</v>
      </c>
      <c r="H8" s="152">
        <v>75</v>
      </c>
      <c r="I8" s="141">
        <f t="shared" si="0"/>
        <v>12.642857142857139</v>
      </c>
    </row>
    <row r="9" spans="1:9" ht="16.5">
      <c r="A9" s="140">
        <f t="shared" si="1"/>
        <v>1</v>
      </c>
      <c r="B9" s="140">
        <f t="shared" si="2"/>
        <v>75</v>
      </c>
      <c r="C9" s="149" t="s">
        <v>127</v>
      </c>
      <c r="D9" s="150" t="s">
        <v>144</v>
      </c>
      <c r="E9" s="152">
        <v>78</v>
      </c>
      <c r="F9" s="152">
        <v>76</v>
      </c>
      <c r="G9" s="152">
        <v>74</v>
      </c>
      <c r="H9" s="152">
        <v>75</v>
      </c>
      <c r="I9" s="141">
        <f t="shared" si="0"/>
        <v>12.642857142857139</v>
      </c>
    </row>
    <row r="10" spans="1:9" ht="16.5">
      <c r="A10" s="140">
        <f t="shared" si="1"/>
        <v>1</v>
      </c>
      <c r="B10" s="140">
        <f t="shared" si="2"/>
        <v>75</v>
      </c>
      <c r="C10" s="149" t="s">
        <v>148</v>
      </c>
      <c r="D10" s="150" t="s">
        <v>154</v>
      </c>
      <c r="E10" s="152">
        <v>73</v>
      </c>
      <c r="F10" s="152">
        <v>72</v>
      </c>
      <c r="G10" s="152">
        <v>71</v>
      </c>
      <c r="H10" s="152">
        <v>75</v>
      </c>
      <c r="I10" s="141">
        <f t="shared" si="0"/>
        <v>12.642857142857139</v>
      </c>
    </row>
    <row r="11" spans="1:9" ht="16.5">
      <c r="A11" s="140">
        <f t="shared" si="1"/>
        <v>1</v>
      </c>
      <c r="B11" s="140">
        <f t="shared" si="2"/>
        <v>76</v>
      </c>
      <c r="C11" s="149" t="s">
        <v>148</v>
      </c>
      <c r="D11" s="150" t="s">
        <v>149</v>
      </c>
      <c r="E11" s="133">
        <v>71</v>
      </c>
      <c r="F11" s="133">
        <v>76</v>
      </c>
      <c r="G11" s="133">
        <v>75</v>
      </c>
      <c r="H11" s="133">
        <v>76</v>
      </c>
      <c r="I11" s="141">
        <f t="shared" si="0"/>
        <v>11.642857142857139</v>
      </c>
    </row>
    <row r="12" spans="1:9" ht="16.5">
      <c r="A12" s="140">
        <f t="shared" si="1"/>
        <v>1</v>
      </c>
      <c r="B12" s="140">
        <f t="shared" si="2"/>
        <v>76</v>
      </c>
      <c r="C12" s="149" t="s">
        <v>148</v>
      </c>
      <c r="D12" s="150" t="s">
        <v>373</v>
      </c>
      <c r="E12" s="152">
        <v>79</v>
      </c>
      <c r="F12" s="152">
        <v>73</v>
      </c>
      <c r="G12" s="152">
        <v>79</v>
      </c>
      <c r="H12" s="152">
        <v>76</v>
      </c>
      <c r="I12" s="141">
        <f t="shared" si="0"/>
        <v>11.642857142857139</v>
      </c>
    </row>
    <row r="13" spans="1:9" ht="16.5">
      <c r="A13" s="140">
        <f t="shared" si="1"/>
        <v>1</v>
      </c>
      <c r="B13" s="140">
        <f t="shared" si="2"/>
        <v>76</v>
      </c>
      <c r="C13" s="149" t="s">
        <v>148</v>
      </c>
      <c r="D13" s="150" t="s">
        <v>159</v>
      </c>
      <c r="E13" s="152">
        <v>79</v>
      </c>
      <c r="F13" s="152">
        <v>77</v>
      </c>
      <c r="G13" s="152">
        <v>79</v>
      </c>
      <c r="H13" s="152">
        <v>76</v>
      </c>
      <c r="I13" s="141">
        <f t="shared" si="0"/>
        <v>11.642857142857139</v>
      </c>
    </row>
    <row r="14" spans="1:9" ht="16.5">
      <c r="A14" s="140">
        <f t="shared" si="1"/>
        <v>1</v>
      </c>
      <c r="B14" s="140">
        <f t="shared" si="2"/>
        <v>77</v>
      </c>
      <c r="C14" s="149" t="s">
        <v>114</v>
      </c>
      <c r="D14" s="150" t="s">
        <v>364</v>
      </c>
      <c r="E14" s="152">
        <v>77</v>
      </c>
      <c r="F14" s="152">
        <v>75</v>
      </c>
      <c r="G14" s="152">
        <v>74</v>
      </c>
      <c r="H14" s="152">
        <v>77</v>
      </c>
      <c r="I14" s="141">
        <f t="shared" si="0"/>
        <v>10.642857142857139</v>
      </c>
    </row>
    <row r="15" spans="1:9" ht="16.5">
      <c r="A15" s="140">
        <f t="shared" si="1"/>
        <v>1</v>
      </c>
      <c r="B15" s="140">
        <f t="shared" si="2"/>
        <v>77</v>
      </c>
      <c r="C15" s="149" t="s">
        <v>127</v>
      </c>
      <c r="D15" s="150" t="s">
        <v>256</v>
      </c>
      <c r="E15" s="152">
        <v>80</v>
      </c>
      <c r="F15" s="152">
        <v>77</v>
      </c>
      <c r="G15" s="152">
        <v>79</v>
      </c>
      <c r="H15" s="152">
        <v>77</v>
      </c>
      <c r="I15" s="141">
        <f t="shared" si="0"/>
        <v>10.642857142857139</v>
      </c>
    </row>
    <row r="16" spans="1:9" ht="16.5">
      <c r="A16" s="140">
        <f t="shared" si="1"/>
        <v>1</v>
      </c>
      <c r="B16" s="140">
        <f t="shared" si="2"/>
        <v>77</v>
      </c>
      <c r="C16" s="149" t="s">
        <v>148</v>
      </c>
      <c r="D16" s="150" t="s">
        <v>152</v>
      </c>
      <c r="E16" s="152">
        <v>81</v>
      </c>
      <c r="F16" s="152">
        <v>78</v>
      </c>
      <c r="G16" s="152">
        <v>76</v>
      </c>
      <c r="H16" s="152">
        <v>77</v>
      </c>
      <c r="I16" s="141">
        <f t="shared" si="0"/>
        <v>10.642857142857139</v>
      </c>
    </row>
    <row r="17" spans="1:9" ht="16.5">
      <c r="A17" s="140">
        <f t="shared" si="1"/>
        <v>1</v>
      </c>
      <c r="B17" s="140">
        <f t="shared" si="2"/>
        <v>78</v>
      </c>
      <c r="C17" s="149" t="s">
        <v>114</v>
      </c>
      <c r="D17" s="150" t="s">
        <v>363</v>
      </c>
      <c r="E17" s="152">
        <v>74</v>
      </c>
      <c r="F17" s="152">
        <v>71</v>
      </c>
      <c r="G17" s="152">
        <v>72</v>
      </c>
      <c r="H17" s="152">
        <v>78</v>
      </c>
      <c r="I17" s="141">
        <f t="shared" si="0"/>
        <v>9.6428571428571388</v>
      </c>
    </row>
    <row r="18" spans="1:9" ht="16.5">
      <c r="A18" s="140">
        <f t="shared" si="1"/>
        <v>1</v>
      </c>
      <c r="B18" s="140">
        <f t="shared" si="2"/>
        <v>78</v>
      </c>
      <c r="C18" s="149" t="s">
        <v>114</v>
      </c>
      <c r="D18" s="150" t="s">
        <v>141</v>
      </c>
      <c r="E18" s="152">
        <v>73</v>
      </c>
      <c r="F18" s="152">
        <v>75</v>
      </c>
      <c r="G18" s="152">
        <v>75</v>
      </c>
      <c r="H18" s="152">
        <v>78</v>
      </c>
      <c r="I18" s="141">
        <f t="shared" si="0"/>
        <v>9.6428571428571388</v>
      </c>
    </row>
    <row r="19" spans="1:9" ht="16.5">
      <c r="A19" s="140">
        <f t="shared" si="1"/>
        <v>1</v>
      </c>
      <c r="B19" s="140">
        <f t="shared" si="2"/>
        <v>79</v>
      </c>
      <c r="C19" s="149" t="s">
        <v>127</v>
      </c>
      <c r="D19" s="150" t="s">
        <v>156</v>
      </c>
      <c r="E19" s="152">
        <v>79</v>
      </c>
      <c r="F19" s="152">
        <v>76</v>
      </c>
      <c r="G19" s="152">
        <v>72</v>
      </c>
      <c r="H19" s="152">
        <v>79</v>
      </c>
      <c r="I19" s="141">
        <f t="shared" si="0"/>
        <v>8.6428571428571388</v>
      </c>
    </row>
    <row r="20" spans="1:9" ht="16.5">
      <c r="A20" s="140">
        <f t="shared" si="1"/>
        <v>1</v>
      </c>
      <c r="B20" s="140">
        <f t="shared" si="2"/>
        <v>79</v>
      </c>
      <c r="C20" s="149" t="s">
        <v>127</v>
      </c>
      <c r="D20" s="150" t="s">
        <v>158</v>
      </c>
      <c r="E20" s="152">
        <v>78</v>
      </c>
      <c r="F20" s="152">
        <v>79</v>
      </c>
      <c r="G20" s="152">
        <v>76</v>
      </c>
      <c r="H20" s="152">
        <v>79</v>
      </c>
      <c r="I20" s="141">
        <f t="shared" si="0"/>
        <v>8.6428571428571388</v>
      </c>
    </row>
    <row r="21" spans="1:9" ht="16.5">
      <c r="A21" s="140">
        <f t="shared" si="1"/>
        <v>1</v>
      </c>
      <c r="B21" s="140">
        <f t="shared" si="2"/>
        <v>79</v>
      </c>
      <c r="C21" s="149" t="s">
        <v>127</v>
      </c>
      <c r="D21" s="150" t="s">
        <v>151</v>
      </c>
      <c r="E21" s="152">
        <v>79</v>
      </c>
      <c r="F21" s="152">
        <v>78</v>
      </c>
      <c r="G21" s="152">
        <v>77</v>
      </c>
      <c r="H21" s="152">
        <v>79</v>
      </c>
      <c r="I21" s="141">
        <f t="shared" si="0"/>
        <v>8.6428571428571388</v>
      </c>
    </row>
    <row r="22" spans="1:9" ht="16.5">
      <c r="A22" s="140">
        <f t="shared" si="1"/>
        <v>1</v>
      </c>
      <c r="B22" s="140">
        <f t="shared" si="2"/>
        <v>79</v>
      </c>
      <c r="C22" s="149" t="s">
        <v>127</v>
      </c>
      <c r="D22" s="150" t="s">
        <v>368</v>
      </c>
      <c r="E22" s="152">
        <v>79</v>
      </c>
      <c r="F22" s="152">
        <v>76</v>
      </c>
      <c r="G22" s="152">
        <v>86</v>
      </c>
      <c r="H22" s="152">
        <v>79</v>
      </c>
      <c r="I22" s="141">
        <f t="shared" si="0"/>
        <v>8.6428571428571388</v>
      </c>
    </row>
    <row r="23" spans="1:9" ht="16.5">
      <c r="A23" s="140">
        <f t="shared" si="1"/>
        <v>1</v>
      </c>
      <c r="B23" s="140">
        <f t="shared" si="2"/>
        <v>79</v>
      </c>
      <c r="C23" s="149" t="s">
        <v>148</v>
      </c>
      <c r="D23" s="150" t="s">
        <v>161</v>
      </c>
      <c r="E23" s="152">
        <v>76</v>
      </c>
      <c r="F23" s="152">
        <v>77</v>
      </c>
      <c r="G23" s="152">
        <v>76</v>
      </c>
      <c r="H23" s="152">
        <v>79</v>
      </c>
      <c r="I23" s="141">
        <f t="shared" si="0"/>
        <v>8.6428571428571388</v>
      </c>
    </row>
    <row r="24" spans="1:9" ht="16.5">
      <c r="A24" s="140">
        <f t="shared" si="1"/>
        <v>1</v>
      </c>
      <c r="B24" s="140">
        <f t="shared" si="2"/>
        <v>80</v>
      </c>
      <c r="C24" s="149" t="s">
        <v>127</v>
      </c>
      <c r="D24" s="150" t="s">
        <v>153</v>
      </c>
      <c r="E24" s="152">
        <v>73</v>
      </c>
      <c r="F24" s="152">
        <v>74</v>
      </c>
      <c r="G24" s="152">
        <v>80</v>
      </c>
      <c r="H24" s="152">
        <v>80</v>
      </c>
      <c r="I24" s="141">
        <f t="shared" si="0"/>
        <v>7.6428571428571388</v>
      </c>
    </row>
    <row r="25" spans="1:9" ht="16.5">
      <c r="A25" s="140">
        <f t="shared" si="1"/>
        <v>1</v>
      </c>
      <c r="B25" s="140">
        <f t="shared" si="2"/>
        <v>80</v>
      </c>
      <c r="C25" s="149" t="s">
        <v>127</v>
      </c>
      <c r="D25" s="150" t="s">
        <v>145</v>
      </c>
      <c r="E25" s="152">
        <v>77</v>
      </c>
      <c r="F25" s="152">
        <v>77</v>
      </c>
      <c r="G25" s="152">
        <v>75</v>
      </c>
      <c r="H25" s="152">
        <v>80</v>
      </c>
      <c r="I25" s="141">
        <f t="shared" si="0"/>
        <v>7.6428571428571388</v>
      </c>
    </row>
    <row r="26" spans="1:9" ht="16.5">
      <c r="A26" s="140">
        <f t="shared" si="1"/>
        <v>1</v>
      </c>
      <c r="B26" s="140">
        <f t="shared" si="2"/>
        <v>81</v>
      </c>
      <c r="C26" s="149" t="s">
        <v>114</v>
      </c>
      <c r="D26" s="150" t="s">
        <v>135</v>
      </c>
      <c r="E26" s="152">
        <v>77</v>
      </c>
      <c r="F26" s="152">
        <v>73</v>
      </c>
      <c r="G26" s="152">
        <v>72</v>
      </c>
      <c r="H26" s="152">
        <v>81</v>
      </c>
      <c r="I26" s="141">
        <f t="shared" si="0"/>
        <v>6.6428571428571388</v>
      </c>
    </row>
    <row r="27" spans="1:9" ht="16.5">
      <c r="A27" s="140">
        <f t="shared" si="1"/>
        <v>1</v>
      </c>
      <c r="B27" s="140">
        <f t="shared" si="2"/>
        <v>81</v>
      </c>
      <c r="C27" s="149" t="s">
        <v>148</v>
      </c>
      <c r="D27" s="150" t="s">
        <v>375</v>
      </c>
      <c r="E27" s="152">
        <v>81</v>
      </c>
      <c r="F27" s="152">
        <v>78</v>
      </c>
      <c r="G27" s="152">
        <v>82</v>
      </c>
      <c r="H27" s="152">
        <v>81</v>
      </c>
      <c r="I27" s="141">
        <f t="shared" si="0"/>
        <v>6.6428571428571388</v>
      </c>
    </row>
    <row r="28" spans="1:9" ht="16.5">
      <c r="A28" s="140">
        <f t="shared" si="1"/>
        <v>1</v>
      </c>
      <c r="B28" s="140">
        <f t="shared" si="2"/>
        <v>83</v>
      </c>
      <c r="C28" s="149" t="s">
        <v>127</v>
      </c>
      <c r="D28" s="150" t="s">
        <v>254</v>
      </c>
      <c r="E28" s="152">
        <v>80</v>
      </c>
      <c r="F28" s="152">
        <v>76</v>
      </c>
      <c r="G28" s="152">
        <v>77</v>
      </c>
      <c r="H28" s="152">
        <v>83</v>
      </c>
      <c r="I28" s="141">
        <f t="shared" si="0"/>
        <v>4.6428571428571388</v>
      </c>
    </row>
    <row r="29" spans="1:9" ht="16.5">
      <c r="A29" s="140">
        <f t="shared" si="1"/>
        <v>1</v>
      </c>
      <c r="B29" s="140">
        <f t="shared" si="2"/>
        <v>83</v>
      </c>
      <c r="C29" s="149" t="s">
        <v>148</v>
      </c>
      <c r="D29" s="150" t="s">
        <v>374</v>
      </c>
      <c r="E29" s="152">
        <v>75</v>
      </c>
      <c r="F29" s="152">
        <v>76</v>
      </c>
      <c r="G29" s="152">
        <v>79</v>
      </c>
      <c r="H29" s="152">
        <v>83</v>
      </c>
      <c r="I29" s="141">
        <f t="shared" si="0"/>
        <v>4.6428571428571388</v>
      </c>
    </row>
    <row r="30" spans="1:9" ht="16.5">
      <c r="A30" s="140">
        <f t="shared" si="1"/>
        <v>1</v>
      </c>
      <c r="B30" s="140">
        <f t="shared" si="2"/>
        <v>85</v>
      </c>
      <c r="C30" s="149" t="s">
        <v>148</v>
      </c>
      <c r="D30" s="150" t="s">
        <v>376</v>
      </c>
      <c r="E30" s="152">
        <v>84</v>
      </c>
      <c r="F30" s="152">
        <v>78</v>
      </c>
      <c r="G30" s="152">
        <v>77</v>
      </c>
      <c r="H30" s="152">
        <v>85</v>
      </c>
      <c r="I30" s="141">
        <f t="shared" si="0"/>
        <v>2.6428571428571388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295" priority="19">
      <formula>AND(XEG3=0,XEH3&lt;&gt;"")</formula>
    </cfRule>
  </conditionalFormatting>
  <conditionalFormatting sqref="B3:B102">
    <cfRule type="expression" dxfId="294" priority="18">
      <formula>AND(XEI3=0,XEJ3&lt;&gt;"")</formula>
    </cfRule>
  </conditionalFormatting>
  <conditionalFormatting sqref="E3:I94 I95:I102">
    <cfRule type="cellIs" dxfId="293" priority="16" operator="lessThan">
      <formula>#REF!</formula>
    </cfRule>
    <cfRule type="cellIs" dxfId="292" priority="17" operator="equal">
      <formula>#REF!</formula>
    </cfRule>
  </conditionalFormatting>
  <conditionalFormatting sqref="C3:C42">
    <cfRule type="expression" dxfId="291" priority="15">
      <formula>AND(XEG3=0,XEH3&lt;&gt;"")</formula>
    </cfRule>
  </conditionalFormatting>
  <conditionalFormatting sqref="A3:A102">
    <cfRule type="expression" dxfId="290" priority="14">
      <formula>AND(XEG3=0,XEH3&lt;&gt;"")</formula>
    </cfRule>
  </conditionalFormatting>
  <conditionalFormatting sqref="E3:H72">
    <cfRule type="cellIs" dxfId="289" priority="12" operator="lessThan">
      <formula>#REF!</formula>
    </cfRule>
    <cfRule type="cellIs" dxfId="288" priority="13" operator="equal">
      <formula>#REF!</formula>
    </cfRule>
  </conditionalFormatting>
  <conditionalFormatting sqref="C3:C72">
    <cfRule type="expression" dxfId="287" priority="11">
      <formula>AND(XEF3=0,XEG3&lt;&gt;"")</formula>
    </cfRule>
  </conditionalFormatting>
  <conditionalFormatting sqref="C3:C72">
    <cfRule type="expression" dxfId="286" priority="10">
      <formula>AND(XEF3=0,XEG3&lt;&gt;"")</formula>
    </cfRule>
  </conditionalFormatting>
  <conditionalFormatting sqref="C3:C41">
    <cfRule type="expression" dxfId="285" priority="9">
      <formula>AND(XEI3=0,XEJ3&lt;&gt;"")</formula>
    </cfRule>
  </conditionalFormatting>
  <conditionalFormatting sqref="E3:H41">
    <cfRule type="cellIs" dxfId="284" priority="7" operator="lessThan">
      <formula>#REF!</formula>
    </cfRule>
    <cfRule type="cellIs" dxfId="283" priority="8" operator="equal">
      <formula>#REF!</formula>
    </cfRule>
  </conditionalFormatting>
  <conditionalFormatting sqref="C3:C43">
    <cfRule type="expression" dxfId="282" priority="6">
      <formula>AND(XEH3=0,XEI3&lt;&gt;"")</formula>
    </cfRule>
  </conditionalFormatting>
  <conditionalFormatting sqref="E3:H43">
    <cfRule type="cellIs" dxfId="281" priority="4" operator="lessThan">
      <formula>#REF!</formula>
    </cfRule>
    <cfRule type="cellIs" dxfId="280" priority="5" operator="equal">
      <formula>#REF!</formula>
    </cfRule>
  </conditionalFormatting>
  <conditionalFormatting sqref="C3:C41">
    <cfRule type="expression" dxfId="279" priority="3">
      <formula>AND(XEH3=0,XEI3&lt;&gt;"")</formula>
    </cfRule>
  </conditionalFormatting>
  <conditionalFormatting sqref="E3:H41">
    <cfRule type="cellIs" dxfId="278" priority="1" operator="lessThan">
      <formula>#REF!</formula>
    </cfRule>
    <cfRule type="cellIs" dxfId="27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B2" sqref="B2:N7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 t="s">
        <v>41</v>
      </c>
      <c r="C2" s="150" t="s">
        <v>345</v>
      </c>
      <c r="D2" s="133">
        <v>65</v>
      </c>
      <c r="E2" s="133">
        <v>72</v>
      </c>
      <c r="F2" s="133">
        <v>69</v>
      </c>
      <c r="G2" s="133">
        <v>67</v>
      </c>
      <c r="H2" s="152">
        <v>273</v>
      </c>
      <c r="I2" s="153"/>
      <c r="J2" s="155">
        <f>IF(ISNA(VLOOKUP($C2,大男R1績分!$F$3:$H$102,3,FALSE))," ",VLOOKUP($C2,大男R1績分!$F$3:$H$102,3,FALSE))</f>
        <v>17.666666666666671</v>
      </c>
      <c r="K2" s="155">
        <f>IF(ISNA(VLOOKUP($C2,大男R2績分!$F$3:$I$102,4,FALSE))," ",VLOOKUP($C2,大男R2績分!$F$3:$I$102,4,FALSE))</f>
        <v>9.6944444444444429</v>
      </c>
      <c r="L2" s="155">
        <f>IF(ISNA(VLOOKUP($C2,大男R3績分!$D$3:$H$102,5,FALSE))," ",VLOOKUP($C2,大男R3績分!$D$3:$H$102,5,FALSE))</f>
        <v>14.650000000000006</v>
      </c>
      <c r="M2" s="155">
        <f>IF(ISNA(VLOOKUP($C2,大男R4績分!$D$3:$I$102,6,FALSE))," ",VLOOKUP($C2,大男R4績分!$D$3:$I$102,6,FALSE))</f>
        <v>17.775000000000006</v>
      </c>
      <c r="N2" s="155">
        <f t="shared" ref="N2:N33" si="0">SUM(J2:M2)</f>
        <v>59.786111111111126</v>
      </c>
    </row>
    <row r="3" spans="1:14">
      <c r="A3" s="151"/>
      <c r="B3" s="149" t="s">
        <v>41</v>
      </c>
      <c r="C3" s="150" t="s">
        <v>66</v>
      </c>
      <c r="D3" s="133">
        <v>72</v>
      </c>
      <c r="E3" s="133">
        <v>70</v>
      </c>
      <c r="F3" s="133">
        <v>69</v>
      </c>
      <c r="G3" s="133">
        <v>70</v>
      </c>
      <c r="H3" s="152">
        <v>281</v>
      </c>
      <c r="I3" s="153"/>
      <c r="J3" s="155">
        <f>IF(ISNA(VLOOKUP($C3,大男R1績分!$F$3:$H$102,3,FALSE))," ",VLOOKUP($C3,大男R1績分!$F$3:$H$102,3,FALSE))</f>
        <v>10.666666666666671</v>
      </c>
      <c r="K3" s="155">
        <f>IF(ISNA(VLOOKUP($C3,大男R2績分!$F$3:$I$102,4,FALSE))," ",VLOOKUP($C3,大男R2績分!$F$3:$I$102,4,FALSE))</f>
        <v>11.694444444444443</v>
      </c>
      <c r="L3" s="155">
        <f>IF(ISNA(VLOOKUP($C3,大男R3績分!$D$3:$H$102,5,FALSE))," ",VLOOKUP($C3,大男R3績分!$D$3:$H$102,5,FALSE))</f>
        <v>14.650000000000006</v>
      </c>
      <c r="M3" s="155">
        <f>IF(ISNA(VLOOKUP($C3,大男R4績分!$D$3:$I$102,6,FALSE))," ",VLOOKUP($C3,大男R4績分!$D$3:$I$102,6,FALSE))</f>
        <v>14.775000000000006</v>
      </c>
      <c r="N3" s="155">
        <f t="shared" si="0"/>
        <v>51.786111111111126</v>
      </c>
    </row>
    <row r="4" spans="1:14">
      <c r="A4" s="151"/>
      <c r="B4" s="149" t="s">
        <v>65</v>
      </c>
      <c r="C4" s="150" t="s">
        <v>89</v>
      </c>
      <c r="D4" s="152">
        <v>71</v>
      </c>
      <c r="E4" s="152">
        <v>70</v>
      </c>
      <c r="F4" s="152">
        <v>71</v>
      </c>
      <c r="G4" s="152">
        <v>70</v>
      </c>
      <c r="H4" s="152">
        <v>282</v>
      </c>
      <c r="I4" s="153"/>
      <c r="J4" s="155">
        <f>IF(ISNA(VLOOKUP($C4,大男R1績分!$F$3:$H$102,3,FALSE))," ",VLOOKUP($C4,大男R1績分!$F$3:$H$102,3,FALSE))</f>
        <v>11.666666666666671</v>
      </c>
      <c r="K4" s="155">
        <f>IF(ISNA(VLOOKUP($C4,大男R2績分!$F$3:$I$102,4,FALSE))," ",VLOOKUP($C4,大男R2績分!$F$3:$I$102,4,FALSE))</f>
        <v>11.694444444444443</v>
      </c>
      <c r="L4" s="155">
        <f>IF(ISNA(VLOOKUP($C4,大男R3績分!$D$3:$H$102,5,FALSE))," ",VLOOKUP($C4,大男R3績分!$D$3:$H$102,5,FALSE))</f>
        <v>12.650000000000006</v>
      </c>
      <c r="M4" s="155">
        <f>IF(ISNA(VLOOKUP($C4,大男R4績分!$D$3:$I$102,6,FALSE))," ",VLOOKUP($C4,大男R4績分!$D$3:$I$102,6,FALSE))</f>
        <v>14.775000000000006</v>
      </c>
      <c r="N4" s="155">
        <f t="shared" si="0"/>
        <v>50.786111111111126</v>
      </c>
    </row>
    <row r="5" spans="1:14">
      <c r="A5" s="151"/>
      <c r="B5" s="149" t="s">
        <v>65</v>
      </c>
      <c r="C5" s="150" t="s">
        <v>90</v>
      </c>
      <c r="D5" s="152">
        <v>74</v>
      </c>
      <c r="E5" s="152">
        <v>70</v>
      </c>
      <c r="F5" s="152">
        <v>70</v>
      </c>
      <c r="G5" s="152">
        <v>69</v>
      </c>
      <c r="H5" s="152">
        <v>283</v>
      </c>
      <c r="I5" s="153"/>
      <c r="J5" s="155">
        <f>IF(ISNA(VLOOKUP($C5,大男R1績分!$F$3:$H$102,3,FALSE))," ",VLOOKUP($C5,大男R1績分!$F$3:$H$102,3,FALSE))</f>
        <v>8.6666666666666714</v>
      </c>
      <c r="K5" s="155">
        <f>IF(ISNA(VLOOKUP($C5,大男R2績分!$F$3:$I$102,4,FALSE))," ",VLOOKUP($C5,大男R2績分!$F$3:$I$102,4,FALSE))</f>
        <v>11.694444444444443</v>
      </c>
      <c r="L5" s="155">
        <f>IF(ISNA(VLOOKUP($C5,大男R3績分!$D$3:$H$102,5,FALSE))," ",VLOOKUP($C5,大男R3績分!$D$3:$H$102,5,FALSE))</f>
        <v>13.650000000000006</v>
      </c>
      <c r="M5" s="155">
        <f>IF(ISNA(VLOOKUP($C5,大男R4績分!$D$3:$I$102,6,FALSE))," ",VLOOKUP($C5,大男R4績分!$D$3:$I$102,6,FALSE))</f>
        <v>15.775000000000006</v>
      </c>
      <c r="N5" s="155">
        <f t="shared" si="0"/>
        <v>49.786111111111126</v>
      </c>
    </row>
    <row r="6" spans="1:14">
      <c r="A6" s="151"/>
      <c r="B6" s="149" t="s">
        <v>65</v>
      </c>
      <c r="C6" s="150" t="s">
        <v>67</v>
      </c>
      <c r="D6" s="152">
        <v>71</v>
      </c>
      <c r="E6" s="152">
        <v>71</v>
      </c>
      <c r="F6" s="152">
        <v>68</v>
      </c>
      <c r="G6" s="152">
        <v>73</v>
      </c>
      <c r="H6" s="152">
        <v>283</v>
      </c>
      <c r="I6" s="153"/>
      <c r="J6" s="155">
        <f>IF(ISNA(VLOOKUP($C6,大男R1績分!$F$3:$H$102,3,FALSE))," ",VLOOKUP($C6,大男R1績分!$F$3:$H$102,3,FALSE))</f>
        <v>11.666666666666671</v>
      </c>
      <c r="K6" s="155">
        <f>IF(ISNA(VLOOKUP($C6,大男R2績分!$F$3:$I$102,4,FALSE))," ",VLOOKUP($C6,大男R2績分!$F$3:$I$102,4,FALSE))</f>
        <v>10.694444444444443</v>
      </c>
      <c r="L6" s="155">
        <f>IF(ISNA(VLOOKUP($C6,大男R3績分!$D$3:$H$102,5,FALSE))," ",VLOOKUP($C6,大男R3績分!$D$3:$H$102,5,FALSE))</f>
        <v>15.650000000000006</v>
      </c>
      <c r="M6" s="155">
        <f>IF(ISNA(VLOOKUP($C6,大男R4績分!$D$3:$I$102,6,FALSE))," ",VLOOKUP($C6,大男R4績分!$D$3:$I$102,6,FALSE))</f>
        <v>11.775000000000006</v>
      </c>
      <c r="N6" s="155">
        <f t="shared" si="0"/>
        <v>49.786111111111126</v>
      </c>
    </row>
    <row r="7" spans="1:14">
      <c r="A7" s="151"/>
      <c r="B7" s="149" t="s">
        <v>41</v>
      </c>
      <c r="C7" s="150" t="s">
        <v>44</v>
      </c>
      <c r="D7" s="152">
        <v>69</v>
      </c>
      <c r="E7" s="152">
        <v>73</v>
      </c>
      <c r="F7" s="152">
        <v>67</v>
      </c>
      <c r="G7" s="152">
        <v>76</v>
      </c>
      <c r="H7" s="152">
        <v>285</v>
      </c>
      <c r="I7" s="153"/>
      <c r="J7" s="155">
        <f>IF(ISNA(VLOOKUP($C7,大男R1績分!$F$3:$H$102,3,FALSE))," ",VLOOKUP($C7,大男R1績分!$F$3:$H$102,3,FALSE))</f>
        <v>13.666666666666671</v>
      </c>
      <c r="K7" s="155">
        <f>IF(ISNA(VLOOKUP($C7,大男R2績分!$F$3:$I$102,4,FALSE))," ",VLOOKUP($C7,大男R2績分!$F$3:$I$102,4,FALSE))</f>
        <v>8.6944444444444429</v>
      </c>
      <c r="L7" s="155">
        <f>IF(ISNA(VLOOKUP($C7,大男R3績分!$D$3:$H$102,5,FALSE))," ",VLOOKUP($C7,大男R3績分!$D$3:$H$102,5,FALSE))</f>
        <v>16.650000000000006</v>
      </c>
      <c r="M7" s="155">
        <f>IF(ISNA(VLOOKUP($C7,大男R4績分!$D$3:$I$102,6,FALSE))," ",VLOOKUP($C7,大男R4績分!$D$3:$I$102,6,FALSE))</f>
        <v>8.7750000000000057</v>
      </c>
      <c r="N7" s="155">
        <f t="shared" si="0"/>
        <v>47.786111111111126</v>
      </c>
    </row>
    <row r="8" spans="1:14">
      <c r="A8" s="151"/>
      <c r="B8" s="149" t="s">
        <v>41</v>
      </c>
      <c r="C8" s="150" t="s">
        <v>214</v>
      </c>
      <c r="D8" s="152">
        <v>69</v>
      </c>
      <c r="E8" s="152">
        <v>75</v>
      </c>
      <c r="F8" s="152">
        <v>71</v>
      </c>
      <c r="G8" s="152">
        <v>72</v>
      </c>
      <c r="H8" s="152">
        <v>287</v>
      </c>
      <c r="I8" s="153"/>
      <c r="J8" s="155">
        <f>IF(ISNA(VLOOKUP($C8,大男R1績分!$F$3:$H$102,3,FALSE))," ",VLOOKUP($C8,大男R1績分!$F$3:$H$102,3,FALSE))</f>
        <v>13.666666666666671</v>
      </c>
      <c r="K8" s="155">
        <f>IF(ISNA(VLOOKUP($C8,大男R2績分!$F$3:$I$102,4,FALSE))," ",VLOOKUP($C8,大男R2績分!$F$3:$I$102,4,FALSE))</f>
        <v>6.6944444444444429</v>
      </c>
      <c r="L8" s="155">
        <f>IF(ISNA(VLOOKUP($C8,大男R3績分!$D$3:$H$102,5,FALSE))," ",VLOOKUP($C8,大男R3績分!$D$3:$H$102,5,FALSE))</f>
        <v>12.650000000000006</v>
      </c>
      <c r="M8" s="155">
        <f>IF(ISNA(VLOOKUP($C8,大男R4績分!$D$3:$I$102,6,FALSE))," ",VLOOKUP($C8,大男R4績分!$D$3:$I$102,6,FALSE))</f>
        <v>12.775000000000006</v>
      </c>
      <c r="N8" s="155">
        <f t="shared" si="0"/>
        <v>45.786111111111126</v>
      </c>
    </row>
    <row r="9" spans="1:14">
      <c r="A9" s="151"/>
      <c r="B9" s="149" t="s">
        <v>41</v>
      </c>
      <c r="C9" s="150" t="s">
        <v>71</v>
      </c>
      <c r="D9" s="152">
        <v>75</v>
      </c>
      <c r="E9" s="152">
        <v>71</v>
      </c>
      <c r="F9" s="152">
        <v>67</v>
      </c>
      <c r="G9" s="152">
        <v>74</v>
      </c>
      <c r="H9" s="152">
        <v>287</v>
      </c>
      <c r="I9" s="153"/>
      <c r="J9" s="155">
        <f>IF(ISNA(VLOOKUP($C9,大男R1績分!$F$3:$H$102,3,FALSE))," ",VLOOKUP($C9,大男R1績分!$F$3:$H$102,3,FALSE))</f>
        <v>7.6666666666666714</v>
      </c>
      <c r="K9" s="155">
        <f>IF(ISNA(VLOOKUP($C9,大男R2績分!$F$3:$I$102,4,FALSE))," ",VLOOKUP($C9,大男R2績分!$F$3:$I$102,4,FALSE))</f>
        <v>10.694444444444443</v>
      </c>
      <c r="L9" s="155">
        <f>IF(ISNA(VLOOKUP($C9,大男R3績分!$D$3:$H$102,5,FALSE))," ",VLOOKUP($C9,大男R3績分!$D$3:$H$102,5,FALSE))</f>
        <v>16.650000000000006</v>
      </c>
      <c r="M9" s="155">
        <f>IF(ISNA(VLOOKUP($C9,大男R4績分!$D$3:$I$102,6,FALSE))," ",VLOOKUP($C9,大男R4績分!$D$3:$I$102,6,FALSE))</f>
        <v>10.775000000000006</v>
      </c>
      <c r="N9" s="155">
        <f t="shared" si="0"/>
        <v>45.786111111111126</v>
      </c>
    </row>
    <row r="10" spans="1:14">
      <c r="A10" s="151"/>
      <c r="B10" s="149" t="s">
        <v>41</v>
      </c>
      <c r="C10" s="150" t="s">
        <v>42</v>
      </c>
      <c r="D10" s="152">
        <v>72</v>
      </c>
      <c r="E10" s="152">
        <v>65</v>
      </c>
      <c r="F10" s="152">
        <v>75</v>
      </c>
      <c r="G10" s="152">
        <v>75</v>
      </c>
      <c r="H10" s="152">
        <v>287</v>
      </c>
      <c r="I10" s="153"/>
      <c r="J10" s="155">
        <f>IF(ISNA(VLOOKUP($C10,大男R1績分!$F$3:$H$102,3,FALSE))," ",VLOOKUP($C10,大男R1績分!$F$3:$H$102,3,FALSE))</f>
        <v>10.666666666666671</v>
      </c>
      <c r="K10" s="155">
        <f>IF(ISNA(VLOOKUP($C10,大男R2績分!$F$3:$I$102,4,FALSE))," ",VLOOKUP($C10,大男R2績分!$F$3:$I$102,4,FALSE))</f>
        <v>16.694444444444443</v>
      </c>
      <c r="L10" s="155">
        <f>IF(ISNA(VLOOKUP($C10,大男R3績分!$D$3:$H$102,5,FALSE))," ",VLOOKUP($C10,大男R3績分!$D$3:$H$102,5,FALSE))</f>
        <v>8.6500000000000057</v>
      </c>
      <c r="M10" s="155">
        <f>IF(ISNA(VLOOKUP($C10,大男R4績分!$D$3:$I$102,6,FALSE))," ",VLOOKUP($C10,大男R4績分!$D$3:$I$102,6,FALSE))</f>
        <v>9.7750000000000057</v>
      </c>
      <c r="N10" s="155">
        <f t="shared" si="0"/>
        <v>45.786111111111126</v>
      </c>
    </row>
    <row r="11" spans="1:14">
      <c r="A11" s="151"/>
      <c r="B11" s="149" t="s">
        <v>65</v>
      </c>
      <c r="C11" s="150" t="s">
        <v>349</v>
      </c>
      <c r="D11" s="152">
        <v>75</v>
      </c>
      <c r="E11" s="152">
        <v>69</v>
      </c>
      <c r="F11" s="152">
        <v>72</v>
      </c>
      <c r="G11" s="152">
        <v>71</v>
      </c>
      <c r="H11" s="152">
        <v>287</v>
      </c>
      <c r="I11" s="153"/>
      <c r="J11" s="155">
        <f>IF(ISNA(VLOOKUP($C11,大男R1績分!$F$3:$H$102,3,FALSE))," ",VLOOKUP($C11,大男R1績分!$F$3:$H$102,3,FALSE))</f>
        <v>7.6666666666666714</v>
      </c>
      <c r="K11" s="155">
        <f>IF(ISNA(VLOOKUP($C11,大男R2績分!$F$3:$I$102,4,FALSE))," ",VLOOKUP($C11,大男R2績分!$F$3:$I$102,4,FALSE))</f>
        <v>12.694444444444443</v>
      </c>
      <c r="L11" s="155">
        <f>IF(ISNA(VLOOKUP($C11,大男R3績分!$D$3:$H$102,5,FALSE))," ",VLOOKUP($C11,大男R3績分!$D$3:$H$102,5,FALSE))</f>
        <v>11.650000000000006</v>
      </c>
      <c r="M11" s="155">
        <f>IF(ISNA(VLOOKUP($C11,大男R4績分!$D$3:$I$102,6,FALSE))," ",VLOOKUP($C11,大男R4績分!$D$3:$I$102,6,FALSE))</f>
        <v>13.775000000000006</v>
      </c>
      <c r="N11" s="155">
        <f t="shared" si="0"/>
        <v>45.786111111111126</v>
      </c>
    </row>
    <row r="12" spans="1:14">
      <c r="A12" s="151"/>
      <c r="B12" s="149" t="s">
        <v>65</v>
      </c>
      <c r="C12" s="150" t="s">
        <v>75</v>
      </c>
      <c r="D12" s="152">
        <v>69</v>
      </c>
      <c r="E12" s="152">
        <v>70</v>
      </c>
      <c r="F12" s="152">
        <v>75</v>
      </c>
      <c r="G12" s="152">
        <v>73</v>
      </c>
      <c r="H12" s="152">
        <v>287</v>
      </c>
      <c r="I12" s="153"/>
      <c r="J12" s="155">
        <f>IF(ISNA(VLOOKUP($C12,大男R1績分!$F$3:$H$102,3,FALSE))," ",VLOOKUP($C12,大男R1績分!$F$3:$H$102,3,FALSE))</f>
        <v>13.666666666666671</v>
      </c>
      <c r="K12" s="155">
        <f>IF(ISNA(VLOOKUP($C12,大男R2績分!$F$3:$I$102,4,FALSE))," ",VLOOKUP($C12,大男R2績分!$F$3:$I$102,4,FALSE))</f>
        <v>11.694444444444443</v>
      </c>
      <c r="L12" s="155">
        <f>IF(ISNA(VLOOKUP($C12,大男R3績分!$D$3:$H$102,5,FALSE))," ",VLOOKUP($C12,大男R3績分!$D$3:$H$102,5,FALSE))</f>
        <v>8.6500000000000057</v>
      </c>
      <c r="M12" s="155">
        <f>IF(ISNA(VLOOKUP($C12,大男R4績分!$D$3:$I$102,6,FALSE))," ",VLOOKUP($C12,大男R4績分!$D$3:$I$102,6,FALSE))</f>
        <v>11.775000000000006</v>
      </c>
      <c r="N12" s="155">
        <f t="shared" si="0"/>
        <v>45.786111111111126</v>
      </c>
    </row>
    <row r="13" spans="1:14">
      <c r="A13" s="151"/>
      <c r="B13" s="149" t="s">
        <v>41</v>
      </c>
      <c r="C13" s="150" t="s">
        <v>83</v>
      </c>
      <c r="D13" s="152">
        <v>74</v>
      </c>
      <c r="E13" s="152">
        <v>71</v>
      </c>
      <c r="F13" s="152">
        <v>71</v>
      </c>
      <c r="G13" s="152">
        <v>72</v>
      </c>
      <c r="H13" s="152">
        <v>288</v>
      </c>
      <c r="I13" s="153"/>
      <c r="J13" s="155">
        <f>IF(ISNA(VLOOKUP($C13,大男R1績分!$F$3:$H$102,3,FALSE))," ",VLOOKUP($C13,大男R1績分!$F$3:$H$102,3,FALSE))</f>
        <v>8.6666666666666714</v>
      </c>
      <c r="K13" s="155">
        <f>IF(ISNA(VLOOKUP($C13,大男R2績分!$F$3:$I$102,4,FALSE))," ",VLOOKUP($C13,大男R2績分!$F$3:$I$102,4,FALSE))</f>
        <v>10.694444444444443</v>
      </c>
      <c r="L13" s="155">
        <f>IF(ISNA(VLOOKUP($C13,大男R3績分!$D$3:$H$102,5,FALSE))," ",VLOOKUP($C13,大男R3績分!$D$3:$H$102,5,FALSE))</f>
        <v>12.650000000000006</v>
      </c>
      <c r="M13" s="155">
        <f>IF(ISNA(VLOOKUP($C13,大男R4績分!$D$3:$I$102,6,FALSE))," ",VLOOKUP($C13,大男R4績分!$D$3:$I$102,6,FALSE))</f>
        <v>12.775000000000006</v>
      </c>
      <c r="N13" s="155">
        <f t="shared" si="0"/>
        <v>44.786111111111126</v>
      </c>
    </row>
    <row r="14" spans="1:14">
      <c r="A14" s="151"/>
      <c r="B14" s="149" t="s">
        <v>41</v>
      </c>
      <c r="C14" s="150" t="s">
        <v>48</v>
      </c>
      <c r="D14" s="152">
        <v>75</v>
      </c>
      <c r="E14" s="152">
        <v>71</v>
      </c>
      <c r="F14" s="152">
        <v>70</v>
      </c>
      <c r="G14" s="152">
        <v>72</v>
      </c>
      <c r="H14" s="152">
        <v>288</v>
      </c>
      <c r="I14" s="153"/>
      <c r="J14" s="155">
        <f>IF(ISNA(VLOOKUP($C14,大男R1績分!$F$3:$H$102,3,FALSE))," ",VLOOKUP($C14,大男R1績分!$F$3:$H$102,3,FALSE))</f>
        <v>7.6666666666666714</v>
      </c>
      <c r="K14" s="155">
        <f>IF(ISNA(VLOOKUP($C14,大男R2績分!$F$3:$I$102,4,FALSE))," ",VLOOKUP($C14,大男R2績分!$F$3:$I$102,4,FALSE))</f>
        <v>10.694444444444443</v>
      </c>
      <c r="L14" s="155">
        <f>IF(ISNA(VLOOKUP($C14,大男R3績分!$D$3:$H$102,5,FALSE))," ",VLOOKUP($C14,大男R3績分!$D$3:$H$102,5,FALSE))</f>
        <v>13.650000000000006</v>
      </c>
      <c r="M14" s="155">
        <f>IF(ISNA(VLOOKUP($C14,大男R4績分!$D$3:$I$102,6,FALSE))," ",VLOOKUP($C14,大男R4績分!$D$3:$I$102,6,FALSE))</f>
        <v>12.775000000000006</v>
      </c>
      <c r="N14" s="155">
        <f t="shared" si="0"/>
        <v>44.786111111111126</v>
      </c>
    </row>
    <row r="15" spans="1:14">
      <c r="A15" s="151"/>
      <c r="B15" s="149" t="s">
        <v>65</v>
      </c>
      <c r="C15" s="150" t="s">
        <v>350</v>
      </c>
      <c r="D15" s="152">
        <v>77</v>
      </c>
      <c r="E15" s="152">
        <v>68</v>
      </c>
      <c r="F15" s="152">
        <v>70</v>
      </c>
      <c r="G15" s="152">
        <v>73</v>
      </c>
      <c r="H15" s="152">
        <v>288</v>
      </c>
      <c r="I15" s="153"/>
      <c r="J15" s="155">
        <f>IF(ISNA(VLOOKUP($C15,大男R1績分!$F$3:$H$102,3,FALSE))," ",VLOOKUP($C15,大男R1績分!$F$3:$H$102,3,FALSE))</f>
        <v>5.6666666666666714</v>
      </c>
      <c r="K15" s="155">
        <f>IF(ISNA(VLOOKUP($C15,大男R2績分!$F$3:$I$102,4,FALSE))," ",VLOOKUP($C15,大男R2績分!$F$3:$I$102,4,FALSE))</f>
        <v>13.694444444444443</v>
      </c>
      <c r="L15" s="155">
        <f>IF(ISNA(VLOOKUP($C15,大男R3績分!$D$3:$H$102,5,FALSE))," ",VLOOKUP($C15,大男R3績分!$D$3:$H$102,5,FALSE))</f>
        <v>13.650000000000006</v>
      </c>
      <c r="M15" s="155">
        <f>IF(ISNA(VLOOKUP($C15,大男R4績分!$D$3:$I$102,6,FALSE))," ",VLOOKUP($C15,大男R4績分!$D$3:$I$102,6,FALSE))</f>
        <v>11.775000000000006</v>
      </c>
      <c r="N15" s="155">
        <f t="shared" si="0"/>
        <v>44.786111111111126</v>
      </c>
    </row>
    <row r="16" spans="1:14">
      <c r="A16" s="151"/>
      <c r="B16" s="149" t="s">
        <v>65</v>
      </c>
      <c r="C16" s="150" t="s">
        <v>80</v>
      </c>
      <c r="D16" s="152">
        <v>72</v>
      </c>
      <c r="E16" s="152">
        <v>74</v>
      </c>
      <c r="F16" s="152">
        <v>73</v>
      </c>
      <c r="G16" s="152">
        <v>70</v>
      </c>
      <c r="H16" s="152">
        <v>289</v>
      </c>
      <c r="I16" s="153"/>
      <c r="J16" s="155">
        <f>IF(ISNA(VLOOKUP($C16,大男R1績分!$F$3:$H$102,3,FALSE))," ",VLOOKUP($C16,大男R1績分!$F$3:$H$102,3,FALSE))</f>
        <v>10.666666666666671</v>
      </c>
      <c r="K16" s="155">
        <f>IF(ISNA(VLOOKUP($C16,大男R2績分!$F$3:$I$102,4,FALSE))," ",VLOOKUP($C16,大男R2績分!$F$3:$I$102,4,FALSE))</f>
        <v>7.6944444444444429</v>
      </c>
      <c r="L16" s="155">
        <f>IF(ISNA(VLOOKUP($C16,大男R3績分!$D$3:$H$102,5,FALSE))," ",VLOOKUP($C16,大男R3績分!$D$3:$H$102,5,FALSE))</f>
        <v>10.650000000000006</v>
      </c>
      <c r="M16" s="155">
        <f>IF(ISNA(VLOOKUP($C16,大男R4績分!$D$3:$I$102,6,FALSE))," ",VLOOKUP($C16,大男R4績分!$D$3:$I$102,6,FALSE))</f>
        <v>14.775000000000006</v>
      </c>
      <c r="N16" s="155">
        <f t="shared" si="0"/>
        <v>43.786111111111126</v>
      </c>
    </row>
    <row r="17" spans="1:14">
      <c r="A17" s="151"/>
      <c r="B17" s="149" t="s">
        <v>41</v>
      </c>
      <c r="C17" s="150" t="s">
        <v>191</v>
      </c>
      <c r="D17" s="152">
        <v>71</v>
      </c>
      <c r="E17" s="152">
        <v>71</v>
      </c>
      <c r="F17" s="152">
        <v>72</v>
      </c>
      <c r="G17" s="152">
        <v>76</v>
      </c>
      <c r="H17" s="152">
        <v>290</v>
      </c>
      <c r="I17" s="153"/>
      <c r="J17" s="155">
        <f>IF(ISNA(VLOOKUP($C17,大男R1績分!$F$3:$H$102,3,FALSE))," ",VLOOKUP($C17,大男R1績分!$F$3:$H$102,3,FALSE))</f>
        <v>11.666666666666671</v>
      </c>
      <c r="K17" s="155">
        <f>IF(ISNA(VLOOKUP($C17,大男R2績分!$F$3:$I$102,4,FALSE))," ",VLOOKUP($C17,大男R2績分!$F$3:$I$102,4,FALSE))</f>
        <v>10.694444444444443</v>
      </c>
      <c r="L17" s="155">
        <f>IF(ISNA(VLOOKUP($C17,大男R3績分!$D$3:$H$102,5,FALSE))," ",VLOOKUP($C17,大男R3績分!$D$3:$H$102,5,FALSE))</f>
        <v>11.650000000000006</v>
      </c>
      <c r="M17" s="155">
        <f>IF(ISNA(VLOOKUP($C17,大男R4績分!$D$3:$I$102,6,FALSE))," ",VLOOKUP($C17,大男R4績分!$D$3:$I$102,6,FALSE))</f>
        <v>8.7750000000000057</v>
      </c>
      <c r="N17" s="155">
        <f t="shared" si="0"/>
        <v>42.786111111111126</v>
      </c>
    </row>
    <row r="18" spans="1:14">
      <c r="A18" s="151"/>
      <c r="B18" s="149" t="s">
        <v>65</v>
      </c>
      <c r="C18" s="150" t="s">
        <v>222</v>
      </c>
      <c r="D18" s="152">
        <v>75</v>
      </c>
      <c r="E18" s="152">
        <v>70</v>
      </c>
      <c r="F18" s="152">
        <v>75</v>
      </c>
      <c r="G18" s="152">
        <v>70</v>
      </c>
      <c r="H18" s="152">
        <v>290</v>
      </c>
      <c r="I18" s="153"/>
      <c r="J18" s="155">
        <f>IF(ISNA(VLOOKUP($C18,大男R1績分!$F$3:$H$102,3,FALSE))," ",VLOOKUP($C18,大男R1績分!$F$3:$H$102,3,FALSE))</f>
        <v>7.6666666666666714</v>
      </c>
      <c r="K18" s="155">
        <f>IF(ISNA(VLOOKUP($C18,大男R2績分!$F$3:$I$102,4,FALSE))," ",VLOOKUP($C18,大男R2績分!$F$3:$I$102,4,FALSE))</f>
        <v>11.694444444444443</v>
      </c>
      <c r="L18" s="155">
        <f>IF(ISNA(VLOOKUP($C18,大男R3績分!$D$3:$H$102,5,FALSE))," ",VLOOKUP($C18,大男R3績分!$D$3:$H$102,5,FALSE))</f>
        <v>8.6500000000000057</v>
      </c>
      <c r="M18" s="155">
        <f>IF(ISNA(VLOOKUP($C18,大男R4績分!$D$3:$I$102,6,FALSE))," ",VLOOKUP($C18,大男R4績分!$D$3:$I$102,6,FALSE))</f>
        <v>14.775000000000006</v>
      </c>
      <c r="N18" s="155">
        <f t="shared" si="0"/>
        <v>42.786111111111126</v>
      </c>
    </row>
    <row r="19" spans="1:14">
      <c r="A19" s="151"/>
      <c r="B19" s="149" t="s">
        <v>65</v>
      </c>
      <c r="C19" s="150" t="s">
        <v>77</v>
      </c>
      <c r="D19" s="152">
        <v>74</v>
      </c>
      <c r="E19" s="152">
        <v>73</v>
      </c>
      <c r="F19" s="152">
        <v>69</v>
      </c>
      <c r="G19" s="152">
        <v>74</v>
      </c>
      <c r="H19" s="152">
        <v>290</v>
      </c>
      <c r="I19" s="153"/>
      <c r="J19" s="155">
        <f>IF(ISNA(VLOOKUP($C19,大男R1績分!$F$3:$H$102,3,FALSE))," ",VLOOKUP($C19,大男R1績分!$F$3:$H$102,3,FALSE))</f>
        <v>8.6666666666666714</v>
      </c>
      <c r="K19" s="155">
        <f>IF(ISNA(VLOOKUP($C19,大男R2績分!$F$3:$I$102,4,FALSE))," ",VLOOKUP($C19,大男R2績分!$F$3:$I$102,4,FALSE))</f>
        <v>8.6944444444444429</v>
      </c>
      <c r="L19" s="155">
        <f>IF(ISNA(VLOOKUP($C19,大男R3績分!$D$3:$H$102,5,FALSE))," ",VLOOKUP($C19,大男R3績分!$D$3:$H$102,5,FALSE))</f>
        <v>14.650000000000006</v>
      </c>
      <c r="M19" s="155">
        <f>IF(ISNA(VLOOKUP($C19,大男R4績分!$D$3:$I$102,6,FALSE))," ",VLOOKUP($C19,大男R4績分!$D$3:$I$102,6,FALSE))</f>
        <v>10.775000000000006</v>
      </c>
      <c r="N19" s="155">
        <f t="shared" si="0"/>
        <v>42.786111111111126</v>
      </c>
    </row>
    <row r="20" spans="1:14">
      <c r="A20" s="151"/>
      <c r="B20" s="149" t="s">
        <v>41</v>
      </c>
      <c r="C20" s="150" t="s">
        <v>49</v>
      </c>
      <c r="D20" s="152">
        <v>72</v>
      </c>
      <c r="E20" s="152">
        <v>74</v>
      </c>
      <c r="F20" s="152">
        <v>74</v>
      </c>
      <c r="G20" s="152">
        <v>71</v>
      </c>
      <c r="H20" s="152">
        <v>291</v>
      </c>
      <c r="I20" s="153"/>
      <c r="J20" s="155">
        <f>IF(ISNA(VLOOKUP($C20,大男R1績分!$F$3:$H$102,3,FALSE))," ",VLOOKUP($C20,大男R1績分!$F$3:$H$102,3,FALSE))</f>
        <v>10.666666666666671</v>
      </c>
      <c r="K20" s="155">
        <f>IF(ISNA(VLOOKUP($C20,大男R2績分!$F$3:$I$102,4,FALSE))," ",VLOOKUP($C20,大男R2績分!$F$3:$I$102,4,FALSE))</f>
        <v>7.6944444444444429</v>
      </c>
      <c r="L20" s="155">
        <f>IF(ISNA(VLOOKUP($C20,大男R3績分!$D$3:$H$102,5,FALSE))," ",VLOOKUP($C20,大男R3績分!$D$3:$H$102,5,FALSE))</f>
        <v>9.6500000000000057</v>
      </c>
      <c r="M20" s="155">
        <f>IF(ISNA(VLOOKUP($C20,大男R4績分!$D$3:$I$102,6,FALSE))," ",VLOOKUP($C20,大男R4績分!$D$3:$I$102,6,FALSE))</f>
        <v>13.775000000000006</v>
      </c>
      <c r="N20" s="155">
        <f t="shared" si="0"/>
        <v>41.786111111111126</v>
      </c>
    </row>
    <row r="21" spans="1:14">
      <c r="A21" s="151"/>
      <c r="B21" s="149" t="s">
        <v>41</v>
      </c>
      <c r="C21" s="150" t="s">
        <v>346</v>
      </c>
      <c r="D21" s="152">
        <v>72</v>
      </c>
      <c r="E21" s="152">
        <v>71</v>
      </c>
      <c r="F21" s="152">
        <v>76</v>
      </c>
      <c r="G21" s="152">
        <v>74</v>
      </c>
      <c r="H21" s="152">
        <v>293</v>
      </c>
      <c r="I21" s="153"/>
      <c r="J21" s="155">
        <f>IF(ISNA(VLOOKUP($C21,大男R1績分!$F$3:$H$102,3,FALSE))," ",VLOOKUP($C21,大男R1績分!$F$3:$H$102,3,FALSE))</f>
        <v>10.666666666666671</v>
      </c>
      <c r="K21" s="155">
        <f>IF(ISNA(VLOOKUP($C21,大男R2績分!$F$3:$I$102,4,FALSE))," ",VLOOKUP($C21,大男R2績分!$F$3:$I$102,4,FALSE))</f>
        <v>10.694444444444443</v>
      </c>
      <c r="L21" s="155">
        <f>IF(ISNA(VLOOKUP($C21,大男R3績分!$D$3:$H$102,5,FALSE))," ",VLOOKUP($C21,大男R3績分!$D$3:$H$102,5,FALSE))</f>
        <v>7.6500000000000057</v>
      </c>
      <c r="M21" s="155">
        <f>IF(ISNA(VLOOKUP($C21,大男R4績分!$D$3:$I$102,6,FALSE))," ",VLOOKUP($C21,大男R4績分!$D$3:$I$102,6,FALSE))</f>
        <v>10.775000000000006</v>
      </c>
      <c r="N21" s="155">
        <f t="shared" si="0"/>
        <v>39.786111111111126</v>
      </c>
    </row>
    <row r="22" spans="1:14">
      <c r="A22" s="151"/>
      <c r="B22" s="149" t="s">
        <v>88</v>
      </c>
      <c r="C22" s="150" t="s">
        <v>96</v>
      </c>
      <c r="D22" s="152">
        <v>71</v>
      </c>
      <c r="E22" s="152">
        <v>76</v>
      </c>
      <c r="F22" s="152">
        <v>72</v>
      </c>
      <c r="G22" s="152">
        <v>75</v>
      </c>
      <c r="H22" s="152">
        <v>294</v>
      </c>
      <c r="I22" s="153"/>
      <c r="J22" s="155">
        <f>IF(ISNA(VLOOKUP($C22,大男R1績分!$F$3:$H$102,3,FALSE))," ",VLOOKUP($C22,大男R1績分!$F$3:$H$102,3,FALSE))</f>
        <v>11.666666666666671</v>
      </c>
      <c r="K22" s="155">
        <f>IF(ISNA(VLOOKUP($C22,大男R2績分!$F$3:$I$102,4,FALSE))," ",VLOOKUP($C22,大男R2績分!$F$3:$I$102,4,FALSE))</f>
        <v>5.6944444444444429</v>
      </c>
      <c r="L22" s="155">
        <f>IF(ISNA(VLOOKUP($C22,大男R3績分!$D$3:$H$102,5,FALSE))," ",VLOOKUP($C22,大男R3績分!$D$3:$H$102,5,FALSE))</f>
        <v>11.650000000000006</v>
      </c>
      <c r="M22" s="155">
        <f>IF(ISNA(VLOOKUP($C22,大男R4績分!$D$3:$I$102,6,FALSE))," ",VLOOKUP($C22,大男R4績分!$D$3:$I$102,6,FALSE))</f>
        <v>9.7750000000000057</v>
      </c>
      <c r="N22" s="155">
        <f t="shared" si="0"/>
        <v>38.786111111111126</v>
      </c>
    </row>
    <row r="23" spans="1:14">
      <c r="A23" s="151"/>
      <c r="B23" s="149" t="s">
        <v>65</v>
      </c>
      <c r="C23" s="150" t="s">
        <v>85</v>
      </c>
      <c r="D23" s="152">
        <v>71</v>
      </c>
      <c r="E23" s="152">
        <v>76</v>
      </c>
      <c r="F23" s="152">
        <v>73</v>
      </c>
      <c r="G23" s="152">
        <v>76</v>
      </c>
      <c r="H23" s="152">
        <v>296</v>
      </c>
      <c r="I23" s="153"/>
      <c r="J23" s="155">
        <f>IF(ISNA(VLOOKUP($C23,大男R1績分!$F$3:$H$102,3,FALSE))," ",VLOOKUP($C23,大男R1績分!$F$3:$H$102,3,FALSE))</f>
        <v>11.666666666666671</v>
      </c>
      <c r="K23" s="155">
        <f>IF(ISNA(VLOOKUP($C23,大男R2績分!$F$3:$I$102,4,FALSE))," ",VLOOKUP($C23,大男R2績分!$F$3:$I$102,4,FALSE))</f>
        <v>5.6944444444444429</v>
      </c>
      <c r="L23" s="155">
        <f>IF(ISNA(VLOOKUP($C23,大男R3績分!$D$3:$H$102,5,FALSE))," ",VLOOKUP($C23,大男R3績分!$D$3:$H$102,5,FALSE))</f>
        <v>10.650000000000006</v>
      </c>
      <c r="M23" s="155">
        <f>IF(ISNA(VLOOKUP($C23,大男R4績分!$D$3:$I$102,6,FALSE))," ",VLOOKUP($C23,大男R4績分!$D$3:$I$102,6,FALSE))</f>
        <v>8.7750000000000057</v>
      </c>
      <c r="N23" s="155">
        <f t="shared" si="0"/>
        <v>36.786111111111126</v>
      </c>
    </row>
    <row r="24" spans="1:14">
      <c r="A24" s="151"/>
      <c r="B24" s="149" t="s">
        <v>41</v>
      </c>
      <c r="C24" s="150" t="s">
        <v>54</v>
      </c>
      <c r="D24" s="152">
        <v>75</v>
      </c>
      <c r="E24" s="152">
        <v>67</v>
      </c>
      <c r="F24" s="152">
        <v>74</v>
      </c>
      <c r="G24" s="152">
        <v>81</v>
      </c>
      <c r="H24" s="152">
        <v>297</v>
      </c>
      <c r="I24" s="153"/>
      <c r="J24" s="155">
        <f>IF(ISNA(VLOOKUP($C24,大男R1績分!$F$3:$H$102,3,FALSE))," ",VLOOKUP($C24,大男R1績分!$F$3:$H$102,3,FALSE))</f>
        <v>7.6666666666666714</v>
      </c>
      <c r="K24" s="155">
        <f>IF(ISNA(VLOOKUP($C24,大男R2績分!$F$3:$I$102,4,FALSE))," ",VLOOKUP($C24,大男R2績分!$F$3:$I$102,4,FALSE))</f>
        <v>14.694444444444443</v>
      </c>
      <c r="L24" s="155">
        <f>IF(ISNA(VLOOKUP($C24,大男R3績分!$D$3:$H$102,5,FALSE))," ",VLOOKUP($C24,大男R3績分!$D$3:$H$102,5,FALSE))</f>
        <v>9.6500000000000057</v>
      </c>
      <c r="M24" s="155">
        <f>IF(ISNA(VLOOKUP($C24,大男R4績分!$D$3:$I$102,6,FALSE))," ",VLOOKUP($C24,大男R4績分!$D$3:$I$102,6,FALSE))</f>
        <v>3.7750000000000057</v>
      </c>
      <c r="N24" s="155">
        <f t="shared" si="0"/>
        <v>35.786111111111126</v>
      </c>
    </row>
    <row r="25" spans="1:14">
      <c r="A25" s="151"/>
      <c r="B25" s="149" t="s">
        <v>65</v>
      </c>
      <c r="C25" s="150" t="s">
        <v>94</v>
      </c>
      <c r="D25" s="152">
        <v>76</v>
      </c>
      <c r="E25" s="152">
        <v>73</v>
      </c>
      <c r="F25" s="152">
        <v>75</v>
      </c>
      <c r="G25" s="152">
        <v>74</v>
      </c>
      <c r="H25" s="152">
        <v>298</v>
      </c>
      <c r="I25" s="153"/>
      <c r="J25" s="155">
        <f>IF(ISNA(VLOOKUP($C25,大男R1績分!$F$3:$H$102,3,FALSE))," ",VLOOKUP($C25,大男R1績分!$F$3:$H$102,3,FALSE))</f>
        <v>6.6666666666666714</v>
      </c>
      <c r="K25" s="155">
        <f>IF(ISNA(VLOOKUP($C25,大男R2績分!$F$3:$I$102,4,FALSE))," ",VLOOKUP($C25,大男R2績分!$F$3:$I$102,4,FALSE))</f>
        <v>8.6944444444444429</v>
      </c>
      <c r="L25" s="155">
        <f>IF(ISNA(VLOOKUP($C25,大男R3績分!$D$3:$H$102,5,FALSE))," ",VLOOKUP($C25,大男R3績分!$D$3:$H$102,5,FALSE))</f>
        <v>8.6500000000000057</v>
      </c>
      <c r="M25" s="155">
        <f>IF(ISNA(VLOOKUP($C25,大男R4績分!$D$3:$I$102,6,FALSE))," ",VLOOKUP($C25,大男R4績分!$D$3:$I$102,6,FALSE))</f>
        <v>10.775000000000006</v>
      </c>
      <c r="N25" s="155">
        <f t="shared" si="0"/>
        <v>34.786111111111126</v>
      </c>
    </row>
    <row r="26" spans="1:14">
      <c r="A26" s="151"/>
      <c r="B26" s="149" t="s">
        <v>65</v>
      </c>
      <c r="C26" s="150" t="s">
        <v>95</v>
      </c>
      <c r="D26" s="152">
        <v>74</v>
      </c>
      <c r="E26" s="152">
        <v>75</v>
      </c>
      <c r="F26" s="152">
        <v>76</v>
      </c>
      <c r="G26" s="152">
        <v>74</v>
      </c>
      <c r="H26" s="152">
        <v>299</v>
      </c>
      <c r="I26" s="153"/>
      <c r="J26" s="155">
        <f>IF(ISNA(VLOOKUP($C26,大男R1績分!$F$3:$H$102,3,FALSE))," ",VLOOKUP($C26,大男R1績分!$F$3:$H$102,3,FALSE))</f>
        <v>8.6666666666666714</v>
      </c>
      <c r="K26" s="155">
        <f>IF(ISNA(VLOOKUP($C26,大男R2績分!$F$3:$I$102,4,FALSE))," ",VLOOKUP($C26,大男R2績分!$F$3:$I$102,4,FALSE))</f>
        <v>6.6944444444444429</v>
      </c>
      <c r="L26" s="155">
        <f>IF(ISNA(VLOOKUP($C26,大男R3績分!$D$3:$H$102,5,FALSE))," ",VLOOKUP($C26,大男R3績分!$D$3:$H$102,5,FALSE))</f>
        <v>7.6500000000000057</v>
      </c>
      <c r="M26" s="155">
        <f>IF(ISNA(VLOOKUP($C26,大男R4績分!$D$3:$I$102,6,FALSE))," ",VLOOKUP($C26,大男R4績分!$D$3:$I$102,6,FALSE))</f>
        <v>10.775000000000006</v>
      </c>
      <c r="N26" s="155">
        <f t="shared" si="0"/>
        <v>33.786111111111126</v>
      </c>
    </row>
    <row r="27" spans="1:14">
      <c r="A27" s="151"/>
      <c r="B27" s="149" t="s">
        <v>65</v>
      </c>
      <c r="C27" s="150" t="s">
        <v>216</v>
      </c>
      <c r="D27" s="152">
        <v>77</v>
      </c>
      <c r="E27" s="152">
        <v>73</v>
      </c>
      <c r="F27" s="152">
        <v>75</v>
      </c>
      <c r="G27" s="152">
        <v>76</v>
      </c>
      <c r="H27" s="152">
        <v>301</v>
      </c>
      <c r="I27" s="153"/>
      <c r="J27" s="155">
        <f>IF(ISNA(VLOOKUP($C27,大男R1績分!$F$3:$H$102,3,FALSE))," ",VLOOKUP($C27,大男R1績分!$F$3:$H$102,3,FALSE))</f>
        <v>5.6666666666666714</v>
      </c>
      <c r="K27" s="155">
        <f>IF(ISNA(VLOOKUP($C27,大男R2績分!$F$3:$I$102,4,FALSE))," ",VLOOKUP($C27,大男R2績分!$F$3:$I$102,4,FALSE))</f>
        <v>8.6944444444444429</v>
      </c>
      <c r="L27" s="155">
        <f>IF(ISNA(VLOOKUP($C27,大男R3績分!$D$3:$H$102,5,FALSE))," ",VLOOKUP($C27,大男R3績分!$D$3:$H$102,5,FALSE))</f>
        <v>8.6500000000000057</v>
      </c>
      <c r="M27" s="155">
        <f>IF(ISNA(VLOOKUP($C27,大男R4績分!$D$3:$I$102,6,FALSE))," ",VLOOKUP($C27,大男R4績分!$D$3:$I$102,6,FALSE))</f>
        <v>8.7750000000000057</v>
      </c>
      <c r="N27" s="155">
        <f t="shared" si="0"/>
        <v>31.786111111111126</v>
      </c>
    </row>
    <row r="28" spans="1:14">
      <c r="A28" s="151"/>
      <c r="B28" s="149" t="s">
        <v>65</v>
      </c>
      <c r="C28" s="150" t="s">
        <v>351</v>
      </c>
      <c r="D28" s="152">
        <v>73</v>
      </c>
      <c r="E28" s="152">
        <v>74</v>
      </c>
      <c r="F28" s="152">
        <v>74</v>
      </c>
      <c r="G28" s="152">
        <v>80</v>
      </c>
      <c r="H28" s="152">
        <v>301</v>
      </c>
      <c r="I28" s="153"/>
      <c r="J28" s="155">
        <f>IF(ISNA(VLOOKUP($C28,大男R1績分!$F$3:$H$102,3,FALSE))," ",VLOOKUP($C28,大男R1績分!$F$3:$H$102,3,FALSE))</f>
        <v>9.6666666666666714</v>
      </c>
      <c r="K28" s="155">
        <f>IF(ISNA(VLOOKUP($C28,大男R2績分!$F$3:$I$102,4,FALSE))," ",VLOOKUP($C28,大男R2績分!$F$3:$I$102,4,FALSE))</f>
        <v>7.6944444444444429</v>
      </c>
      <c r="L28" s="155">
        <f>IF(ISNA(VLOOKUP($C28,大男R3績分!$D$3:$H$102,5,FALSE))," ",VLOOKUP($C28,大男R3績分!$D$3:$H$102,5,FALSE))</f>
        <v>9.6500000000000057</v>
      </c>
      <c r="M28" s="155">
        <f>IF(ISNA(VLOOKUP($C28,大男R4績分!$D$3:$I$102,6,FALSE))," ",VLOOKUP($C28,大男R4績分!$D$3:$I$102,6,FALSE))</f>
        <v>4.7750000000000057</v>
      </c>
      <c r="N28" s="155">
        <f t="shared" si="0"/>
        <v>31.786111111111126</v>
      </c>
    </row>
    <row r="29" spans="1:14">
      <c r="A29" s="151"/>
      <c r="B29" s="149" t="s">
        <v>88</v>
      </c>
      <c r="C29" s="150" t="s">
        <v>97</v>
      </c>
      <c r="D29" s="152">
        <v>71</v>
      </c>
      <c r="E29" s="152">
        <v>76</v>
      </c>
      <c r="F29" s="152">
        <v>77</v>
      </c>
      <c r="G29" s="152">
        <v>77</v>
      </c>
      <c r="H29" s="152">
        <v>301</v>
      </c>
      <c r="I29" s="153"/>
      <c r="J29" s="155">
        <f>IF(ISNA(VLOOKUP($C29,大男R1績分!$F$3:$H$102,3,FALSE))," ",VLOOKUP($C29,大男R1績分!$F$3:$H$102,3,FALSE))</f>
        <v>11.666666666666671</v>
      </c>
      <c r="K29" s="155">
        <f>IF(ISNA(VLOOKUP($C29,大男R2績分!$F$3:$I$102,4,FALSE))," ",VLOOKUP($C29,大男R2績分!$F$3:$I$102,4,FALSE))</f>
        <v>5.6944444444444429</v>
      </c>
      <c r="L29" s="155">
        <f>IF(ISNA(VLOOKUP($C29,大男R3績分!$D$3:$H$102,5,FALSE))," ",VLOOKUP($C29,大男R3績分!$D$3:$H$102,5,FALSE))</f>
        <v>6.6500000000000057</v>
      </c>
      <c r="M29" s="155">
        <f>IF(ISNA(VLOOKUP($C29,大男R4績分!$D$3:$I$102,6,FALSE))," ",VLOOKUP($C29,大男R4績分!$D$3:$I$102,6,FALSE))</f>
        <v>7.7750000000000057</v>
      </c>
      <c r="N29" s="155">
        <f t="shared" si="0"/>
        <v>31.786111111111126</v>
      </c>
    </row>
    <row r="30" spans="1:14">
      <c r="A30" s="151"/>
      <c r="B30" s="149" t="s">
        <v>65</v>
      </c>
      <c r="C30" s="150" t="s">
        <v>352</v>
      </c>
      <c r="D30" s="152">
        <v>75</v>
      </c>
      <c r="E30" s="152">
        <v>75</v>
      </c>
      <c r="F30" s="152">
        <v>78</v>
      </c>
      <c r="G30" s="152">
        <v>74</v>
      </c>
      <c r="H30" s="152">
        <v>302</v>
      </c>
      <c r="I30" s="153"/>
      <c r="J30" s="155">
        <f>IF(ISNA(VLOOKUP($C30,大男R1績分!$F$3:$H$102,3,FALSE))," ",VLOOKUP($C30,大男R1績分!$F$3:$H$102,3,FALSE))</f>
        <v>7.6666666666666714</v>
      </c>
      <c r="K30" s="155">
        <f>IF(ISNA(VLOOKUP($C30,大男R2績分!$F$3:$I$102,4,FALSE))," ",VLOOKUP($C30,大男R2績分!$F$3:$I$102,4,FALSE))</f>
        <v>6.6944444444444429</v>
      </c>
      <c r="L30" s="155">
        <f>IF(ISNA(VLOOKUP($C30,大男R3績分!$D$3:$H$102,5,FALSE))," ",VLOOKUP($C30,大男R3績分!$D$3:$H$102,5,FALSE))</f>
        <v>5.6500000000000057</v>
      </c>
      <c r="M30" s="155">
        <f>IF(ISNA(VLOOKUP($C30,大男R4績分!$D$3:$I$102,6,FALSE))," ",VLOOKUP($C30,大男R4績分!$D$3:$I$102,6,FALSE))</f>
        <v>10.775000000000006</v>
      </c>
      <c r="N30" s="155">
        <f t="shared" si="0"/>
        <v>30.786111111111126</v>
      </c>
    </row>
    <row r="31" spans="1:14">
      <c r="A31" s="151"/>
      <c r="B31" s="149" t="s">
        <v>88</v>
      </c>
      <c r="C31" s="150" t="s">
        <v>103</v>
      </c>
      <c r="D31" s="152">
        <v>73</v>
      </c>
      <c r="E31" s="152">
        <v>72</v>
      </c>
      <c r="F31" s="152">
        <v>77</v>
      </c>
      <c r="G31" s="152">
        <v>80</v>
      </c>
      <c r="H31" s="152">
        <v>302</v>
      </c>
      <c r="I31" s="153"/>
      <c r="J31" s="155">
        <f>IF(ISNA(VLOOKUP($C31,大男R1績分!$F$3:$H$102,3,FALSE))," ",VLOOKUP($C31,大男R1績分!$F$3:$H$102,3,FALSE))</f>
        <v>9.6666666666666714</v>
      </c>
      <c r="K31" s="155">
        <f>IF(ISNA(VLOOKUP($C31,大男R2績分!$F$3:$I$102,4,FALSE))," ",VLOOKUP($C31,大男R2績分!$F$3:$I$102,4,FALSE))</f>
        <v>9.6944444444444429</v>
      </c>
      <c r="L31" s="155">
        <f>IF(ISNA(VLOOKUP($C31,大男R3績分!$D$3:$H$102,5,FALSE))," ",VLOOKUP($C31,大男R3績分!$D$3:$H$102,5,FALSE))</f>
        <v>6.6500000000000057</v>
      </c>
      <c r="M31" s="155">
        <f>IF(ISNA(VLOOKUP($C31,大男R4績分!$D$3:$I$102,6,FALSE))," ",VLOOKUP($C31,大男R4績分!$D$3:$I$102,6,FALSE))</f>
        <v>4.7750000000000057</v>
      </c>
      <c r="N31" s="155">
        <f t="shared" si="0"/>
        <v>30.786111111111126</v>
      </c>
    </row>
    <row r="32" spans="1:14">
      <c r="A32" s="151"/>
      <c r="B32" s="149" t="s">
        <v>88</v>
      </c>
      <c r="C32" s="150" t="s">
        <v>107</v>
      </c>
      <c r="D32" s="152">
        <v>80</v>
      </c>
      <c r="E32" s="152">
        <v>76</v>
      </c>
      <c r="F32" s="152">
        <v>76</v>
      </c>
      <c r="G32" s="152">
        <v>72</v>
      </c>
      <c r="H32" s="152">
        <v>304</v>
      </c>
      <c r="I32" s="153"/>
      <c r="J32" s="155">
        <f>IF(ISNA(VLOOKUP($C32,大男R1績分!$F$3:$H$102,3,FALSE))," ",VLOOKUP($C32,大男R1績分!$F$3:$H$102,3,FALSE))</f>
        <v>2.6666666666666714</v>
      </c>
      <c r="K32" s="155">
        <f>IF(ISNA(VLOOKUP($C32,大男R2績分!$F$3:$I$102,4,FALSE))," ",VLOOKUP($C32,大男R2績分!$F$3:$I$102,4,FALSE))</f>
        <v>5.6944444444444429</v>
      </c>
      <c r="L32" s="155">
        <f>IF(ISNA(VLOOKUP($C32,大男R3績分!$D$3:$H$102,5,FALSE))," ",VLOOKUP($C32,大男R3績分!$D$3:$H$102,5,FALSE))</f>
        <v>7.6500000000000057</v>
      </c>
      <c r="M32" s="155">
        <f>IF(ISNA(VLOOKUP($C32,大男R4績分!$D$3:$I$102,6,FALSE))," ",VLOOKUP($C32,大男R4績分!$D$3:$I$102,6,FALSE))</f>
        <v>12.775000000000006</v>
      </c>
      <c r="N32" s="155">
        <f t="shared" si="0"/>
        <v>28.786111111111126</v>
      </c>
    </row>
    <row r="33" spans="1:14">
      <c r="A33" s="151"/>
      <c r="B33" s="149" t="s">
        <v>88</v>
      </c>
      <c r="C33" s="150" t="s">
        <v>231</v>
      </c>
      <c r="D33" s="152">
        <v>76</v>
      </c>
      <c r="E33" s="152">
        <v>76</v>
      </c>
      <c r="F33" s="152">
        <v>71</v>
      </c>
      <c r="G33" s="152">
        <v>81</v>
      </c>
      <c r="H33" s="152">
        <v>304</v>
      </c>
      <c r="I33" s="153"/>
      <c r="J33" s="155">
        <f>IF(ISNA(VLOOKUP($C33,大男R1績分!$F$3:$H$102,3,FALSE))," ",VLOOKUP($C33,大男R1績分!$F$3:$H$102,3,FALSE))</f>
        <v>6.6666666666666714</v>
      </c>
      <c r="K33" s="155">
        <f>IF(ISNA(VLOOKUP($C33,大男R2績分!$F$3:$I$102,4,FALSE))," ",VLOOKUP($C33,大男R2績分!$F$3:$I$102,4,FALSE))</f>
        <v>5.6944444444444429</v>
      </c>
      <c r="L33" s="155">
        <f>IF(ISNA(VLOOKUP($C33,大男R3績分!$D$3:$H$102,5,FALSE))," ",VLOOKUP($C33,大男R3績分!$D$3:$H$102,5,FALSE))</f>
        <v>12.650000000000006</v>
      </c>
      <c r="M33" s="155">
        <f>IF(ISNA(VLOOKUP($C33,大男R4績分!$D$3:$I$102,6,FALSE))," ",VLOOKUP($C33,大男R4績分!$D$3:$I$102,6,FALSE))</f>
        <v>3.7750000000000057</v>
      </c>
      <c r="N33" s="155">
        <f t="shared" si="0"/>
        <v>28.786111111111126</v>
      </c>
    </row>
    <row r="34" spans="1:14">
      <c r="A34" s="151"/>
      <c r="B34" s="149" t="s">
        <v>41</v>
      </c>
      <c r="C34" s="150" t="s">
        <v>211</v>
      </c>
      <c r="D34" s="152">
        <v>72</v>
      </c>
      <c r="E34" s="152">
        <v>74</v>
      </c>
      <c r="F34" s="152">
        <v>80</v>
      </c>
      <c r="G34" s="152">
        <v>79</v>
      </c>
      <c r="H34" s="152">
        <v>305</v>
      </c>
      <c r="I34" s="153"/>
      <c r="J34" s="155">
        <f>IF(ISNA(VLOOKUP($C34,大男R1績分!$F$3:$H$102,3,FALSE))," ",VLOOKUP($C34,大男R1績分!$F$3:$H$102,3,FALSE))</f>
        <v>10.666666666666671</v>
      </c>
      <c r="K34" s="155">
        <f>IF(ISNA(VLOOKUP($C34,大男R2績分!$F$3:$I$102,4,FALSE))," ",VLOOKUP($C34,大男R2績分!$F$3:$I$102,4,FALSE))</f>
        <v>7.6944444444444429</v>
      </c>
      <c r="L34" s="155">
        <f>IF(ISNA(VLOOKUP($C34,大男R3績分!$D$3:$H$102,5,FALSE))," ",VLOOKUP($C34,大男R3績分!$D$3:$H$102,5,FALSE))</f>
        <v>3.6500000000000057</v>
      </c>
      <c r="M34" s="155">
        <f>IF(ISNA(VLOOKUP($C34,大男R4績分!$D$3:$I$102,6,FALSE))," ",VLOOKUP($C34,大男R4績分!$D$3:$I$102,6,FALSE))</f>
        <v>5.7750000000000057</v>
      </c>
      <c r="N34" s="155">
        <f t="shared" ref="N34:N65" si="1">SUM(J34:M34)</f>
        <v>27.786111111111126</v>
      </c>
    </row>
    <row r="35" spans="1:14">
      <c r="A35" s="151"/>
      <c r="B35" s="149" t="s">
        <v>88</v>
      </c>
      <c r="C35" s="150" t="s">
        <v>93</v>
      </c>
      <c r="D35" s="152">
        <v>75</v>
      </c>
      <c r="E35" s="152">
        <v>74</v>
      </c>
      <c r="F35" s="152">
        <v>81</v>
      </c>
      <c r="G35" s="152">
        <v>76</v>
      </c>
      <c r="H35" s="152">
        <v>306</v>
      </c>
      <c r="I35" s="153"/>
      <c r="J35" s="155">
        <f>IF(ISNA(VLOOKUP($C35,大男R1績分!$F$3:$H$102,3,FALSE))," ",VLOOKUP($C35,大男R1績分!$F$3:$H$102,3,FALSE))</f>
        <v>7.6666666666666714</v>
      </c>
      <c r="K35" s="155">
        <f>IF(ISNA(VLOOKUP($C35,大男R2績分!$F$3:$I$102,4,FALSE))," ",VLOOKUP($C35,大男R2績分!$F$3:$I$102,4,FALSE))</f>
        <v>7.6944444444444429</v>
      </c>
      <c r="L35" s="155">
        <f>IF(ISNA(VLOOKUP($C35,大男R3績分!$D$3:$H$102,5,FALSE))," ",VLOOKUP($C35,大男R3績分!$D$3:$H$102,5,FALSE))</f>
        <v>2.6500000000000057</v>
      </c>
      <c r="M35" s="155">
        <f>IF(ISNA(VLOOKUP($C35,大男R4績分!$D$3:$I$102,6,FALSE))," ",VLOOKUP($C35,大男R4績分!$D$3:$I$102,6,FALSE))</f>
        <v>8.7750000000000057</v>
      </c>
      <c r="N35" s="155">
        <f t="shared" si="1"/>
        <v>26.786111111111126</v>
      </c>
    </row>
    <row r="36" spans="1:14">
      <c r="A36" s="151"/>
      <c r="B36" s="149" t="s">
        <v>88</v>
      </c>
      <c r="C36" s="150" t="s">
        <v>242</v>
      </c>
      <c r="D36" s="152">
        <v>78</v>
      </c>
      <c r="E36" s="152">
        <v>78</v>
      </c>
      <c r="F36" s="152">
        <v>76</v>
      </c>
      <c r="G36" s="152">
        <v>75</v>
      </c>
      <c r="H36" s="152">
        <v>307</v>
      </c>
      <c r="I36" s="153"/>
      <c r="J36" s="155">
        <f>IF(ISNA(VLOOKUP($C36,大男R1績分!$F$3:$H$102,3,FALSE))," ",VLOOKUP($C36,大男R1績分!$F$3:$H$102,3,FALSE))</f>
        <v>4.6666666666666714</v>
      </c>
      <c r="K36" s="155">
        <f>IF(ISNA(VLOOKUP($C36,大男R2績分!$F$3:$I$102,4,FALSE))," ",VLOOKUP($C36,大男R2績分!$F$3:$I$102,4,FALSE))</f>
        <v>3.6944444444444429</v>
      </c>
      <c r="L36" s="155">
        <f>IF(ISNA(VLOOKUP($C36,大男R3績分!$D$3:$H$102,5,FALSE))," ",VLOOKUP($C36,大男R3績分!$D$3:$H$102,5,FALSE))</f>
        <v>7.6500000000000057</v>
      </c>
      <c r="M36" s="155">
        <f>IF(ISNA(VLOOKUP($C36,大男R4績分!$D$3:$I$102,6,FALSE))," ",VLOOKUP($C36,大男R4績分!$D$3:$I$102,6,FALSE))</f>
        <v>9.7750000000000057</v>
      </c>
      <c r="N36" s="155">
        <f t="shared" si="1"/>
        <v>25.786111111111126</v>
      </c>
    </row>
    <row r="37" spans="1:14">
      <c r="A37" s="151"/>
      <c r="B37" s="149" t="s">
        <v>88</v>
      </c>
      <c r="C37" s="150" t="s">
        <v>228</v>
      </c>
      <c r="D37" s="152">
        <v>81</v>
      </c>
      <c r="E37" s="152">
        <v>74</v>
      </c>
      <c r="F37" s="152">
        <v>76</v>
      </c>
      <c r="G37" s="152">
        <v>77</v>
      </c>
      <c r="H37" s="152">
        <v>308</v>
      </c>
      <c r="I37" s="153"/>
      <c r="J37" s="155">
        <f>IF(ISNA(VLOOKUP($C37,大男R1績分!$F$3:$H$102,3,FALSE))," ",VLOOKUP($C37,大男R1績分!$F$3:$H$102,3,FALSE))</f>
        <v>1.6666666666666714</v>
      </c>
      <c r="K37" s="155">
        <f>IF(ISNA(VLOOKUP($C37,大男R2績分!$F$3:$I$102,4,FALSE))," ",VLOOKUP($C37,大男R2績分!$F$3:$I$102,4,FALSE))</f>
        <v>7.6944444444444429</v>
      </c>
      <c r="L37" s="155">
        <f>IF(ISNA(VLOOKUP($C37,大男R3績分!$D$3:$H$102,5,FALSE))," ",VLOOKUP($C37,大男R3績分!$D$3:$H$102,5,FALSE))</f>
        <v>7.6500000000000057</v>
      </c>
      <c r="M37" s="155">
        <f>IF(ISNA(VLOOKUP($C37,大男R4績分!$D$3:$I$102,6,FALSE))," ",VLOOKUP($C37,大男R4績分!$D$3:$I$102,6,FALSE))</f>
        <v>7.7750000000000057</v>
      </c>
      <c r="N37" s="155">
        <f t="shared" si="1"/>
        <v>24.786111111111126</v>
      </c>
    </row>
    <row r="38" spans="1:14">
      <c r="A38" s="151"/>
      <c r="B38" s="149" t="s">
        <v>88</v>
      </c>
      <c r="C38" s="150" t="s">
        <v>173</v>
      </c>
      <c r="D38" s="152">
        <v>73</v>
      </c>
      <c r="E38" s="152">
        <v>80</v>
      </c>
      <c r="F38" s="152">
        <v>78</v>
      </c>
      <c r="G38" s="152">
        <v>78</v>
      </c>
      <c r="H38" s="152">
        <v>309</v>
      </c>
      <c r="I38" s="153"/>
      <c r="J38" s="155">
        <f>IF(ISNA(VLOOKUP($C38,大男R1績分!$F$3:$H$102,3,FALSE))," ",VLOOKUP($C38,大男R1績分!$F$3:$H$102,3,FALSE))</f>
        <v>9.6666666666666714</v>
      </c>
      <c r="K38" s="155">
        <f>IF(ISNA(VLOOKUP($C38,大男R2績分!$F$3:$I$102,4,FALSE))," ",VLOOKUP($C38,大男R2績分!$F$3:$I$102,4,FALSE))</f>
        <v>1.6944444444444429</v>
      </c>
      <c r="L38" s="155">
        <f>IF(ISNA(VLOOKUP($C38,大男R3績分!$D$3:$H$102,5,FALSE))," ",VLOOKUP($C38,大男R3績分!$D$3:$H$102,5,FALSE))</f>
        <v>5.6500000000000057</v>
      </c>
      <c r="M38" s="155">
        <f>IF(ISNA(VLOOKUP($C38,大男R4績分!$D$3:$I$102,6,FALSE))," ",VLOOKUP($C38,大男R4績分!$D$3:$I$102,6,FALSE))</f>
        <v>6.7750000000000057</v>
      </c>
      <c r="N38" s="155">
        <f t="shared" si="1"/>
        <v>23.786111111111126</v>
      </c>
    </row>
    <row r="39" spans="1:14">
      <c r="A39" s="151"/>
      <c r="B39" s="149" t="s">
        <v>88</v>
      </c>
      <c r="C39" s="150" t="s">
        <v>176</v>
      </c>
      <c r="D39" s="152">
        <v>82</v>
      </c>
      <c r="E39" s="152">
        <v>74</v>
      </c>
      <c r="F39" s="152">
        <v>75</v>
      </c>
      <c r="G39" s="152">
        <v>79</v>
      </c>
      <c r="H39" s="152">
        <v>310</v>
      </c>
      <c r="I39" s="153"/>
      <c r="J39" s="155">
        <f>IF(ISNA(VLOOKUP($C39,大男R1績分!$F$3:$H$102,3,FALSE))," ",VLOOKUP($C39,大男R1績分!$F$3:$H$102,3,FALSE))</f>
        <v>0.6666666666666714</v>
      </c>
      <c r="K39" s="155">
        <f>IF(ISNA(VLOOKUP($C39,大男R2績分!$F$3:$I$102,4,FALSE))," ",VLOOKUP($C39,大男R2績分!$F$3:$I$102,4,FALSE))</f>
        <v>7.6944444444444429</v>
      </c>
      <c r="L39" s="155">
        <f>IF(ISNA(VLOOKUP($C39,大男R3績分!$D$3:$H$102,5,FALSE))," ",VLOOKUP($C39,大男R3績分!$D$3:$H$102,5,FALSE))</f>
        <v>8.6500000000000057</v>
      </c>
      <c r="M39" s="155">
        <f>IF(ISNA(VLOOKUP($C39,大男R4績分!$D$3:$I$102,6,FALSE))," ",VLOOKUP($C39,大男R4績分!$D$3:$I$102,6,FALSE))</f>
        <v>5.7750000000000057</v>
      </c>
      <c r="N39" s="155">
        <f t="shared" si="1"/>
        <v>22.786111111111126</v>
      </c>
    </row>
    <row r="40" spans="1:14">
      <c r="A40" s="151"/>
      <c r="B40" s="149" t="s">
        <v>88</v>
      </c>
      <c r="C40" s="150" t="s">
        <v>232</v>
      </c>
      <c r="D40" s="152">
        <v>83</v>
      </c>
      <c r="E40" s="152">
        <v>74</v>
      </c>
      <c r="F40" s="152">
        <v>75</v>
      </c>
      <c r="G40" s="152">
        <v>83</v>
      </c>
      <c r="H40" s="152">
        <v>315</v>
      </c>
      <c r="I40" s="153"/>
      <c r="J40" s="155">
        <f>IF(ISNA(VLOOKUP($C40,大男R1績分!$F$3:$H$102,3,FALSE))," ",VLOOKUP($C40,大男R1績分!$F$3:$H$102,3,FALSE))</f>
        <v>0</v>
      </c>
      <c r="K40" s="155">
        <f>IF(ISNA(VLOOKUP($C40,大男R2績分!$F$3:$I$102,4,FALSE))," ",VLOOKUP($C40,大男R2績分!$F$3:$I$102,4,FALSE))</f>
        <v>7.6944444444444429</v>
      </c>
      <c r="L40" s="155">
        <f>IF(ISNA(VLOOKUP($C40,大男R3績分!$D$3:$H$102,5,FALSE))," ",VLOOKUP($C40,大男R3績分!$D$3:$H$102,5,FALSE))</f>
        <v>8.6500000000000057</v>
      </c>
      <c r="M40" s="155">
        <f>IF(ISNA(VLOOKUP($C40,大男R4績分!$D$3:$I$102,6,FALSE))," ",VLOOKUP($C40,大男R4績分!$D$3:$I$102,6,FALSE))</f>
        <v>1.7750000000000057</v>
      </c>
      <c r="N40" s="155">
        <f t="shared" si="1"/>
        <v>18.119444444444454</v>
      </c>
    </row>
    <row r="41" spans="1:14">
      <c r="A41" s="151"/>
      <c r="B41" s="149" t="s">
        <v>88</v>
      </c>
      <c r="C41" s="150" t="s">
        <v>358</v>
      </c>
      <c r="D41" s="152">
        <v>80</v>
      </c>
      <c r="E41" s="152">
        <v>77</v>
      </c>
      <c r="F41" s="152">
        <v>83</v>
      </c>
      <c r="G41" s="152">
        <v>82</v>
      </c>
      <c r="H41" s="152">
        <v>322</v>
      </c>
      <c r="I41" s="153"/>
      <c r="J41" s="155">
        <f>IF(ISNA(VLOOKUP($C41,大男R1績分!$F$3:$H$102,3,FALSE))," ",VLOOKUP($C41,大男R1績分!$F$3:$H$102,3,FALSE))</f>
        <v>2.6666666666666714</v>
      </c>
      <c r="K41" s="155">
        <f>IF(ISNA(VLOOKUP($C41,大男R2績分!$F$3:$I$102,4,FALSE))," ",VLOOKUP($C41,大男R2績分!$F$3:$I$102,4,FALSE))</f>
        <v>4.6944444444444429</v>
      </c>
      <c r="L41" s="155">
        <f>IF(ISNA(VLOOKUP($C41,大男R3績分!$D$3:$H$102,5,FALSE))," ",VLOOKUP($C41,大男R3績分!$D$3:$H$102,5,FALSE))</f>
        <v>0.65000000000000568</v>
      </c>
      <c r="M41" s="155">
        <f>IF(ISNA(VLOOKUP($C41,大男R4績分!$D$3:$I$102,6,FALSE))," ",VLOOKUP($C41,大男R4績分!$D$3:$I$102,6,FALSE))</f>
        <v>2.7750000000000057</v>
      </c>
      <c r="N41" s="155">
        <f t="shared" si="1"/>
        <v>10.786111111111126</v>
      </c>
    </row>
    <row r="42" spans="1:14">
      <c r="A42" s="151"/>
      <c r="B42" s="149" t="s">
        <v>41</v>
      </c>
      <c r="C42" s="150" t="s">
        <v>72</v>
      </c>
      <c r="D42" s="152">
        <v>74</v>
      </c>
      <c r="E42" s="152">
        <v>73</v>
      </c>
      <c r="F42" s="152">
        <v>0</v>
      </c>
      <c r="G42" s="152">
        <v>0</v>
      </c>
      <c r="H42" s="152">
        <v>147</v>
      </c>
      <c r="I42" s="153"/>
      <c r="J42" s="155">
        <f>IF(ISNA(VLOOKUP($C42,大男R1績分!$F$3:$H$102,3,FALSE))," ",VLOOKUP($C42,大男R1績分!$F$3:$H$102,3,FALSE))</f>
        <v>8.6666666666666714</v>
      </c>
      <c r="K42" s="155">
        <f>IF(ISNA(VLOOKUP($C42,大男R2績分!$F$3:$I$102,4,FALSE))," ",VLOOKUP($C42,大男R2績分!$F$3:$I$102,4,FALSE))</f>
        <v>8.6944444444444429</v>
      </c>
      <c r="L42" s="155" t="str">
        <f>IF(ISNA(VLOOKUP($C42,大男R3績分!$D$3:$H$102,5,FALSE))," ",VLOOKUP($C42,大男R3績分!$D$3:$H$102,5,FALSE))</f>
        <v xml:space="preserve"> </v>
      </c>
      <c r="M42" s="155" t="str">
        <f>IF(ISNA(VLOOKUP($C42,大男R4績分!$D$3:$I$102,6,FALSE))," ",VLOOKUP($C42,大男R4績分!$D$3:$I$102,6,FALSE))</f>
        <v xml:space="preserve"> </v>
      </c>
      <c r="N42" s="155">
        <f t="shared" si="1"/>
        <v>17.361111111111114</v>
      </c>
    </row>
    <row r="43" spans="1:14">
      <c r="A43" s="151"/>
      <c r="B43" s="149" t="s">
        <v>41</v>
      </c>
      <c r="C43" s="150" t="s">
        <v>82</v>
      </c>
      <c r="D43" s="152">
        <v>72</v>
      </c>
      <c r="E43" s="152">
        <v>75</v>
      </c>
      <c r="F43" s="152">
        <v>0</v>
      </c>
      <c r="G43" s="152">
        <v>0</v>
      </c>
      <c r="H43" s="152">
        <v>147</v>
      </c>
      <c r="I43" s="153"/>
      <c r="J43" s="155">
        <f>IF(ISNA(VLOOKUP($C43,大男R1績分!$F$3:$H$102,3,FALSE))," ",VLOOKUP($C43,大男R1績分!$F$3:$H$102,3,FALSE))</f>
        <v>10.666666666666671</v>
      </c>
      <c r="K43" s="155">
        <f>IF(ISNA(VLOOKUP($C43,大男R2績分!$F$3:$I$102,4,FALSE))," ",VLOOKUP($C43,大男R2績分!$F$3:$I$102,4,FALSE))</f>
        <v>6.6944444444444429</v>
      </c>
      <c r="L43" s="155" t="str">
        <f>IF(ISNA(VLOOKUP($C43,大男R3績分!$D$3:$H$102,5,FALSE))," ",VLOOKUP($C43,大男R3績分!$D$3:$H$102,5,FALSE))</f>
        <v xml:space="preserve"> </v>
      </c>
      <c r="M43" s="155" t="str">
        <f>IF(ISNA(VLOOKUP($C43,大男R4績分!$D$3:$I$102,6,FALSE))," ",VLOOKUP($C43,大男R4績分!$D$3:$I$102,6,FALSE))</f>
        <v xml:space="preserve"> </v>
      </c>
      <c r="N43" s="155">
        <f t="shared" si="1"/>
        <v>17.361111111111114</v>
      </c>
    </row>
    <row r="44" spans="1:14">
      <c r="A44" s="151"/>
      <c r="B44" s="149" t="s">
        <v>41</v>
      </c>
      <c r="C44" s="150" t="s">
        <v>87</v>
      </c>
      <c r="D44" s="152">
        <v>79</v>
      </c>
      <c r="E44" s="152">
        <v>69</v>
      </c>
      <c r="F44" s="152">
        <v>0</v>
      </c>
      <c r="G44" s="152">
        <v>0</v>
      </c>
      <c r="H44" s="152">
        <v>148</v>
      </c>
      <c r="I44" s="153"/>
      <c r="J44" s="155">
        <f>IF(ISNA(VLOOKUP($C44,大男R1績分!$F$3:$H$102,3,FALSE))," ",VLOOKUP($C44,大男R1績分!$F$3:$H$102,3,FALSE))</f>
        <v>3.6666666666666714</v>
      </c>
      <c r="K44" s="155">
        <f>IF(ISNA(VLOOKUP($C44,大男R2績分!$F$3:$I$102,4,FALSE))," ",VLOOKUP($C44,大男R2績分!$F$3:$I$102,4,FALSE))</f>
        <v>12.694444444444443</v>
      </c>
      <c r="L44" s="155" t="str">
        <f>IF(ISNA(VLOOKUP($C44,大男R3績分!$D$3:$H$102,5,FALSE))," ",VLOOKUP($C44,大男R3績分!$D$3:$H$102,5,FALSE))</f>
        <v xml:space="preserve"> </v>
      </c>
      <c r="M44" s="155" t="str">
        <f>IF(ISNA(VLOOKUP($C44,大男R4績分!$D$3:$I$102,6,FALSE))," ",VLOOKUP($C44,大男R4績分!$D$3:$I$102,6,FALSE))</f>
        <v xml:space="preserve"> </v>
      </c>
      <c r="N44" s="155">
        <f t="shared" si="1"/>
        <v>16.361111111111114</v>
      </c>
    </row>
    <row r="45" spans="1:14">
      <c r="A45" s="151"/>
      <c r="B45" s="149" t="s">
        <v>41</v>
      </c>
      <c r="C45" s="150" t="s">
        <v>347</v>
      </c>
      <c r="D45" s="152">
        <v>75</v>
      </c>
      <c r="E45" s="152">
        <v>73</v>
      </c>
      <c r="F45" s="152">
        <v>0</v>
      </c>
      <c r="G45" s="152">
        <v>0</v>
      </c>
      <c r="H45" s="152">
        <v>148</v>
      </c>
      <c r="I45" s="153"/>
      <c r="J45" s="155">
        <f>IF(ISNA(VLOOKUP($C45,大男R1績分!$F$3:$H$102,3,FALSE))," ",VLOOKUP($C45,大男R1績分!$F$3:$H$102,3,FALSE))</f>
        <v>7.6666666666666714</v>
      </c>
      <c r="K45" s="155">
        <f>IF(ISNA(VLOOKUP($C45,大男R2績分!$F$3:$I$102,4,FALSE))," ",VLOOKUP($C45,大男R2績分!$F$3:$I$102,4,FALSE))</f>
        <v>8.6944444444444429</v>
      </c>
      <c r="L45" s="155" t="str">
        <f>IF(ISNA(VLOOKUP($C45,大男R3績分!$D$3:$H$102,5,FALSE))," ",VLOOKUP($C45,大男R3績分!$D$3:$H$102,5,FALSE))</f>
        <v xml:space="preserve"> </v>
      </c>
      <c r="M45" s="155" t="str">
        <f>IF(ISNA(VLOOKUP($C45,大男R4績分!$D$3:$I$102,6,FALSE))," ",VLOOKUP($C45,大男R4績分!$D$3:$I$102,6,FALSE))</f>
        <v xml:space="preserve"> </v>
      </c>
      <c r="N45" s="155">
        <f t="shared" si="1"/>
        <v>16.361111111111114</v>
      </c>
    </row>
    <row r="46" spans="1:14">
      <c r="A46" s="151"/>
      <c r="B46" s="149" t="s">
        <v>41</v>
      </c>
      <c r="C46" s="150" t="s">
        <v>170</v>
      </c>
      <c r="D46" s="152">
        <v>74</v>
      </c>
      <c r="E46" s="152">
        <v>76</v>
      </c>
      <c r="F46" s="152">
        <v>0</v>
      </c>
      <c r="G46" s="152">
        <v>0</v>
      </c>
      <c r="H46" s="152">
        <v>150</v>
      </c>
      <c r="I46" s="153"/>
      <c r="J46" s="155">
        <f>IF(ISNA(VLOOKUP($C46,大男R1績分!$F$3:$H$102,3,FALSE))," ",VLOOKUP($C46,大男R1績分!$F$3:$H$102,3,FALSE))</f>
        <v>8.6666666666666714</v>
      </c>
      <c r="K46" s="155">
        <f>IF(ISNA(VLOOKUP($C46,大男R2績分!$F$3:$I$102,4,FALSE))," ",VLOOKUP($C46,大男R2績分!$F$3:$I$102,4,FALSE))</f>
        <v>5.6944444444444429</v>
      </c>
      <c r="L46" s="155" t="str">
        <f>IF(ISNA(VLOOKUP($C46,大男R3績分!$D$3:$H$102,5,FALSE))," ",VLOOKUP($C46,大男R3績分!$D$3:$H$102,5,FALSE))</f>
        <v xml:space="preserve"> </v>
      </c>
      <c r="M46" s="155" t="str">
        <f>IF(ISNA(VLOOKUP($C46,大男R4績分!$D$3:$I$102,6,FALSE))," ",VLOOKUP($C46,大男R4績分!$D$3:$I$102,6,FALSE))</f>
        <v xml:space="preserve"> </v>
      </c>
      <c r="N46" s="155">
        <f t="shared" si="1"/>
        <v>14.361111111111114</v>
      </c>
    </row>
    <row r="47" spans="1:14">
      <c r="A47" s="151"/>
      <c r="B47" s="149" t="s">
        <v>65</v>
      </c>
      <c r="C47" s="150" t="s">
        <v>223</v>
      </c>
      <c r="D47" s="152">
        <v>79</v>
      </c>
      <c r="E47" s="152">
        <v>72</v>
      </c>
      <c r="F47" s="152">
        <v>0</v>
      </c>
      <c r="G47" s="152">
        <v>0</v>
      </c>
      <c r="H47" s="152">
        <v>151</v>
      </c>
      <c r="I47" s="153"/>
      <c r="J47" s="155">
        <f>IF(ISNA(VLOOKUP($C47,大男R1績分!$F$3:$H$102,3,FALSE))," ",VLOOKUP($C47,大男R1績分!$F$3:$H$102,3,FALSE))</f>
        <v>3.6666666666666714</v>
      </c>
      <c r="K47" s="155">
        <f>IF(ISNA(VLOOKUP($C47,大男R2績分!$F$3:$I$102,4,FALSE))," ",VLOOKUP($C47,大男R2績分!$F$3:$I$102,4,FALSE))</f>
        <v>9.6944444444444429</v>
      </c>
      <c r="L47" s="155" t="str">
        <f>IF(ISNA(VLOOKUP($C47,大男R3績分!$D$3:$H$102,5,FALSE))," ",VLOOKUP($C47,大男R3績分!$D$3:$H$102,5,FALSE))</f>
        <v xml:space="preserve"> </v>
      </c>
      <c r="M47" s="155" t="str">
        <f>IF(ISNA(VLOOKUP($C47,大男R4績分!$D$3:$I$102,6,FALSE))," ",VLOOKUP($C47,大男R4績分!$D$3:$I$102,6,FALSE))</f>
        <v xml:space="preserve"> </v>
      </c>
      <c r="N47" s="155">
        <f t="shared" si="1"/>
        <v>13.361111111111114</v>
      </c>
    </row>
    <row r="48" spans="1:14">
      <c r="A48" s="151"/>
      <c r="B48" s="149" t="s">
        <v>65</v>
      </c>
      <c r="C48" s="150" t="s">
        <v>86</v>
      </c>
      <c r="D48" s="152">
        <v>76</v>
      </c>
      <c r="E48" s="152">
        <v>76</v>
      </c>
      <c r="F48" s="152">
        <v>0</v>
      </c>
      <c r="G48" s="152">
        <v>0</v>
      </c>
      <c r="H48" s="152">
        <v>152</v>
      </c>
      <c r="I48" s="153"/>
      <c r="J48" s="155">
        <f>IF(ISNA(VLOOKUP($C48,大男R1績分!$F$3:$H$102,3,FALSE))," ",VLOOKUP($C48,大男R1績分!$F$3:$H$102,3,FALSE))</f>
        <v>6.6666666666666714</v>
      </c>
      <c r="K48" s="155">
        <f>IF(ISNA(VLOOKUP($C48,大男R2績分!$F$3:$I$102,4,FALSE))," ",VLOOKUP($C48,大男R2績分!$F$3:$I$102,4,FALSE))</f>
        <v>5.6944444444444429</v>
      </c>
      <c r="L48" s="155" t="str">
        <f>IF(ISNA(VLOOKUP($C48,大男R3績分!$D$3:$H$102,5,FALSE))," ",VLOOKUP($C48,大男R3績分!$D$3:$H$102,5,FALSE))</f>
        <v xml:space="preserve"> </v>
      </c>
      <c r="M48" s="155" t="str">
        <f>IF(ISNA(VLOOKUP($C48,大男R4績分!$D$3:$I$102,6,FALSE))," ",VLOOKUP($C48,大男R4績分!$D$3:$I$102,6,FALSE))</f>
        <v xml:space="preserve"> </v>
      </c>
      <c r="N48" s="155">
        <f t="shared" si="1"/>
        <v>12.361111111111114</v>
      </c>
    </row>
    <row r="49" spans="1:14">
      <c r="A49" s="151"/>
      <c r="B49" s="149" t="s">
        <v>41</v>
      </c>
      <c r="C49" s="150" t="s">
        <v>348</v>
      </c>
      <c r="D49" s="152">
        <v>76</v>
      </c>
      <c r="E49" s="152">
        <v>77</v>
      </c>
      <c r="F49" s="152">
        <v>0</v>
      </c>
      <c r="G49" s="152">
        <v>0</v>
      </c>
      <c r="H49" s="152">
        <v>153</v>
      </c>
      <c r="I49" s="153"/>
      <c r="J49" s="155">
        <f>IF(ISNA(VLOOKUP($C49,大男R1績分!$F$3:$H$102,3,FALSE))," ",VLOOKUP($C49,大男R1績分!$F$3:$H$102,3,FALSE))</f>
        <v>6.6666666666666714</v>
      </c>
      <c r="K49" s="155">
        <f>IF(ISNA(VLOOKUP($C49,大男R2績分!$F$3:$I$102,4,FALSE))," ",VLOOKUP($C49,大男R2績分!$F$3:$I$102,4,FALSE))</f>
        <v>4.6944444444444429</v>
      </c>
      <c r="L49" s="155" t="str">
        <f>IF(ISNA(VLOOKUP($C49,大男R3績分!$D$3:$H$102,5,FALSE))," ",VLOOKUP($C49,大男R3績分!$D$3:$H$102,5,FALSE))</f>
        <v xml:space="preserve"> </v>
      </c>
      <c r="M49" s="155" t="str">
        <f>IF(ISNA(VLOOKUP($C49,大男R4績分!$D$3:$I$102,6,FALSE))," ",VLOOKUP($C49,大男R4績分!$D$3:$I$102,6,FALSE))</f>
        <v xml:space="preserve"> </v>
      </c>
      <c r="N49" s="155">
        <f t="shared" si="1"/>
        <v>11.361111111111114</v>
      </c>
    </row>
    <row r="50" spans="1:14">
      <c r="A50" s="151"/>
      <c r="B50" s="149" t="s">
        <v>65</v>
      </c>
      <c r="C50" s="150" t="s">
        <v>246</v>
      </c>
      <c r="D50" s="152">
        <v>77</v>
      </c>
      <c r="E50" s="152">
        <v>76</v>
      </c>
      <c r="F50" s="152">
        <v>0</v>
      </c>
      <c r="G50" s="152">
        <v>0</v>
      </c>
      <c r="H50" s="152">
        <v>153</v>
      </c>
      <c r="I50" s="153"/>
      <c r="J50" s="155">
        <f>IF(ISNA(VLOOKUP($C50,大男R1績分!$F$3:$H$102,3,FALSE))," ",VLOOKUP($C50,大男R1績分!$F$3:$H$102,3,FALSE))</f>
        <v>5.6666666666666714</v>
      </c>
      <c r="K50" s="155">
        <f>IF(ISNA(VLOOKUP($C50,大男R2績分!$F$3:$I$102,4,FALSE))," ",VLOOKUP($C50,大男R2績分!$F$3:$I$102,4,FALSE))</f>
        <v>5.6944444444444429</v>
      </c>
      <c r="L50" s="155" t="str">
        <f>IF(ISNA(VLOOKUP($C50,大男R3績分!$D$3:$H$102,5,FALSE))," ",VLOOKUP($C50,大男R3績分!$D$3:$H$102,5,FALSE))</f>
        <v xml:space="preserve"> </v>
      </c>
      <c r="M50" s="155" t="str">
        <f>IF(ISNA(VLOOKUP($C50,大男R4績分!$D$3:$I$102,6,FALSE))," ",VLOOKUP($C50,大男R4績分!$D$3:$I$102,6,FALSE))</f>
        <v xml:space="preserve"> </v>
      </c>
      <c r="N50" s="155">
        <f t="shared" si="1"/>
        <v>11.361111111111114</v>
      </c>
    </row>
    <row r="51" spans="1:14">
      <c r="A51" s="151"/>
      <c r="B51" s="149" t="s">
        <v>41</v>
      </c>
      <c r="C51" s="150" t="s">
        <v>219</v>
      </c>
      <c r="D51" s="152">
        <v>76</v>
      </c>
      <c r="E51" s="152">
        <v>78</v>
      </c>
      <c r="F51" s="152">
        <v>0</v>
      </c>
      <c r="G51" s="152">
        <v>0</v>
      </c>
      <c r="H51" s="152">
        <v>154</v>
      </c>
      <c r="I51" s="153"/>
      <c r="J51" s="155">
        <f>IF(ISNA(VLOOKUP($C51,大男R1績分!$F$3:$H$102,3,FALSE))," ",VLOOKUP($C51,大男R1績分!$F$3:$H$102,3,FALSE))</f>
        <v>6.6666666666666714</v>
      </c>
      <c r="K51" s="155">
        <f>IF(ISNA(VLOOKUP($C51,大男R2績分!$F$3:$I$102,4,FALSE))," ",VLOOKUP($C51,大男R2績分!$F$3:$I$102,4,FALSE))</f>
        <v>3.6944444444444429</v>
      </c>
      <c r="L51" s="155" t="str">
        <f>IF(ISNA(VLOOKUP($C51,大男R3績分!$D$3:$H$102,5,FALSE))," ",VLOOKUP($C51,大男R3績分!$D$3:$H$102,5,FALSE))</f>
        <v xml:space="preserve"> </v>
      </c>
      <c r="M51" s="155" t="str">
        <f>IF(ISNA(VLOOKUP($C51,大男R4績分!$D$3:$I$102,6,FALSE))," ",VLOOKUP($C51,大男R4績分!$D$3:$I$102,6,FALSE))</f>
        <v xml:space="preserve"> </v>
      </c>
      <c r="N51" s="155">
        <f t="shared" si="1"/>
        <v>10.361111111111114</v>
      </c>
    </row>
    <row r="52" spans="1:14">
      <c r="A52" s="151"/>
      <c r="B52" s="149" t="s">
        <v>65</v>
      </c>
      <c r="C52" s="150" t="s">
        <v>104</v>
      </c>
      <c r="D52" s="152">
        <v>80</v>
      </c>
      <c r="E52" s="152">
        <v>74</v>
      </c>
      <c r="F52" s="152">
        <v>0</v>
      </c>
      <c r="G52" s="152">
        <v>0</v>
      </c>
      <c r="H52" s="152">
        <v>154</v>
      </c>
      <c r="I52" s="153"/>
      <c r="J52" s="155">
        <f>IF(ISNA(VLOOKUP($C52,大男R1績分!$F$3:$H$102,3,FALSE))," ",VLOOKUP($C52,大男R1績分!$F$3:$H$102,3,FALSE))</f>
        <v>2.6666666666666714</v>
      </c>
      <c r="K52" s="155">
        <f>IF(ISNA(VLOOKUP($C52,大男R2績分!$F$3:$I$102,4,FALSE))," ",VLOOKUP($C52,大男R2績分!$F$3:$I$102,4,FALSE))</f>
        <v>7.6944444444444429</v>
      </c>
      <c r="L52" s="155" t="str">
        <f>IF(ISNA(VLOOKUP($C52,大男R3績分!$D$3:$H$102,5,FALSE))," ",VLOOKUP($C52,大男R3績分!$D$3:$H$102,5,FALSE))</f>
        <v xml:space="preserve"> </v>
      </c>
      <c r="M52" s="155" t="str">
        <f>IF(ISNA(VLOOKUP($C52,大男R4績分!$D$3:$I$102,6,FALSE))," ",VLOOKUP($C52,大男R4績分!$D$3:$I$102,6,FALSE))</f>
        <v xml:space="preserve"> </v>
      </c>
      <c r="N52" s="155">
        <f t="shared" si="1"/>
        <v>10.361111111111114</v>
      </c>
    </row>
    <row r="53" spans="1:14">
      <c r="A53" s="151"/>
      <c r="B53" s="149" t="s">
        <v>65</v>
      </c>
      <c r="C53" s="150" t="s">
        <v>108</v>
      </c>
      <c r="D53" s="152">
        <v>77</v>
      </c>
      <c r="E53" s="152">
        <v>77</v>
      </c>
      <c r="F53" s="152">
        <v>0</v>
      </c>
      <c r="G53" s="152">
        <v>0</v>
      </c>
      <c r="H53" s="152">
        <v>154</v>
      </c>
      <c r="I53" s="153"/>
      <c r="J53" s="155">
        <f>IF(ISNA(VLOOKUP($C53,大男R1績分!$F$3:$H$102,3,FALSE))," ",VLOOKUP($C53,大男R1績分!$F$3:$H$102,3,FALSE))</f>
        <v>5.6666666666666714</v>
      </c>
      <c r="K53" s="155">
        <f>IF(ISNA(VLOOKUP($C53,大男R2績分!$F$3:$I$102,4,FALSE))," ",VLOOKUP($C53,大男R2績分!$F$3:$I$102,4,FALSE))</f>
        <v>4.6944444444444429</v>
      </c>
      <c r="L53" s="155" t="str">
        <f>IF(ISNA(VLOOKUP($C53,大男R3績分!$D$3:$H$102,5,FALSE))," ",VLOOKUP($C53,大男R3績分!$D$3:$H$102,5,FALSE))</f>
        <v xml:space="preserve"> </v>
      </c>
      <c r="M53" s="155" t="str">
        <f>IF(ISNA(VLOOKUP($C53,大男R4績分!$D$3:$I$102,6,FALSE))," ",VLOOKUP($C53,大男R4績分!$D$3:$I$102,6,FALSE))</f>
        <v xml:space="preserve"> </v>
      </c>
      <c r="N53" s="155">
        <f t="shared" si="1"/>
        <v>10.361111111111114</v>
      </c>
    </row>
    <row r="54" spans="1:14">
      <c r="A54" s="151"/>
      <c r="B54" s="149" t="s">
        <v>65</v>
      </c>
      <c r="C54" s="150" t="s">
        <v>105</v>
      </c>
      <c r="D54" s="152">
        <v>80</v>
      </c>
      <c r="E54" s="152">
        <v>75</v>
      </c>
      <c r="F54" s="152">
        <v>0</v>
      </c>
      <c r="G54" s="152">
        <v>0</v>
      </c>
      <c r="H54" s="152">
        <v>155</v>
      </c>
      <c r="I54" s="153"/>
      <c r="J54" s="155">
        <f>IF(ISNA(VLOOKUP($C54,大男R1績分!$F$3:$H$102,3,FALSE))," ",VLOOKUP($C54,大男R1績分!$F$3:$H$102,3,FALSE))</f>
        <v>2.6666666666666714</v>
      </c>
      <c r="K54" s="155">
        <f>IF(ISNA(VLOOKUP($C54,大男R2績分!$F$3:$I$102,4,FALSE))," ",VLOOKUP($C54,大男R2績分!$F$3:$I$102,4,FALSE))</f>
        <v>6.6944444444444429</v>
      </c>
      <c r="L54" s="155" t="str">
        <f>IF(ISNA(VLOOKUP($C54,大男R3績分!$D$3:$H$102,5,FALSE))," ",VLOOKUP($C54,大男R3績分!$D$3:$H$102,5,FALSE))</f>
        <v xml:space="preserve"> </v>
      </c>
      <c r="M54" s="155" t="str">
        <f>IF(ISNA(VLOOKUP($C54,大男R4績分!$D$3:$I$102,6,FALSE))," ",VLOOKUP($C54,大男R4績分!$D$3:$I$102,6,FALSE))</f>
        <v xml:space="preserve"> </v>
      </c>
      <c r="N54" s="155">
        <f t="shared" si="1"/>
        <v>9.3611111111111143</v>
      </c>
    </row>
    <row r="55" spans="1:14">
      <c r="A55" s="151"/>
      <c r="B55" s="149" t="s">
        <v>65</v>
      </c>
      <c r="C55" s="150" t="s">
        <v>353</v>
      </c>
      <c r="D55" s="152">
        <v>75</v>
      </c>
      <c r="E55" s="152">
        <v>80</v>
      </c>
      <c r="F55" s="152">
        <v>0</v>
      </c>
      <c r="G55" s="152">
        <v>0</v>
      </c>
      <c r="H55" s="152">
        <v>155</v>
      </c>
      <c r="I55" s="153"/>
      <c r="J55" s="155">
        <f>IF(ISNA(VLOOKUP($C55,大男R1績分!$F$3:$H$102,3,FALSE))," ",VLOOKUP($C55,大男R1績分!$F$3:$H$102,3,FALSE))</f>
        <v>7.6666666666666714</v>
      </c>
      <c r="K55" s="155">
        <f>IF(ISNA(VLOOKUP($C55,大男R2績分!$F$3:$I$102,4,FALSE))," ",VLOOKUP($C55,大男R2績分!$F$3:$I$102,4,FALSE))</f>
        <v>1.6944444444444429</v>
      </c>
      <c r="L55" s="155" t="str">
        <f>IF(ISNA(VLOOKUP($C55,大男R3績分!$D$3:$H$102,5,FALSE))," ",VLOOKUP($C55,大男R3績分!$D$3:$H$102,5,FALSE))</f>
        <v xml:space="preserve"> </v>
      </c>
      <c r="M55" s="155" t="str">
        <f>IF(ISNA(VLOOKUP($C55,大男R4績分!$D$3:$I$102,6,FALSE))," ",VLOOKUP($C55,大男R4績分!$D$3:$I$102,6,FALSE))</f>
        <v xml:space="preserve"> </v>
      </c>
      <c r="N55" s="155">
        <f t="shared" si="1"/>
        <v>9.3611111111111143</v>
      </c>
    </row>
    <row r="56" spans="1:14">
      <c r="A56" s="151"/>
      <c r="B56" s="149" t="s">
        <v>65</v>
      </c>
      <c r="C56" s="150" t="s">
        <v>354</v>
      </c>
      <c r="D56" s="152">
        <v>77</v>
      </c>
      <c r="E56" s="152">
        <v>79</v>
      </c>
      <c r="F56" s="152">
        <v>0</v>
      </c>
      <c r="G56" s="152">
        <v>0</v>
      </c>
      <c r="H56" s="152">
        <v>156</v>
      </c>
      <c r="I56" s="153"/>
      <c r="J56" s="155">
        <f>IF(ISNA(VLOOKUP($C56,大男R1績分!$F$3:$H$102,3,FALSE))," ",VLOOKUP($C56,大男R1績分!$F$3:$H$102,3,FALSE))</f>
        <v>5.6666666666666714</v>
      </c>
      <c r="K56" s="155">
        <f>IF(ISNA(VLOOKUP($C56,大男R2績分!$F$3:$I$102,4,FALSE))," ",VLOOKUP($C56,大男R2績分!$F$3:$I$102,4,FALSE))</f>
        <v>2.6944444444444429</v>
      </c>
      <c r="L56" s="155" t="str">
        <f>IF(ISNA(VLOOKUP($C56,大男R3績分!$D$3:$H$102,5,FALSE))," ",VLOOKUP($C56,大男R3績分!$D$3:$H$102,5,FALSE))</f>
        <v xml:space="preserve"> </v>
      </c>
      <c r="M56" s="155" t="str">
        <f>IF(ISNA(VLOOKUP($C56,大男R4績分!$D$3:$I$102,6,FALSE))," ",VLOOKUP($C56,大男R4績分!$D$3:$I$102,6,FALSE))</f>
        <v xml:space="preserve"> </v>
      </c>
      <c r="N56" s="155">
        <f t="shared" si="1"/>
        <v>8.3611111111111143</v>
      </c>
    </row>
    <row r="57" spans="1:14">
      <c r="A57" s="151"/>
      <c r="B57" s="149" t="s">
        <v>65</v>
      </c>
      <c r="C57" s="150" t="s">
        <v>355</v>
      </c>
      <c r="D57" s="152">
        <v>85</v>
      </c>
      <c r="E57" s="152">
        <v>72</v>
      </c>
      <c r="F57" s="152">
        <v>0</v>
      </c>
      <c r="G57" s="152">
        <v>0</v>
      </c>
      <c r="H57" s="152">
        <v>157</v>
      </c>
      <c r="I57" s="153"/>
      <c r="J57" s="155">
        <f>IF(ISNA(VLOOKUP($C57,大男R1績分!$F$3:$H$102,3,FALSE))," ",VLOOKUP($C57,大男R1績分!$F$3:$H$102,3,FALSE))</f>
        <v>0</v>
      </c>
      <c r="K57" s="155">
        <f>IF(ISNA(VLOOKUP($C57,大男R2績分!$F$3:$I$102,4,FALSE))," ",VLOOKUP($C57,大男R2績分!$F$3:$I$102,4,FALSE))</f>
        <v>9.6944444444444429</v>
      </c>
      <c r="L57" s="155" t="str">
        <f>IF(ISNA(VLOOKUP($C57,大男R3績分!$D$3:$H$102,5,FALSE))," ",VLOOKUP($C57,大男R3績分!$D$3:$H$102,5,FALSE))</f>
        <v xml:space="preserve"> </v>
      </c>
      <c r="M57" s="155" t="str">
        <f>IF(ISNA(VLOOKUP($C57,大男R4績分!$D$3:$I$102,6,FALSE))," ",VLOOKUP($C57,大男R4績分!$D$3:$I$102,6,FALSE))</f>
        <v xml:space="preserve"> </v>
      </c>
      <c r="N57" s="155">
        <f t="shared" si="1"/>
        <v>9.6944444444444429</v>
      </c>
    </row>
    <row r="58" spans="1:14">
      <c r="A58" s="151"/>
      <c r="B58" s="149" t="s">
        <v>65</v>
      </c>
      <c r="C58" s="150" t="s">
        <v>243</v>
      </c>
      <c r="D58" s="152">
        <v>79</v>
      </c>
      <c r="E58" s="152">
        <v>78</v>
      </c>
      <c r="F58" s="152">
        <v>0</v>
      </c>
      <c r="G58" s="152">
        <v>0</v>
      </c>
      <c r="H58" s="152">
        <v>157</v>
      </c>
      <c r="I58" s="153"/>
      <c r="J58" s="155">
        <f>IF(ISNA(VLOOKUP($C58,大男R1績分!$F$3:$H$102,3,FALSE))," ",VLOOKUP($C58,大男R1績分!$F$3:$H$102,3,FALSE))</f>
        <v>3.6666666666666714</v>
      </c>
      <c r="K58" s="155">
        <f>IF(ISNA(VLOOKUP($C58,大男R2績分!$F$3:$I$102,4,FALSE))," ",VLOOKUP($C58,大男R2績分!$F$3:$I$102,4,FALSE))</f>
        <v>3.6944444444444429</v>
      </c>
      <c r="L58" s="155" t="str">
        <f>IF(ISNA(VLOOKUP($C58,大男R3績分!$D$3:$H$102,5,FALSE))," ",VLOOKUP($C58,大男R3績分!$D$3:$H$102,5,FALSE))</f>
        <v xml:space="preserve"> </v>
      </c>
      <c r="M58" s="155" t="str">
        <f>IF(ISNA(VLOOKUP($C58,大男R4績分!$D$3:$I$102,6,FALSE))," ",VLOOKUP($C58,大男R4績分!$D$3:$I$102,6,FALSE))</f>
        <v xml:space="preserve"> </v>
      </c>
      <c r="N58" s="155">
        <f t="shared" si="1"/>
        <v>7.3611111111111143</v>
      </c>
    </row>
    <row r="59" spans="1:14">
      <c r="A59" s="151"/>
      <c r="B59" s="149" t="s">
        <v>65</v>
      </c>
      <c r="C59" s="150" t="s">
        <v>100</v>
      </c>
      <c r="D59" s="152">
        <v>76</v>
      </c>
      <c r="E59" s="152">
        <v>81</v>
      </c>
      <c r="F59" s="152">
        <v>0</v>
      </c>
      <c r="G59" s="152">
        <v>0</v>
      </c>
      <c r="H59" s="152">
        <v>157</v>
      </c>
      <c r="I59" s="153"/>
      <c r="J59" s="155">
        <f>IF(ISNA(VLOOKUP($C59,大男R1績分!$F$3:$H$102,3,FALSE))," ",VLOOKUP($C59,大男R1績分!$F$3:$H$102,3,FALSE))</f>
        <v>6.6666666666666714</v>
      </c>
      <c r="K59" s="155">
        <f>IF(ISNA(VLOOKUP($C59,大男R2績分!$F$3:$I$102,4,FALSE))," ",VLOOKUP($C59,大男R2績分!$F$3:$I$102,4,FALSE))</f>
        <v>0.69444444444444287</v>
      </c>
      <c r="L59" s="155" t="str">
        <f>IF(ISNA(VLOOKUP($C59,大男R3績分!$D$3:$H$102,5,FALSE))," ",VLOOKUP($C59,大男R3績分!$D$3:$H$102,5,FALSE))</f>
        <v xml:space="preserve"> </v>
      </c>
      <c r="M59" s="155" t="str">
        <f>IF(ISNA(VLOOKUP($C59,大男R4績分!$D$3:$I$102,6,FALSE))," ",VLOOKUP($C59,大男R4績分!$D$3:$I$102,6,FALSE))</f>
        <v xml:space="preserve"> </v>
      </c>
      <c r="N59" s="155">
        <f t="shared" si="1"/>
        <v>7.3611111111111143</v>
      </c>
    </row>
    <row r="60" spans="1:14">
      <c r="A60" s="151"/>
      <c r="B60" s="149" t="s">
        <v>41</v>
      </c>
      <c r="C60" s="150" t="s">
        <v>70</v>
      </c>
      <c r="D60" s="152">
        <v>81</v>
      </c>
      <c r="E60" s="152">
        <v>77</v>
      </c>
      <c r="F60" s="152">
        <v>0</v>
      </c>
      <c r="G60" s="152">
        <v>0</v>
      </c>
      <c r="H60" s="152">
        <v>158</v>
      </c>
      <c r="I60" s="153"/>
      <c r="J60" s="155">
        <f>IF(ISNA(VLOOKUP($C60,大男R1績分!$F$3:$H$102,3,FALSE))," ",VLOOKUP($C60,大男R1績分!$F$3:$H$102,3,FALSE))</f>
        <v>1.6666666666666714</v>
      </c>
      <c r="K60" s="155">
        <f>IF(ISNA(VLOOKUP($C60,大男R2績分!$F$3:$I$102,4,FALSE))," ",VLOOKUP($C60,大男R2績分!$F$3:$I$102,4,FALSE))</f>
        <v>4.6944444444444429</v>
      </c>
      <c r="L60" s="155" t="str">
        <f>IF(ISNA(VLOOKUP($C60,大男R3績分!$D$3:$H$102,5,FALSE))," ",VLOOKUP($C60,大男R3績分!$D$3:$H$102,5,FALSE))</f>
        <v xml:space="preserve"> </v>
      </c>
      <c r="M60" s="155" t="str">
        <f>IF(ISNA(VLOOKUP($C60,大男R4績分!$D$3:$I$102,6,FALSE))," ",VLOOKUP($C60,大男R4績分!$D$3:$I$102,6,FALSE))</f>
        <v xml:space="preserve"> </v>
      </c>
      <c r="N60" s="155">
        <f t="shared" si="1"/>
        <v>6.3611111111111143</v>
      </c>
    </row>
    <row r="61" spans="1:14">
      <c r="A61" s="151"/>
      <c r="B61" s="149" t="s">
        <v>65</v>
      </c>
      <c r="C61" s="150" t="s">
        <v>356</v>
      </c>
      <c r="D61" s="152">
        <v>79</v>
      </c>
      <c r="E61" s="152">
        <v>79</v>
      </c>
      <c r="F61" s="152">
        <v>0</v>
      </c>
      <c r="G61" s="152">
        <v>0</v>
      </c>
      <c r="H61" s="152">
        <v>158</v>
      </c>
      <c r="I61" s="153"/>
      <c r="J61" s="155">
        <f>IF(ISNA(VLOOKUP($C61,大男R1績分!$F$3:$H$102,3,FALSE))," ",VLOOKUP($C61,大男R1績分!$F$3:$H$102,3,FALSE))</f>
        <v>3.6666666666666714</v>
      </c>
      <c r="K61" s="155">
        <f>IF(ISNA(VLOOKUP($C61,大男R2績分!$F$3:$I$102,4,FALSE))," ",VLOOKUP($C61,大男R2績分!$F$3:$I$102,4,FALSE))</f>
        <v>2.6944444444444429</v>
      </c>
      <c r="L61" s="155" t="str">
        <f>IF(ISNA(VLOOKUP($C61,大男R3績分!$D$3:$H$102,5,FALSE))," ",VLOOKUP($C61,大男R3績分!$D$3:$H$102,5,FALSE))</f>
        <v xml:space="preserve"> </v>
      </c>
      <c r="M61" s="155" t="str">
        <f>IF(ISNA(VLOOKUP($C61,大男R4績分!$D$3:$I$102,6,FALSE))," ",VLOOKUP($C61,大男R4績分!$D$3:$I$102,6,FALSE))</f>
        <v xml:space="preserve"> </v>
      </c>
      <c r="N61" s="155">
        <f t="shared" si="1"/>
        <v>6.3611111111111143</v>
      </c>
    </row>
    <row r="62" spans="1:14">
      <c r="A62" s="151"/>
      <c r="B62" s="149" t="s">
        <v>65</v>
      </c>
      <c r="C62" s="150" t="s">
        <v>357</v>
      </c>
      <c r="D62" s="152">
        <v>76</v>
      </c>
      <c r="E62" s="152">
        <v>84</v>
      </c>
      <c r="F62" s="152">
        <v>0</v>
      </c>
      <c r="G62" s="152">
        <v>0</v>
      </c>
      <c r="H62" s="152">
        <v>160</v>
      </c>
      <c r="I62" s="153"/>
      <c r="J62" s="155">
        <f>IF(ISNA(VLOOKUP($C62,大男R1績分!$F$3:$H$102,3,FALSE))," ",VLOOKUP($C62,大男R1績分!$F$3:$H$102,3,FALSE))</f>
        <v>6.6666666666666714</v>
      </c>
      <c r="K62" s="155">
        <f>IF(ISNA(VLOOKUP($C62,大男R2績分!$F$3:$I$102,4,FALSE))," ",VLOOKUP($C62,大男R2績分!$F$3:$I$102,4,FALSE))</f>
        <v>0</v>
      </c>
      <c r="L62" s="155" t="str">
        <f>IF(ISNA(VLOOKUP($C62,大男R3績分!$D$3:$H$102,5,FALSE))," ",VLOOKUP($C62,大男R3績分!$D$3:$H$102,5,FALSE))</f>
        <v xml:space="preserve"> </v>
      </c>
      <c r="M62" s="155" t="str">
        <f>IF(ISNA(VLOOKUP($C62,大男R4績分!$D$3:$I$102,6,FALSE))," ",VLOOKUP($C62,大男R4績分!$D$3:$I$102,6,FALSE))</f>
        <v xml:space="preserve"> </v>
      </c>
      <c r="N62" s="155">
        <f t="shared" si="1"/>
        <v>6.6666666666666714</v>
      </c>
    </row>
    <row r="63" spans="1:14">
      <c r="A63" s="151"/>
      <c r="B63" s="149" t="s">
        <v>88</v>
      </c>
      <c r="C63" s="150" t="s">
        <v>359</v>
      </c>
      <c r="D63" s="152">
        <v>81</v>
      </c>
      <c r="E63" s="152">
        <v>79</v>
      </c>
      <c r="F63" s="152">
        <v>0</v>
      </c>
      <c r="G63" s="152">
        <v>0</v>
      </c>
      <c r="H63" s="152">
        <v>160</v>
      </c>
      <c r="I63" s="153"/>
      <c r="J63" s="155">
        <f>IF(ISNA(VLOOKUP($C63,大男R1績分!$F$3:$H$102,3,FALSE))," ",VLOOKUP($C63,大男R1績分!$F$3:$H$102,3,FALSE))</f>
        <v>1.6666666666666714</v>
      </c>
      <c r="K63" s="155">
        <f>IF(ISNA(VLOOKUP($C63,大男R2績分!$F$3:$I$102,4,FALSE))," ",VLOOKUP($C63,大男R2績分!$F$3:$I$102,4,FALSE))</f>
        <v>2.6944444444444429</v>
      </c>
      <c r="L63" s="155" t="str">
        <f>IF(ISNA(VLOOKUP($C63,大男R3績分!$D$3:$H$102,5,FALSE))," ",VLOOKUP($C63,大男R3績分!$D$3:$H$102,5,FALSE))</f>
        <v xml:space="preserve"> </v>
      </c>
      <c r="M63" s="155" t="str">
        <f>IF(ISNA(VLOOKUP($C63,大男R4績分!$D$3:$I$102,6,FALSE))," ",VLOOKUP($C63,大男R4績分!$D$3:$I$102,6,FALSE))</f>
        <v xml:space="preserve"> </v>
      </c>
      <c r="N63" s="155">
        <f t="shared" si="1"/>
        <v>4.3611111111111143</v>
      </c>
    </row>
    <row r="64" spans="1:14">
      <c r="A64" s="151"/>
      <c r="B64" s="149" t="s">
        <v>88</v>
      </c>
      <c r="C64" s="150" t="s">
        <v>233</v>
      </c>
      <c r="D64" s="152">
        <v>85</v>
      </c>
      <c r="E64" s="152">
        <v>76</v>
      </c>
      <c r="F64" s="152">
        <v>0</v>
      </c>
      <c r="G64" s="152">
        <v>0</v>
      </c>
      <c r="H64" s="152">
        <v>161</v>
      </c>
      <c r="I64" s="153"/>
      <c r="J64" s="155">
        <f>IF(ISNA(VLOOKUP($C64,大男R1績分!$F$3:$H$102,3,FALSE))," ",VLOOKUP($C64,大男R1績分!$F$3:$H$102,3,FALSE))</f>
        <v>0</v>
      </c>
      <c r="K64" s="155">
        <f>IF(ISNA(VLOOKUP($C64,大男R2績分!$F$3:$I$102,4,FALSE))," ",VLOOKUP($C64,大男R2績分!$F$3:$I$102,4,FALSE))</f>
        <v>5.6944444444444429</v>
      </c>
      <c r="L64" s="155" t="str">
        <f>IF(ISNA(VLOOKUP($C64,大男R3績分!$D$3:$H$102,5,FALSE))," ",VLOOKUP($C64,大男R3績分!$D$3:$H$102,5,FALSE))</f>
        <v xml:space="preserve"> </v>
      </c>
      <c r="M64" s="155" t="str">
        <f>IF(ISNA(VLOOKUP($C64,大男R4績分!$D$3:$I$102,6,FALSE))," ",VLOOKUP($C64,大男R4績分!$D$3:$I$102,6,FALSE))</f>
        <v xml:space="preserve"> </v>
      </c>
      <c r="N64" s="155">
        <f t="shared" si="1"/>
        <v>5.6944444444444429</v>
      </c>
    </row>
    <row r="65" spans="1:14">
      <c r="A65" s="151"/>
      <c r="B65" s="149" t="s">
        <v>88</v>
      </c>
      <c r="C65" s="150" t="s">
        <v>360</v>
      </c>
      <c r="D65" s="152">
        <v>82</v>
      </c>
      <c r="E65" s="152">
        <v>79</v>
      </c>
      <c r="F65" s="152">
        <v>0</v>
      </c>
      <c r="G65" s="152">
        <v>0</v>
      </c>
      <c r="H65" s="152">
        <v>161</v>
      </c>
      <c r="I65" s="153"/>
      <c r="J65" s="155">
        <f>IF(ISNA(VLOOKUP($C65,大男R1績分!$F$3:$H$102,3,FALSE))," ",VLOOKUP($C65,大男R1績分!$F$3:$H$102,3,FALSE))</f>
        <v>0.6666666666666714</v>
      </c>
      <c r="K65" s="155">
        <f>IF(ISNA(VLOOKUP($C65,大男R2績分!$F$3:$I$102,4,FALSE))," ",VLOOKUP($C65,大男R2績分!$F$3:$I$102,4,FALSE))</f>
        <v>2.6944444444444429</v>
      </c>
      <c r="L65" s="155" t="str">
        <f>IF(ISNA(VLOOKUP($C65,大男R3績分!$D$3:$H$102,5,FALSE))," ",VLOOKUP($C65,大男R3績分!$D$3:$H$102,5,FALSE))</f>
        <v xml:space="preserve"> </v>
      </c>
      <c r="M65" s="155" t="str">
        <f>IF(ISNA(VLOOKUP($C65,大男R4績分!$D$3:$I$102,6,FALSE))," ",VLOOKUP($C65,大男R4績分!$D$3:$I$102,6,FALSE))</f>
        <v xml:space="preserve"> </v>
      </c>
      <c r="N65" s="155">
        <f t="shared" si="1"/>
        <v>3.3611111111111143</v>
      </c>
    </row>
    <row r="66" spans="1:14">
      <c r="A66" s="151"/>
      <c r="B66" s="149" t="s">
        <v>88</v>
      </c>
      <c r="C66" s="150" t="s">
        <v>109</v>
      </c>
      <c r="D66" s="152">
        <v>82</v>
      </c>
      <c r="E66" s="152">
        <v>79</v>
      </c>
      <c r="F66" s="152">
        <v>0</v>
      </c>
      <c r="G66" s="152">
        <v>0</v>
      </c>
      <c r="H66" s="152">
        <v>161</v>
      </c>
      <c r="I66" s="153"/>
      <c r="J66" s="155">
        <f>IF(ISNA(VLOOKUP($C66,大男R1績分!$F$3:$H$102,3,FALSE))," ",VLOOKUP($C66,大男R1績分!$F$3:$H$102,3,FALSE))</f>
        <v>0.6666666666666714</v>
      </c>
      <c r="K66" s="155">
        <f>IF(ISNA(VLOOKUP($C66,大男R2績分!$F$3:$I$102,4,FALSE))," ",VLOOKUP($C66,大男R2績分!$F$3:$I$102,4,FALSE))</f>
        <v>2.6944444444444429</v>
      </c>
      <c r="L66" s="155" t="str">
        <f>IF(ISNA(VLOOKUP($C66,大男R3績分!$D$3:$H$102,5,FALSE))," ",VLOOKUP($C66,大男R3績分!$D$3:$H$102,5,FALSE))</f>
        <v xml:space="preserve"> </v>
      </c>
      <c r="M66" s="155" t="str">
        <f>IF(ISNA(VLOOKUP($C66,大男R4績分!$D$3:$I$102,6,FALSE))," ",VLOOKUP($C66,大男R4績分!$D$3:$I$102,6,FALSE))</f>
        <v xml:space="preserve"> </v>
      </c>
      <c r="N66" s="155">
        <f t="shared" ref="N66:N97" si="2">SUM(J66:M66)</f>
        <v>3.3611111111111143</v>
      </c>
    </row>
    <row r="67" spans="1:14">
      <c r="A67" s="151"/>
      <c r="B67" s="149" t="s">
        <v>88</v>
      </c>
      <c r="C67" s="150" t="s">
        <v>111</v>
      </c>
      <c r="D67" s="152">
        <v>79</v>
      </c>
      <c r="E67" s="152">
        <v>82</v>
      </c>
      <c r="F67" s="152">
        <v>0</v>
      </c>
      <c r="G67" s="152">
        <v>0</v>
      </c>
      <c r="H67" s="152">
        <v>161</v>
      </c>
      <c r="I67" s="153"/>
      <c r="J67" s="155">
        <f>IF(ISNA(VLOOKUP($C67,大男R1績分!$F$3:$H$102,3,FALSE))," ",VLOOKUP($C67,大男R1績分!$F$3:$H$102,3,FALSE))</f>
        <v>3.6666666666666714</v>
      </c>
      <c r="K67" s="155">
        <f>IF(ISNA(VLOOKUP($C67,大男R2績分!$F$3:$I$102,4,FALSE))," ",VLOOKUP($C67,大男R2績分!$F$3:$I$102,4,FALSE))</f>
        <v>0</v>
      </c>
      <c r="L67" s="155" t="str">
        <f>IF(ISNA(VLOOKUP($C67,大男R3績分!$D$3:$H$102,5,FALSE))," ",VLOOKUP($C67,大男R3績分!$D$3:$H$102,5,FALSE))</f>
        <v xml:space="preserve"> </v>
      </c>
      <c r="M67" s="155" t="str">
        <f>IF(ISNA(VLOOKUP($C67,大男R4績分!$D$3:$I$102,6,FALSE))," ",VLOOKUP($C67,大男R4績分!$D$3:$I$102,6,FALSE))</f>
        <v xml:space="preserve"> </v>
      </c>
      <c r="N67" s="155">
        <f t="shared" si="2"/>
        <v>3.6666666666666714</v>
      </c>
    </row>
    <row r="68" spans="1:14">
      <c r="A68" s="151"/>
      <c r="B68" s="149" t="s">
        <v>88</v>
      </c>
      <c r="C68" s="150" t="s">
        <v>361</v>
      </c>
      <c r="D68" s="152">
        <v>82</v>
      </c>
      <c r="E68" s="152">
        <v>83</v>
      </c>
      <c r="F68" s="152">
        <v>0</v>
      </c>
      <c r="G68" s="152">
        <v>0</v>
      </c>
      <c r="H68" s="152">
        <v>165</v>
      </c>
      <c r="I68" s="153"/>
      <c r="J68" s="155">
        <f>IF(ISNA(VLOOKUP($C68,大男R1績分!$F$3:$H$102,3,FALSE))," ",VLOOKUP($C68,大男R1績分!$F$3:$H$102,3,FALSE))</f>
        <v>0.6666666666666714</v>
      </c>
      <c r="K68" s="155">
        <f>IF(ISNA(VLOOKUP($C68,大男R2績分!$F$3:$I$102,4,FALSE))," ",VLOOKUP($C68,大男R2績分!$F$3:$I$102,4,FALSE))</f>
        <v>0</v>
      </c>
      <c r="L68" s="155" t="str">
        <f>IF(ISNA(VLOOKUP($C68,大男R3績分!$D$3:$H$102,5,FALSE))," ",VLOOKUP($C68,大男R3績分!$D$3:$H$102,5,FALSE))</f>
        <v xml:space="preserve"> </v>
      </c>
      <c r="M68" s="155" t="str">
        <f>IF(ISNA(VLOOKUP($C68,大男R4績分!$D$3:$I$102,6,FALSE))," ",VLOOKUP($C68,大男R4績分!$D$3:$I$102,6,FALSE))</f>
        <v xml:space="preserve"> </v>
      </c>
      <c r="N68" s="155">
        <f t="shared" si="2"/>
        <v>0.6666666666666714</v>
      </c>
    </row>
    <row r="69" spans="1:14">
      <c r="A69" s="151"/>
      <c r="B69" s="149" t="s">
        <v>88</v>
      </c>
      <c r="C69" s="150" t="s">
        <v>181</v>
      </c>
      <c r="D69" s="152">
        <v>88</v>
      </c>
      <c r="E69" s="152">
        <v>78</v>
      </c>
      <c r="F69" s="152">
        <v>0</v>
      </c>
      <c r="G69" s="152">
        <v>0</v>
      </c>
      <c r="H69" s="152">
        <v>166</v>
      </c>
      <c r="I69" s="153"/>
      <c r="J69" s="155">
        <f>IF(ISNA(VLOOKUP($C69,大男R1績分!$F$3:$H$102,3,FALSE))," ",VLOOKUP($C69,大男R1績分!$F$3:$H$102,3,FALSE))</f>
        <v>0</v>
      </c>
      <c r="K69" s="155">
        <f>IF(ISNA(VLOOKUP($C69,大男R2績分!$F$3:$I$102,4,FALSE))," ",VLOOKUP($C69,大男R2績分!$F$3:$I$102,4,FALSE))</f>
        <v>3.6944444444444429</v>
      </c>
      <c r="L69" s="155" t="str">
        <f>IF(ISNA(VLOOKUP($C69,大男R3績分!$D$3:$H$102,5,FALSE))," ",VLOOKUP($C69,大男R3績分!$D$3:$H$102,5,FALSE))</f>
        <v xml:space="preserve"> </v>
      </c>
      <c r="M69" s="155" t="str">
        <f>IF(ISNA(VLOOKUP($C69,大男R4績分!$D$3:$I$102,6,FALSE))," ",VLOOKUP($C69,大男R4績分!$D$3:$I$102,6,FALSE))</f>
        <v xml:space="preserve"> </v>
      </c>
      <c r="N69" s="155">
        <f t="shared" si="2"/>
        <v>3.6944444444444429</v>
      </c>
    </row>
    <row r="70" spans="1:14">
      <c r="A70" s="151"/>
      <c r="B70" s="149" t="s">
        <v>88</v>
      </c>
      <c r="C70" s="150" t="s">
        <v>113</v>
      </c>
      <c r="D70" s="152">
        <v>89</v>
      </c>
      <c r="E70" s="152">
        <v>80</v>
      </c>
      <c r="F70" s="152">
        <v>0</v>
      </c>
      <c r="G70" s="152">
        <v>0</v>
      </c>
      <c r="H70" s="152">
        <v>169</v>
      </c>
      <c r="I70" s="153"/>
      <c r="J70" s="155">
        <f>IF(ISNA(VLOOKUP($C70,大男R1績分!$F$3:$H$102,3,FALSE))," ",VLOOKUP($C70,大男R1績分!$F$3:$H$102,3,FALSE))</f>
        <v>0</v>
      </c>
      <c r="K70" s="155">
        <f>IF(ISNA(VLOOKUP($C70,大男R2績分!$F$3:$I$102,4,FALSE))," ",VLOOKUP($C70,大男R2績分!$F$3:$I$102,4,FALSE))</f>
        <v>1.6944444444444429</v>
      </c>
      <c r="L70" s="155" t="str">
        <f>IF(ISNA(VLOOKUP($C70,大男R3績分!$D$3:$H$102,5,FALSE))," ",VLOOKUP($C70,大男R3績分!$D$3:$H$102,5,FALSE))</f>
        <v xml:space="preserve"> </v>
      </c>
      <c r="M70" s="155" t="str">
        <f>IF(ISNA(VLOOKUP($C70,大男R4績分!$D$3:$I$102,6,FALSE))," ",VLOOKUP($C70,大男R4績分!$D$3:$I$102,6,FALSE))</f>
        <v xml:space="preserve"> </v>
      </c>
      <c r="N70" s="155">
        <f t="shared" si="2"/>
        <v>1.6944444444444429</v>
      </c>
    </row>
    <row r="71" spans="1:14">
      <c r="A71" s="151"/>
      <c r="B71" s="149" t="s">
        <v>88</v>
      </c>
      <c r="C71" s="150" t="s">
        <v>99</v>
      </c>
      <c r="D71" s="152">
        <v>87</v>
      </c>
      <c r="E71" s="152">
        <v>83</v>
      </c>
      <c r="F71" s="152">
        <v>0</v>
      </c>
      <c r="G71" s="152">
        <v>0</v>
      </c>
      <c r="H71" s="152">
        <v>170</v>
      </c>
      <c r="I71" s="153"/>
      <c r="J71" s="155">
        <f>IF(ISNA(VLOOKUP($C71,大男R1績分!$F$3:$H$102,3,FALSE))," ",VLOOKUP($C71,大男R1績分!$F$3:$H$102,3,FALSE))</f>
        <v>0</v>
      </c>
      <c r="K71" s="155">
        <f>IF(ISNA(VLOOKUP($C71,大男R2績分!$F$3:$I$102,4,FALSE))," ",VLOOKUP($C71,大男R2績分!$F$3:$I$102,4,FALSE))</f>
        <v>0</v>
      </c>
      <c r="L71" s="155" t="str">
        <f>IF(ISNA(VLOOKUP($C71,大男R3績分!$D$3:$H$102,5,FALSE))," ",VLOOKUP($C71,大男R3績分!$D$3:$H$102,5,FALSE))</f>
        <v xml:space="preserve"> </v>
      </c>
      <c r="M71" s="155" t="str">
        <f>IF(ISNA(VLOOKUP($C71,大男R4績分!$D$3:$I$102,6,FALSE))," ",VLOOKUP($C71,大男R4績分!$D$3:$I$102,6,FALSE))</f>
        <v xml:space="preserve"> </v>
      </c>
      <c r="N71" s="155">
        <f t="shared" si="2"/>
        <v>0</v>
      </c>
    </row>
    <row r="72" spans="1:14">
      <c r="A72" s="154"/>
      <c r="B72" s="149" t="s">
        <v>88</v>
      </c>
      <c r="C72" s="150" t="s">
        <v>245</v>
      </c>
      <c r="D72" s="152">
        <v>89</v>
      </c>
      <c r="E72" s="152">
        <v>83</v>
      </c>
      <c r="F72" s="152">
        <v>0</v>
      </c>
      <c r="G72" s="152">
        <v>0</v>
      </c>
      <c r="H72" s="152">
        <v>172</v>
      </c>
      <c r="I72" s="154"/>
      <c r="J72" s="155">
        <f>IF(ISNA(VLOOKUP($C72,大男R1績分!$F$3:$H$102,3,FALSE))," ",VLOOKUP($C72,大男R1績分!$F$3:$H$102,3,FALSE))</f>
        <v>0</v>
      </c>
      <c r="K72" s="155">
        <f>IF(ISNA(VLOOKUP($C72,大男R2績分!$F$3:$I$102,4,FALSE))," ",VLOOKUP($C72,大男R2績分!$F$3:$I$102,4,FALSE))</f>
        <v>0</v>
      </c>
      <c r="L72" s="155" t="str">
        <f>IF(ISNA(VLOOKUP($C72,大男R3績分!$D$3:$H$102,5,FALSE))," ",VLOOKUP($C72,大男R3績分!$D$3:$H$102,5,FALSE))</f>
        <v xml:space="preserve"> </v>
      </c>
      <c r="M72" s="155" t="str">
        <f>IF(ISNA(VLOOKUP($C72,大男R4績分!$D$3:$I$102,6,FALSE))," ",VLOOKUP($C72,大男R4績分!$D$3:$I$102,6,FALSE))</f>
        <v xml:space="preserve"> </v>
      </c>
      <c r="N72" s="155">
        <f t="shared" si="2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 t="str">
        <f>IF(ISNA(VLOOKUP($C73,大男R1績分!$F$3:$H$102,3,FALSE))," ",VLOOKUP($C73,大男R1績分!$F$3:$H$102,3,FALSE))</f>
        <v xml:space="preserve"> </v>
      </c>
      <c r="K73" s="155" t="str">
        <f>IF(ISNA(VLOOKUP($C73,大男R2績分!$F$3:$I$102,4,FALSE))," ",VLOOKUP($C73,大男R2績分!$F$3:$I$102,4,FALSE))</f>
        <v xml:space="preserve"> </v>
      </c>
      <c r="L73" s="155" t="str">
        <f>IF(ISNA(VLOOKUP($C73,大男R3績分!$D$3:$H$102,5,FALSE))," ",VLOOKUP($C73,大男R3績分!$D$3:$H$102,5,FALSE))</f>
        <v xml:space="preserve"> </v>
      </c>
      <c r="M73" s="155" t="str">
        <f>IF(ISNA(VLOOKUP($C73,大男R4績分!$D$3:$I$102,6,FALSE))," ",VLOOKUP($C73,大男R4績分!$D$3:$I$102,6,FALSE))</f>
        <v xml:space="preserve"> </v>
      </c>
      <c r="N73" s="155">
        <f t="shared" si="2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 t="str">
        <f>IF(ISNA(VLOOKUP($C74,大男R1績分!$F$3:$H$102,3,FALSE))," ",VLOOKUP($C74,大男R1績分!$F$3:$H$102,3,FALSE))</f>
        <v xml:space="preserve"> </v>
      </c>
      <c r="K74" s="155" t="str">
        <f>IF(ISNA(VLOOKUP($C74,大男R2績分!$F$3:$I$102,4,FALSE))," ",VLOOKUP($C74,大男R2績分!$F$3:$I$102,4,FALSE))</f>
        <v xml:space="preserve"> </v>
      </c>
      <c r="L74" s="155" t="str">
        <f>IF(ISNA(VLOOKUP($C74,大男R3績分!$D$3:$H$102,5,FALSE))," ",VLOOKUP($C74,大男R3績分!$D$3:$H$102,5,FALSE))</f>
        <v xml:space="preserve"> </v>
      </c>
      <c r="M74" s="155" t="str">
        <f>IF(ISNA(VLOOKUP($C74,大男R4績分!$D$3:$I$102,6,FALSE))," ",VLOOKUP($C74,大男R4績分!$D$3:$I$102,6,FALSE))</f>
        <v xml:space="preserve"> </v>
      </c>
      <c r="N74" s="155">
        <f t="shared" si="2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 t="str">
        <f>IF(ISNA(VLOOKUP($C75,大男R1績分!$F$3:$H$102,3,FALSE))," ",VLOOKUP($C75,大男R1績分!$F$3:$H$102,3,FALSE))</f>
        <v xml:space="preserve"> </v>
      </c>
      <c r="K75" s="155" t="str">
        <f>IF(ISNA(VLOOKUP($C75,大男R2績分!$F$3:$I$102,4,FALSE))," ",VLOOKUP($C75,大男R2績分!$F$3:$I$102,4,FALSE))</f>
        <v xml:space="preserve"> </v>
      </c>
      <c r="L75" s="155" t="str">
        <f>IF(ISNA(VLOOKUP($C75,大男R3績分!$D$3:$H$102,5,FALSE))," ",VLOOKUP($C75,大男R3績分!$D$3:$H$102,5,FALSE))</f>
        <v xml:space="preserve"> </v>
      </c>
      <c r="M75" s="155" t="str">
        <f>IF(ISNA(VLOOKUP($C75,大男R4績分!$D$3:$I$102,6,FALSE))," ",VLOOKUP($C75,大男R4績分!$D$3:$I$102,6,FALSE))</f>
        <v xml:space="preserve"> </v>
      </c>
      <c r="N75" s="155">
        <f t="shared" si="2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 t="str">
        <f>IF(ISNA(VLOOKUP($C76,大男R1績分!$F$3:$H$102,3,FALSE))," ",VLOOKUP($C76,大男R1績分!$F$3:$H$102,3,FALSE))</f>
        <v xml:space="preserve"> </v>
      </c>
      <c r="K76" s="155" t="str">
        <f>IF(ISNA(VLOOKUP($C76,大男R2績分!$F$3:$I$102,4,FALSE))," ",VLOOKUP($C76,大男R2績分!$F$3:$I$102,4,FALSE))</f>
        <v xml:space="preserve"> </v>
      </c>
      <c r="L76" s="155" t="str">
        <f>IF(ISNA(VLOOKUP($C76,大男R3績分!$D$3:$H$102,5,FALSE))," ",VLOOKUP($C76,大男R3績分!$D$3:$H$102,5,FALSE))</f>
        <v xml:space="preserve"> </v>
      </c>
      <c r="M76" s="155" t="str">
        <f>IF(ISNA(VLOOKUP($C76,大男R4績分!$D$3:$I$102,6,FALSE))," ",VLOOKUP($C76,大男R4績分!$D$3:$I$102,6,FALSE))</f>
        <v xml:space="preserve"> </v>
      </c>
      <c r="N76" s="155">
        <f t="shared" si="2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 t="str">
        <f>IF(ISNA(VLOOKUP($C77,大男R1績分!$F$3:$H$102,3,FALSE))," ",VLOOKUP($C77,大男R1績分!$F$3:$H$102,3,FALSE))</f>
        <v xml:space="preserve"> </v>
      </c>
      <c r="K77" s="155" t="str">
        <f>IF(ISNA(VLOOKUP($C77,大男R2績分!$F$3:$I$102,4,FALSE))," ",VLOOKUP($C77,大男R2績分!$F$3:$I$102,4,FALSE))</f>
        <v xml:space="preserve"> </v>
      </c>
      <c r="L77" s="155" t="str">
        <f>IF(ISNA(VLOOKUP($C77,大男R3績分!$D$3:$H$102,5,FALSE))," ",VLOOKUP($C77,大男R3績分!$D$3:$H$102,5,FALSE))</f>
        <v xml:space="preserve"> </v>
      </c>
      <c r="M77" s="155" t="str">
        <f>IF(ISNA(VLOOKUP($C77,大男R4績分!$D$3:$I$102,6,FALSE))," ",VLOOKUP($C77,大男R4績分!$D$3:$I$102,6,FALSE))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IF(ISNA(VLOOKUP($C78,大男R1績分!$F$3:$H$102,3,FALSE))," ",VLOOKUP($C78,大男R1績分!$F$3:$H$102,3,FALSE))</f>
        <v xml:space="preserve"> </v>
      </c>
      <c r="K78" s="155" t="str">
        <f>IF(ISNA(VLOOKUP($C78,大男R2績分!$F$3:$I$102,4,FALSE))," ",VLOOKUP($C78,大男R2績分!$F$3:$I$102,4,FALSE))</f>
        <v xml:space="preserve"> </v>
      </c>
      <c r="L78" s="155" t="str">
        <f>IF(ISNA(VLOOKUP($C78,大男R3績分!$D$3:$H$102,5,FALSE))," ",VLOOKUP($C78,大男R3績分!$D$3:$H$102,5,FALSE))</f>
        <v xml:space="preserve"> </v>
      </c>
      <c r="M78" s="155" t="str">
        <f>IF(ISNA(VLOOKUP($C78,大男R4績分!$D$3:$I$102,6,FALSE))," ",VLOOKUP($C78,大男R4績分!$D$3:$I$102,6,FALSE))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IF(ISNA(VLOOKUP($C79,大男R1績分!$F$3:$H$102,3,FALSE))," ",VLOOKUP($C79,大男R1績分!$F$3:$H$102,3,FALSE))</f>
        <v xml:space="preserve"> </v>
      </c>
      <c r="K79" s="155" t="str">
        <f>IF(ISNA(VLOOKUP($C79,大男R2績分!$F$3:$I$102,4,FALSE))," ",VLOOKUP($C79,大男R2績分!$F$3:$I$102,4,FALSE))</f>
        <v xml:space="preserve"> </v>
      </c>
      <c r="L79" s="155" t="str">
        <f>IF(ISNA(VLOOKUP($C79,大男R3績分!$D$3:$H$102,5,FALSE))," ",VLOOKUP($C79,大男R3績分!$D$3:$H$102,5,FALSE))</f>
        <v xml:space="preserve"> </v>
      </c>
      <c r="M79" s="155" t="str">
        <f>IF(ISNA(VLOOKUP($C79,大男R4績分!$D$3:$I$102,6,FALSE))," ",VLOOKUP($C79,大男R4績分!$D$3:$I$102,6,FALSE))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IF(ISNA(VLOOKUP($C80,大男R1績分!$F$3:$H$102,3,FALSE))," ",VLOOKUP($C80,大男R1績分!$F$3:$H$102,3,FALSE))</f>
        <v xml:space="preserve"> </v>
      </c>
      <c r="K80" s="155" t="str">
        <f>IF(ISNA(VLOOKUP($C80,大男R2績分!$F$3:$I$102,4,FALSE))," ",VLOOKUP($C80,大男R2績分!$F$3:$I$102,4,FALSE))</f>
        <v xml:space="preserve"> </v>
      </c>
      <c r="L80" s="155" t="str">
        <f>IF(ISNA(VLOOKUP($C80,大男R3績分!$D$3:$H$102,5,FALSE))," ",VLOOKUP($C80,大男R3績分!$D$3:$H$102,5,FALSE))</f>
        <v xml:space="preserve"> </v>
      </c>
      <c r="M80" s="155" t="str">
        <f>IF(ISNA(VLOOKUP($C80,大男R4績分!$D$3:$I$102,6,FALSE))," ",VLOOKUP($C80,大男R4績分!$D$3:$I$102,6,FALSE))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IF(ISNA(VLOOKUP($C81,大男R1績分!$F$3:$H$102,3,FALSE))," ",VLOOKUP($C81,大男R1績分!$F$3:$H$102,3,FALSE))</f>
        <v xml:space="preserve"> </v>
      </c>
      <c r="K81" s="155" t="str">
        <f>IF(ISNA(VLOOKUP($C81,大男R2績分!$F$3:$I$102,4,FALSE))," ",VLOOKUP($C81,大男R2績分!$F$3:$I$102,4,FALSE))</f>
        <v xml:space="preserve"> </v>
      </c>
      <c r="L81" s="155" t="str">
        <f>IF(ISNA(VLOOKUP($C81,大男R3績分!$D$3:$H$102,5,FALSE))," ",VLOOKUP($C81,大男R3績分!$D$3:$H$102,5,FALSE))</f>
        <v xml:space="preserve"> </v>
      </c>
      <c r="M81" s="155" t="str">
        <f>IF(ISNA(VLOOKUP($C81,大男R4績分!$D$3:$I$102,6,FALSE))," ",VLOOKUP($C81,大男R4績分!$D$3:$I$102,6,FALSE))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IF(ISNA(VLOOKUP($C82,大男R1績分!$F$3:$H$102,3,FALSE))," ",VLOOKUP($C82,大男R1績分!$F$3:$H$102,3,FALSE))</f>
        <v xml:space="preserve"> </v>
      </c>
      <c r="K82" s="155" t="str">
        <f>IF(ISNA(VLOOKUP($C82,大男R2績分!$F$3:$I$102,4,FALSE))," ",VLOOKUP($C82,大男R2績分!$F$3:$I$102,4,FALSE))</f>
        <v xml:space="preserve"> </v>
      </c>
      <c r="L82" s="155" t="str">
        <f>IF(ISNA(VLOOKUP($C82,大男R3績分!$D$3:$H$102,5,FALSE))," ",VLOOKUP($C82,大男R3績分!$D$3:$H$102,5,FALSE))</f>
        <v xml:space="preserve"> </v>
      </c>
      <c r="M82" s="155" t="str">
        <f>IF(ISNA(VLOOKUP($C82,大男R4績分!$D$3:$I$102,6,FALSE))," ",VLOOKUP($C82,大男R4績分!$D$3:$I$102,6,FALSE))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IF(ISNA(VLOOKUP($C83,大男R1績分!$F$3:$H$102,3,FALSE))," ",VLOOKUP($C83,大男R1績分!$F$3:$H$102,3,FALSE))</f>
        <v xml:space="preserve"> </v>
      </c>
      <c r="K83" s="155" t="str">
        <f>IF(ISNA(VLOOKUP($C83,大男R2績分!$F$3:$I$102,4,FALSE))," ",VLOOKUP($C83,大男R2績分!$F$3:$I$102,4,FALSE))</f>
        <v xml:space="preserve"> </v>
      </c>
      <c r="L83" s="155" t="str">
        <f>IF(ISNA(VLOOKUP($C83,大男R3績分!$D$3:$H$102,5,FALSE))," ",VLOOKUP($C83,大男R3績分!$D$3:$H$102,5,FALSE))</f>
        <v xml:space="preserve"> </v>
      </c>
      <c r="M83" s="155" t="str">
        <f>IF(ISNA(VLOOKUP($C83,大男R4績分!$D$3:$I$102,6,FALSE))," ",VLOOKUP($C83,大男R4績分!$D$3:$I$102,6,FALSE))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IF(ISNA(VLOOKUP($C84,大男R1績分!$F$3:$H$102,3,FALSE))," ",VLOOKUP($C84,大男R1績分!$F$3:$H$102,3,FALSE))</f>
        <v xml:space="preserve"> </v>
      </c>
      <c r="K84" s="155" t="str">
        <f>IF(ISNA(VLOOKUP($C84,大男R2績分!$F$3:$I$102,4,FALSE))," ",VLOOKUP($C84,大男R2績分!$F$3:$I$102,4,FALSE))</f>
        <v xml:space="preserve"> </v>
      </c>
      <c r="L84" s="155" t="str">
        <f>IF(ISNA(VLOOKUP($C84,大男R3績分!$D$3:$H$102,5,FALSE))," ",VLOOKUP($C84,大男R3績分!$D$3:$H$102,5,FALSE))</f>
        <v xml:space="preserve"> </v>
      </c>
      <c r="M84" s="155" t="str">
        <f>IF(ISNA(VLOOKUP($C84,大男R4績分!$D$3:$I$102,6,FALSE))," ",VLOOKUP($C84,大男R4績分!$D$3:$I$102,6,FALSE))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IF(ISNA(VLOOKUP($C85,大男R1績分!$F$3:$H$102,3,FALSE))," ",VLOOKUP($C85,大男R1績分!$F$3:$H$102,3,FALSE))</f>
        <v xml:space="preserve"> </v>
      </c>
      <c r="K85" s="155" t="str">
        <f>IF(ISNA(VLOOKUP($C85,大男R2績分!$F$3:$I$102,4,FALSE))," ",VLOOKUP($C85,大男R2績分!$F$3:$I$102,4,FALSE))</f>
        <v xml:space="preserve"> </v>
      </c>
      <c r="L85" s="155" t="str">
        <f>IF(ISNA(VLOOKUP($C85,大男R3績分!$D$3:$H$102,5,FALSE))," ",VLOOKUP($C85,大男R3績分!$D$3:$H$102,5,FALSE))</f>
        <v xml:space="preserve"> </v>
      </c>
      <c r="M85" s="155" t="str">
        <f>IF(ISNA(VLOOKUP($C85,大男R4績分!$D$3:$I$102,6,FALSE))," ",VLOOKUP($C85,大男R4績分!$D$3:$I$102,6,FALSE))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IF(ISNA(VLOOKUP($C86,大男R1績分!$F$3:$H$102,3,FALSE))," ",VLOOKUP($C86,大男R1績分!$F$3:$H$102,3,FALSE))</f>
        <v xml:space="preserve"> </v>
      </c>
      <c r="K86" s="155" t="str">
        <f>IF(ISNA(VLOOKUP($C86,大男R2績分!$F$3:$I$102,4,FALSE))," ",VLOOKUP($C86,大男R2績分!$F$3:$I$102,4,FALSE))</f>
        <v xml:space="preserve"> </v>
      </c>
      <c r="L86" s="155" t="str">
        <f>IF(ISNA(VLOOKUP($C86,大男R3績分!$D$3:$H$102,5,FALSE))," ",VLOOKUP($C86,大男R3績分!$D$3:$H$102,5,FALSE))</f>
        <v xml:space="preserve"> </v>
      </c>
      <c r="M86" s="155" t="str">
        <f>IF(ISNA(VLOOKUP($C86,大男R4績分!$D$3:$I$102,6,FALSE))," ",VLOOKUP($C86,大男R4績分!$D$3:$I$102,6,FALSE))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IF(ISNA(VLOOKUP($C87,大男R1績分!$F$3:$H$102,3,FALSE))," ",VLOOKUP($C87,大男R1績分!$F$3:$H$102,3,FALSE))</f>
        <v xml:space="preserve"> </v>
      </c>
      <c r="K87" s="155" t="str">
        <f>IF(ISNA(VLOOKUP($C87,大男R2績分!$F$3:$I$102,4,FALSE))," ",VLOOKUP($C87,大男R2績分!$F$3:$I$102,4,FALSE))</f>
        <v xml:space="preserve"> </v>
      </c>
      <c r="L87" s="155" t="str">
        <f>IF(ISNA(VLOOKUP($C87,大男R3績分!$D$3:$H$102,5,FALSE))," ",VLOOKUP($C87,大男R3績分!$D$3:$H$102,5,FALSE))</f>
        <v xml:space="preserve"> </v>
      </c>
      <c r="M87" s="155" t="str">
        <f>IF(ISNA(VLOOKUP($C87,大男R4績分!$D$3:$I$102,6,FALSE))," ",VLOOKUP($C87,大男R4績分!$D$3:$I$102,6,FALSE))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IF(ISNA(VLOOKUP($C88,大男R1績分!$F$3:$H$102,3,FALSE))," ",VLOOKUP($C88,大男R1績分!$F$3:$H$102,3,FALSE))</f>
        <v xml:space="preserve"> </v>
      </c>
      <c r="K88" s="155" t="str">
        <f>IF(ISNA(VLOOKUP($C88,大男R2績分!$F$3:$I$102,4,FALSE))," ",VLOOKUP($C88,大男R2績分!$F$3:$I$102,4,FALSE))</f>
        <v xml:space="preserve"> </v>
      </c>
      <c r="L88" s="155" t="str">
        <f>IF(ISNA(VLOOKUP($C88,大男R3績分!$D$3:$H$102,5,FALSE))," ",VLOOKUP($C88,大男R3績分!$D$3:$H$102,5,FALSE))</f>
        <v xml:space="preserve"> </v>
      </c>
      <c r="M88" s="155" t="str">
        <f>IF(ISNA(VLOOKUP($C88,大男R4績分!$D$3:$I$102,6,FALSE))," ",VLOOKUP($C88,大男R4績分!$D$3:$I$102,6,FALSE))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IF(ISNA(VLOOKUP($C89,大男R1績分!$F$3:$H$102,3,FALSE))," ",VLOOKUP($C89,大男R1績分!$F$3:$H$102,3,FALSE))</f>
        <v xml:space="preserve"> </v>
      </c>
      <c r="K89" s="155" t="str">
        <f>IF(ISNA(VLOOKUP($C89,大男R2績分!$F$3:$I$102,4,FALSE))," ",VLOOKUP($C89,大男R2績分!$F$3:$I$102,4,FALSE))</f>
        <v xml:space="preserve"> </v>
      </c>
      <c r="L89" s="155" t="str">
        <f>IF(ISNA(VLOOKUP($C89,大男R3績分!$D$3:$H$102,5,FALSE))," ",VLOOKUP($C89,大男R3績分!$D$3:$H$102,5,FALSE))</f>
        <v xml:space="preserve"> </v>
      </c>
      <c r="M89" s="155" t="str">
        <f>IF(ISNA(VLOOKUP($C89,大男R4績分!$D$3:$I$102,6,FALSE))," ",VLOOKUP($C89,大男R4績分!$D$3:$I$102,6,FALSE))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IF(ISNA(VLOOKUP($C90,大男R1績分!$F$3:$H$102,3,FALSE))," ",VLOOKUP($C90,大男R1績分!$F$3:$H$102,3,FALSE))</f>
        <v xml:space="preserve"> </v>
      </c>
      <c r="K90" s="155" t="str">
        <f>IF(ISNA(VLOOKUP($C90,大男R2績分!$F$3:$I$102,4,FALSE))," ",VLOOKUP($C90,大男R2績分!$F$3:$I$102,4,FALSE))</f>
        <v xml:space="preserve"> </v>
      </c>
      <c r="L90" s="155" t="str">
        <f>IF(ISNA(VLOOKUP($C90,大男R3績分!$D$3:$H$102,5,FALSE))," ",VLOOKUP($C90,大男R3績分!$D$3:$H$102,5,FALSE))</f>
        <v xml:space="preserve"> </v>
      </c>
      <c r="M90" s="155" t="str">
        <f>IF(ISNA(VLOOKUP($C90,大男R4績分!$D$3:$I$102,6,FALSE))," ",VLOOKUP($C90,大男R4績分!$D$3:$I$102,6,FALSE))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IF(ISNA(VLOOKUP($C91,大男R1績分!$F$3:$H$102,3,FALSE))," ",VLOOKUP($C91,大男R1績分!$F$3:$H$102,3,FALSE))</f>
        <v xml:space="preserve"> </v>
      </c>
      <c r="K91" s="155" t="str">
        <f>IF(ISNA(VLOOKUP($C91,大男R2績分!$F$3:$I$102,4,FALSE))," ",VLOOKUP($C91,大男R2績分!$F$3:$I$102,4,FALSE))</f>
        <v xml:space="preserve"> </v>
      </c>
      <c r="L91" s="155" t="str">
        <f>IF(ISNA(VLOOKUP($C91,大男R3績分!$D$3:$H$102,5,FALSE))," ",VLOOKUP($C91,大男R3績分!$D$3:$H$102,5,FALSE))</f>
        <v xml:space="preserve"> </v>
      </c>
      <c r="M91" s="155" t="str">
        <f>IF(ISNA(VLOOKUP($C91,大男R4績分!$D$3:$I$102,6,FALSE))," ",VLOOKUP($C91,大男R4績分!$D$3:$I$102,6,FALSE))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IF(ISNA(VLOOKUP($C92,大男R1績分!$F$3:$H$102,3,FALSE))," ",VLOOKUP($C92,大男R1績分!$F$3:$H$102,3,FALSE))</f>
        <v xml:space="preserve"> </v>
      </c>
      <c r="K92" s="155" t="str">
        <f>IF(ISNA(VLOOKUP($C92,大男R2績分!$F$3:$I$102,4,FALSE))," ",VLOOKUP($C92,大男R2績分!$F$3:$I$102,4,FALSE))</f>
        <v xml:space="preserve"> </v>
      </c>
      <c r="L92" s="155" t="str">
        <f>IF(ISNA(VLOOKUP($C92,大男R3績分!$D$3:$H$102,5,FALSE))," ",VLOOKUP($C92,大男R3績分!$D$3:$H$102,5,FALSE))</f>
        <v xml:space="preserve"> </v>
      </c>
      <c r="M92" s="155" t="str">
        <f>IF(ISNA(VLOOKUP($C92,大男R4績分!$D$3:$I$102,6,FALSE))," ",VLOOKUP($C92,大男R4績分!$D$3:$I$102,6,FALSE))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IF(ISNA(VLOOKUP($C93,大男R1績分!$F$3:$H$102,3,FALSE))," ",VLOOKUP($C93,大男R1績分!$F$3:$H$102,3,FALSE))</f>
        <v xml:space="preserve"> </v>
      </c>
      <c r="K93" s="155" t="str">
        <f>IF(ISNA(VLOOKUP($C93,大男R2績分!$F$3:$I$102,4,FALSE))," ",VLOOKUP($C93,大男R2績分!$F$3:$I$102,4,FALSE))</f>
        <v xml:space="preserve"> </v>
      </c>
      <c r="L93" s="155" t="str">
        <f>IF(ISNA(VLOOKUP($C93,大男R3績分!$D$3:$H$102,5,FALSE))," ",VLOOKUP($C93,大男R3績分!$D$3:$H$102,5,FALSE))</f>
        <v xml:space="preserve"> </v>
      </c>
      <c r="M93" s="155" t="str">
        <f>IF(ISNA(VLOOKUP($C93,大男R4績分!$D$3:$I$102,6,FALSE))," ",VLOOKUP($C93,大男R4績分!$D$3:$I$102,6,FALSE))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IF(ISNA(VLOOKUP($C94,大男R1績分!$F$3:$H$102,3,FALSE))," ",VLOOKUP($C94,大男R1績分!$F$3:$H$102,3,FALSE))</f>
        <v xml:space="preserve"> </v>
      </c>
      <c r="K94" s="155" t="str">
        <f>IF(ISNA(VLOOKUP($C94,大男R2績分!$F$3:$I$102,4,FALSE))," ",VLOOKUP($C94,大男R2績分!$F$3:$I$102,4,FALSE))</f>
        <v xml:space="preserve"> </v>
      </c>
      <c r="L94" s="155" t="str">
        <f>IF(ISNA(VLOOKUP($C94,大男R3績分!$D$3:$H$102,5,FALSE))," ",VLOOKUP($C94,大男R3績分!$D$3:$H$102,5,FALSE))</f>
        <v xml:space="preserve"> </v>
      </c>
      <c r="M94" s="155" t="str">
        <f>IF(ISNA(VLOOKUP($C94,大男R4績分!$D$3:$I$102,6,FALSE))," ",VLOOKUP($C94,大男R4績分!$D$3:$I$102,6,FALSE))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IF(ISNA(VLOOKUP($C95,大男R1績分!$F$3:$H$102,3,FALSE))," ",VLOOKUP($C95,大男R1績分!$F$3:$H$102,3,FALSE))</f>
        <v xml:space="preserve"> </v>
      </c>
      <c r="K95" s="155" t="str">
        <f>IF(ISNA(VLOOKUP($C95,大男R2績分!$F$3:$I$102,4,FALSE))," ",VLOOKUP($C95,大男R2績分!$F$3:$I$102,4,FALSE))</f>
        <v xml:space="preserve"> </v>
      </c>
      <c r="L95" s="155" t="str">
        <f>IF(ISNA(VLOOKUP($C95,大男R3績分!$D$3:$H$102,5,FALSE))," ",VLOOKUP($C95,大男R3績分!$D$3:$H$102,5,FALSE))</f>
        <v xml:space="preserve"> </v>
      </c>
      <c r="M95" s="155" t="str">
        <f>IF(ISNA(VLOOKUP($C95,大男R4績分!$D$3:$I$102,6,FALSE))," ",VLOOKUP($C95,大男R4績分!$D$3:$I$102,6,FALSE))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IF(ISNA(VLOOKUP($C96,大男R1績分!$F$3:$H$102,3,FALSE))," ",VLOOKUP($C96,大男R1績分!$F$3:$H$102,3,FALSE))</f>
        <v xml:space="preserve"> </v>
      </c>
      <c r="K96" s="155" t="str">
        <f>IF(ISNA(VLOOKUP($C96,大男R2績分!$F$3:$I$102,4,FALSE))," ",VLOOKUP($C96,大男R2績分!$F$3:$I$102,4,FALSE))</f>
        <v xml:space="preserve"> </v>
      </c>
      <c r="L96" s="155" t="str">
        <f>IF(ISNA(VLOOKUP($C96,大男R3績分!$D$3:$H$102,5,FALSE))," ",VLOOKUP($C96,大男R3績分!$D$3:$H$102,5,FALSE))</f>
        <v xml:space="preserve"> </v>
      </c>
      <c r="M96" s="155" t="str">
        <f>IF(ISNA(VLOOKUP($C96,大男R4績分!$D$3:$I$102,6,FALSE))," ",VLOOKUP($C96,大男R4績分!$D$3:$I$102,6,FALSE))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IF(ISNA(VLOOKUP($C97,大男R1績分!$F$3:$H$102,3,FALSE))," ",VLOOKUP($C97,大男R1績分!$F$3:$H$102,3,FALSE))</f>
        <v xml:space="preserve"> </v>
      </c>
      <c r="K97" s="155" t="str">
        <f>IF(ISNA(VLOOKUP($C97,大男R2績分!$F$3:$I$102,4,FALSE))," ",VLOOKUP($C97,大男R2績分!$F$3:$I$102,4,FALSE))</f>
        <v xml:space="preserve"> </v>
      </c>
      <c r="L97" s="155" t="str">
        <f>IF(ISNA(VLOOKUP($C97,大男R3績分!$D$3:$H$102,5,FALSE))," ",VLOOKUP($C97,大男R3績分!$D$3:$H$102,5,FALSE))</f>
        <v xml:space="preserve"> </v>
      </c>
      <c r="M97" s="155" t="str">
        <f>IF(ISNA(VLOOKUP($C97,大男R4績分!$D$3:$I$102,6,FALSE))," ",VLOOKUP($C97,大男R4績分!$D$3:$I$102,6,FALSE))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IF(ISNA(VLOOKUP($C98,大男R1績分!$F$3:$H$102,3,FALSE))," ",VLOOKUP($C98,大男R1績分!$F$3:$H$102,3,FALSE))</f>
        <v xml:space="preserve"> </v>
      </c>
      <c r="K98" s="155" t="str">
        <f>IF(ISNA(VLOOKUP($C98,大男R2績分!$F$3:$I$102,4,FALSE))," ",VLOOKUP($C98,大男R2績分!$F$3:$I$102,4,FALSE))</f>
        <v xml:space="preserve"> </v>
      </c>
      <c r="L98" s="155" t="str">
        <f>IF(ISNA(VLOOKUP($C98,大男R3績分!$D$3:$H$102,5,FALSE))," ",VLOOKUP($C98,大男R3績分!$D$3:$H$102,5,FALSE))</f>
        <v xml:space="preserve"> </v>
      </c>
      <c r="M98" s="155" t="str">
        <f>IF(ISNA(VLOOKUP($C98,大男R4績分!$D$3:$I$102,6,FALSE))," ",VLOOKUP($C98,大男R4績分!$D$3:$I$102,6,FALSE))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IF(ISNA(VLOOKUP($C99,大男R1績分!$F$3:$H$102,3,FALSE))," ",VLOOKUP($C99,大男R1績分!$F$3:$H$102,3,FALSE))</f>
        <v xml:space="preserve"> </v>
      </c>
      <c r="K99" s="155" t="str">
        <f>IF(ISNA(VLOOKUP($C99,大男R2績分!$F$3:$I$102,4,FALSE))," ",VLOOKUP($C99,大男R2績分!$F$3:$I$102,4,FALSE))</f>
        <v xml:space="preserve"> </v>
      </c>
      <c r="L99" s="155" t="str">
        <f>IF(ISNA(VLOOKUP($C99,大男R3績分!$D$3:$H$102,5,FALSE))," ",VLOOKUP($C99,大男R3績分!$D$3:$H$102,5,FALSE))</f>
        <v xml:space="preserve"> </v>
      </c>
      <c r="M99" s="155" t="str">
        <f>IF(ISNA(VLOOKUP($C99,大男R4績分!$D$3:$I$102,6,FALSE))," ",VLOOKUP($C99,大男R4績分!$D$3:$I$102,6,FALSE))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IF(ISNA(VLOOKUP($C100,大男R1績分!$F$3:$H$102,3,FALSE))," ",VLOOKUP($C100,大男R1績分!$F$3:$H$102,3,FALSE))</f>
        <v xml:space="preserve"> </v>
      </c>
      <c r="K100" s="155" t="str">
        <f>IF(ISNA(VLOOKUP($C100,大男R2績分!$F$3:$I$102,4,FALSE))," ",VLOOKUP($C100,大男R2績分!$F$3:$I$102,4,FALSE))</f>
        <v xml:space="preserve"> </v>
      </c>
      <c r="L100" s="155" t="str">
        <f>IF(ISNA(VLOOKUP($C100,大男R3績分!$D$3:$H$102,5,FALSE))," ",VLOOKUP($C100,大男R3績分!$D$3:$H$102,5,FALSE))</f>
        <v xml:space="preserve"> </v>
      </c>
      <c r="M100" s="155" t="str">
        <f>IF(ISNA(VLOOKUP($C100,大男R4績分!$D$3:$I$102,6,FALSE))," ",VLOOKUP($C100,大男R4績分!$D$3:$I$102,6,FALSE))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IF(ISNA(VLOOKUP($C101,大男R1績分!$F$3:$H$102,3,FALSE))," ",VLOOKUP($C101,大男R1績分!$F$3:$H$102,3,FALSE))</f>
        <v xml:space="preserve"> </v>
      </c>
      <c r="K101" s="155" t="str">
        <f>IF(ISNA(VLOOKUP($C101,大男R2績分!$F$3:$I$102,4,FALSE))," ",VLOOKUP($C101,大男R2績分!$F$3:$I$102,4,FALSE))</f>
        <v xml:space="preserve"> </v>
      </c>
      <c r="L101" s="155" t="str">
        <f>IF(ISNA(VLOOKUP($C101,大男R3績分!$D$3:$H$102,5,FALSE))," ",VLOOKUP($C101,大男R3績分!$D$3:$H$102,5,FALSE))</f>
        <v xml:space="preserve"> </v>
      </c>
      <c r="M101" s="155" t="str">
        <f>IF(ISNA(VLOOKUP($C101,大男R4績分!$D$3:$I$102,6,FALSE))," ",VLOOKUP($C101,大男R4績分!$D$3:$I$102,6,FALSE))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IF(ISNA(VLOOKUP($C102,大男R1績分!$F$3:$H$102,3,FALSE))," ",VLOOKUP($C102,大男R1績分!$F$3:$H$102,3,FALSE))</f>
        <v xml:space="preserve"> </v>
      </c>
      <c r="K102" s="155" t="str">
        <f>IF(ISNA(VLOOKUP($C102,大男R2績分!$F$3:$I$102,4,FALSE))," ",VLOOKUP($C102,大男R2績分!$F$3:$I$102,4,FALSE))</f>
        <v xml:space="preserve"> </v>
      </c>
      <c r="L102" s="155" t="str">
        <f>IF(ISNA(VLOOKUP($C102,大男R3績分!$D$3:$H$102,5,FALSE))," ",VLOOKUP($C102,大男R3績分!$D$3:$H$102,5,FALSE))</f>
        <v xml:space="preserve"> </v>
      </c>
      <c r="M102" s="155" t="str">
        <f>IF(ISNA(VLOOKUP($C102,大男R4績分!$D$3:$I$102,6,FALSE))," ",VLOOKUP($C102,大男R4績分!$D$3:$I$102,6,FALSE))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276" priority="9">
      <formula>AND(XEG2=0,XEH2&lt;&gt;"")</formula>
    </cfRule>
  </conditionalFormatting>
  <conditionalFormatting sqref="A2:A71">
    <cfRule type="expression" dxfId="275" priority="8">
      <formula>AND(XEG2=0,XEH2&lt;&gt;"")</formula>
    </cfRule>
  </conditionalFormatting>
  <conditionalFormatting sqref="D2:G71">
    <cfRule type="cellIs" dxfId="274" priority="6" operator="lessThan">
      <formula>#REF!</formula>
    </cfRule>
    <cfRule type="cellIs" dxfId="273" priority="7" operator="equal">
      <formula>#REF!</formula>
    </cfRule>
  </conditionalFormatting>
  <conditionalFormatting sqref="H2:H71">
    <cfRule type="cellIs" dxfId="272" priority="4" operator="lessThan">
      <formula>#REF!*COUNTIF(D2:G2,"&gt;0")</formula>
    </cfRule>
    <cfRule type="cellIs" dxfId="271" priority="5" operator="equal">
      <formula>#REF!*COUNTIF(D2:G2,"&gt;0")</formula>
    </cfRule>
  </conditionalFormatting>
  <conditionalFormatting sqref="B72">
    <cfRule type="expression" dxfId="14" priority="3">
      <formula>AND(XEG72=0,XEH72&lt;&gt;"")</formula>
    </cfRule>
  </conditionalFormatting>
  <conditionalFormatting sqref="D72:H72">
    <cfRule type="cellIs" dxfId="12" priority="1" operator="lessThan">
      <formula>#REF!</formula>
    </cfRule>
    <cfRule type="cellIs" dxfId="1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N102"/>
  <sheetViews>
    <sheetView workbookViewId="0">
      <selection activeCell="B2" sqref="B2:N72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 t="s">
        <v>41</v>
      </c>
      <c r="C2" s="151" t="s">
        <v>345</v>
      </c>
      <c r="D2" s="151">
        <v>65</v>
      </c>
      <c r="E2" s="151">
        <v>72</v>
      </c>
      <c r="F2" s="151">
        <v>69</v>
      </c>
      <c r="G2" s="151">
        <v>67</v>
      </c>
      <c r="H2" s="151">
        <v>273</v>
      </c>
      <c r="I2" s="151"/>
      <c r="J2" s="157">
        <v>17.666666666666671</v>
      </c>
      <c r="K2" s="157">
        <v>9.6944444444444429</v>
      </c>
      <c r="L2" s="157">
        <v>14.650000000000006</v>
      </c>
      <c r="M2" s="157">
        <v>17.775000000000006</v>
      </c>
      <c r="N2" s="157">
        <v>59.786111111111126</v>
      </c>
    </row>
    <row r="3" spans="1:14">
      <c r="A3" s="151"/>
      <c r="B3" s="151" t="s">
        <v>41</v>
      </c>
      <c r="C3" s="151" t="s">
        <v>66</v>
      </c>
      <c r="D3" s="151">
        <v>72</v>
      </c>
      <c r="E3" s="151">
        <v>70</v>
      </c>
      <c r="F3" s="151">
        <v>69</v>
      </c>
      <c r="G3" s="151">
        <v>70</v>
      </c>
      <c r="H3" s="151">
        <v>281</v>
      </c>
      <c r="I3" s="151"/>
      <c r="J3" s="157">
        <v>10.666666666666671</v>
      </c>
      <c r="K3" s="157">
        <v>11.694444444444443</v>
      </c>
      <c r="L3" s="157">
        <v>14.650000000000006</v>
      </c>
      <c r="M3" s="157">
        <v>14.775000000000006</v>
      </c>
      <c r="N3" s="157">
        <v>51.786111111111126</v>
      </c>
    </row>
    <row r="4" spans="1:14">
      <c r="A4" s="151"/>
      <c r="B4" s="151" t="s">
        <v>65</v>
      </c>
      <c r="C4" s="151" t="s">
        <v>89</v>
      </c>
      <c r="D4" s="151">
        <v>71</v>
      </c>
      <c r="E4" s="151">
        <v>70</v>
      </c>
      <c r="F4" s="151">
        <v>71</v>
      </c>
      <c r="G4" s="151">
        <v>70</v>
      </c>
      <c r="H4" s="151">
        <v>282</v>
      </c>
      <c r="I4" s="151"/>
      <c r="J4" s="157">
        <v>11.666666666666671</v>
      </c>
      <c r="K4" s="157">
        <v>11.694444444444443</v>
      </c>
      <c r="L4" s="157">
        <v>12.650000000000006</v>
      </c>
      <c r="M4" s="157">
        <v>14.775000000000006</v>
      </c>
      <c r="N4" s="157">
        <v>50.786111111111126</v>
      </c>
    </row>
    <row r="5" spans="1:14">
      <c r="A5" s="151"/>
      <c r="B5" s="151" t="s">
        <v>65</v>
      </c>
      <c r="C5" s="151" t="s">
        <v>90</v>
      </c>
      <c r="D5" s="151">
        <v>74</v>
      </c>
      <c r="E5" s="151">
        <v>70</v>
      </c>
      <c r="F5" s="151">
        <v>70</v>
      </c>
      <c r="G5" s="151">
        <v>69</v>
      </c>
      <c r="H5" s="151">
        <v>283</v>
      </c>
      <c r="I5" s="151"/>
      <c r="J5" s="157">
        <v>8.6666666666666714</v>
      </c>
      <c r="K5" s="157">
        <v>11.694444444444443</v>
      </c>
      <c r="L5" s="157">
        <v>13.650000000000006</v>
      </c>
      <c r="M5" s="157">
        <v>15.775000000000006</v>
      </c>
      <c r="N5" s="157">
        <v>49.786111111111126</v>
      </c>
    </row>
    <row r="6" spans="1:14">
      <c r="A6" s="151"/>
      <c r="B6" s="151" t="s">
        <v>65</v>
      </c>
      <c r="C6" s="151" t="s">
        <v>67</v>
      </c>
      <c r="D6" s="151">
        <v>71</v>
      </c>
      <c r="E6" s="151">
        <v>71</v>
      </c>
      <c r="F6" s="151">
        <v>68</v>
      </c>
      <c r="G6" s="151">
        <v>73</v>
      </c>
      <c r="H6" s="151">
        <v>283</v>
      </c>
      <c r="I6" s="151"/>
      <c r="J6" s="157">
        <v>11.666666666666671</v>
      </c>
      <c r="K6" s="157">
        <v>10.694444444444443</v>
      </c>
      <c r="L6" s="157">
        <v>15.650000000000006</v>
      </c>
      <c r="M6" s="157">
        <v>11.775000000000006</v>
      </c>
      <c r="N6" s="157">
        <v>49.786111111111126</v>
      </c>
    </row>
    <row r="7" spans="1:14">
      <c r="A7" s="151"/>
      <c r="B7" s="151" t="s">
        <v>41</v>
      </c>
      <c r="C7" s="151" t="s">
        <v>44</v>
      </c>
      <c r="D7" s="151">
        <v>69</v>
      </c>
      <c r="E7" s="151">
        <v>73</v>
      </c>
      <c r="F7" s="151">
        <v>67</v>
      </c>
      <c r="G7" s="151">
        <v>76</v>
      </c>
      <c r="H7" s="151">
        <v>285</v>
      </c>
      <c r="I7" s="151"/>
      <c r="J7" s="157">
        <v>13.666666666666671</v>
      </c>
      <c r="K7" s="157">
        <v>8.6944444444444429</v>
      </c>
      <c r="L7" s="157">
        <v>16.650000000000006</v>
      </c>
      <c r="M7" s="157">
        <v>8.7750000000000057</v>
      </c>
      <c r="N7" s="157">
        <v>47.786111111111126</v>
      </c>
    </row>
    <row r="8" spans="1:14">
      <c r="A8" s="151"/>
      <c r="B8" s="151" t="s">
        <v>41</v>
      </c>
      <c r="C8" s="151" t="s">
        <v>214</v>
      </c>
      <c r="D8" s="151">
        <v>69</v>
      </c>
      <c r="E8" s="151">
        <v>75</v>
      </c>
      <c r="F8" s="151">
        <v>71</v>
      </c>
      <c r="G8" s="151">
        <v>72</v>
      </c>
      <c r="H8" s="151">
        <v>287</v>
      </c>
      <c r="I8" s="151"/>
      <c r="J8" s="157">
        <v>13.666666666666671</v>
      </c>
      <c r="K8" s="157">
        <v>6.6944444444444429</v>
      </c>
      <c r="L8" s="157">
        <v>12.650000000000006</v>
      </c>
      <c r="M8" s="157">
        <v>12.775000000000006</v>
      </c>
      <c r="N8" s="157">
        <v>45.786111111111126</v>
      </c>
    </row>
    <row r="9" spans="1:14">
      <c r="A9" s="151"/>
      <c r="B9" s="151" t="s">
        <v>41</v>
      </c>
      <c r="C9" s="151" t="s">
        <v>71</v>
      </c>
      <c r="D9" s="151">
        <v>75</v>
      </c>
      <c r="E9" s="151">
        <v>71</v>
      </c>
      <c r="F9" s="151">
        <v>67</v>
      </c>
      <c r="G9" s="151">
        <v>74</v>
      </c>
      <c r="H9" s="151">
        <v>287</v>
      </c>
      <c r="I9" s="151"/>
      <c r="J9" s="157">
        <v>7.6666666666666714</v>
      </c>
      <c r="K9" s="157">
        <v>10.694444444444443</v>
      </c>
      <c r="L9" s="157">
        <v>16.650000000000006</v>
      </c>
      <c r="M9" s="157">
        <v>10.775000000000006</v>
      </c>
      <c r="N9" s="157">
        <v>45.786111111111126</v>
      </c>
    </row>
    <row r="10" spans="1:14">
      <c r="A10" s="151"/>
      <c r="B10" s="151" t="s">
        <v>41</v>
      </c>
      <c r="C10" s="151" t="s">
        <v>42</v>
      </c>
      <c r="D10" s="151">
        <v>72</v>
      </c>
      <c r="E10" s="151">
        <v>65</v>
      </c>
      <c r="F10" s="151">
        <v>75</v>
      </c>
      <c r="G10" s="151">
        <v>75</v>
      </c>
      <c r="H10" s="151">
        <v>287</v>
      </c>
      <c r="I10" s="151"/>
      <c r="J10" s="157">
        <v>10.666666666666671</v>
      </c>
      <c r="K10" s="157">
        <v>16.694444444444443</v>
      </c>
      <c r="L10" s="157">
        <v>8.6500000000000057</v>
      </c>
      <c r="M10" s="157">
        <v>9.7750000000000057</v>
      </c>
      <c r="N10" s="157">
        <v>45.786111111111126</v>
      </c>
    </row>
    <row r="11" spans="1:14">
      <c r="A11" s="151"/>
      <c r="B11" s="151" t="s">
        <v>65</v>
      </c>
      <c r="C11" s="151" t="s">
        <v>349</v>
      </c>
      <c r="D11" s="151">
        <v>75</v>
      </c>
      <c r="E11" s="151">
        <v>69</v>
      </c>
      <c r="F11" s="151">
        <v>72</v>
      </c>
      <c r="G11" s="151">
        <v>71</v>
      </c>
      <c r="H11" s="151">
        <v>287</v>
      </c>
      <c r="I11" s="151"/>
      <c r="J11" s="157">
        <v>7.6666666666666714</v>
      </c>
      <c r="K11" s="157">
        <v>12.694444444444443</v>
      </c>
      <c r="L11" s="157">
        <v>11.650000000000006</v>
      </c>
      <c r="M11" s="157">
        <v>13.775000000000006</v>
      </c>
      <c r="N11" s="157">
        <v>45.786111111111126</v>
      </c>
    </row>
    <row r="12" spans="1:14">
      <c r="A12" s="151"/>
      <c r="B12" s="151" t="s">
        <v>65</v>
      </c>
      <c r="C12" s="151" t="s">
        <v>75</v>
      </c>
      <c r="D12" s="151">
        <v>69</v>
      </c>
      <c r="E12" s="151">
        <v>70</v>
      </c>
      <c r="F12" s="151">
        <v>75</v>
      </c>
      <c r="G12" s="151">
        <v>73</v>
      </c>
      <c r="H12" s="151">
        <v>287</v>
      </c>
      <c r="I12" s="151"/>
      <c r="J12" s="157">
        <v>13.666666666666671</v>
      </c>
      <c r="K12" s="157">
        <v>11.694444444444443</v>
      </c>
      <c r="L12" s="157">
        <v>8.6500000000000057</v>
      </c>
      <c r="M12" s="157">
        <v>11.775000000000006</v>
      </c>
      <c r="N12" s="157">
        <v>45.786111111111126</v>
      </c>
    </row>
    <row r="13" spans="1:14">
      <c r="A13" s="151"/>
      <c r="B13" s="151" t="s">
        <v>41</v>
      </c>
      <c r="C13" s="151" t="s">
        <v>83</v>
      </c>
      <c r="D13" s="151">
        <v>74</v>
      </c>
      <c r="E13" s="151">
        <v>71</v>
      </c>
      <c r="F13" s="151">
        <v>71</v>
      </c>
      <c r="G13" s="151">
        <v>72</v>
      </c>
      <c r="H13" s="151">
        <v>288</v>
      </c>
      <c r="I13" s="151"/>
      <c r="J13" s="157">
        <v>8.6666666666666714</v>
      </c>
      <c r="K13" s="157">
        <v>10.694444444444443</v>
      </c>
      <c r="L13" s="157">
        <v>12.650000000000006</v>
      </c>
      <c r="M13" s="157">
        <v>12.775000000000006</v>
      </c>
      <c r="N13" s="157">
        <v>44.786111111111126</v>
      </c>
    </row>
    <row r="14" spans="1:14">
      <c r="A14" s="151"/>
      <c r="B14" s="151" t="s">
        <v>41</v>
      </c>
      <c r="C14" s="151" t="s">
        <v>48</v>
      </c>
      <c r="D14" s="151">
        <v>75</v>
      </c>
      <c r="E14" s="151">
        <v>71</v>
      </c>
      <c r="F14" s="151">
        <v>70</v>
      </c>
      <c r="G14" s="151">
        <v>72</v>
      </c>
      <c r="H14" s="151">
        <v>288</v>
      </c>
      <c r="I14" s="151"/>
      <c r="J14" s="157">
        <v>7.6666666666666714</v>
      </c>
      <c r="K14" s="157">
        <v>10.694444444444443</v>
      </c>
      <c r="L14" s="157">
        <v>13.650000000000006</v>
      </c>
      <c r="M14" s="157">
        <v>12.775000000000006</v>
      </c>
      <c r="N14" s="157">
        <v>44.786111111111126</v>
      </c>
    </row>
    <row r="15" spans="1:14">
      <c r="A15" s="151"/>
      <c r="B15" s="151" t="s">
        <v>65</v>
      </c>
      <c r="C15" s="151" t="s">
        <v>350</v>
      </c>
      <c r="D15" s="151">
        <v>77</v>
      </c>
      <c r="E15" s="151">
        <v>68</v>
      </c>
      <c r="F15" s="151">
        <v>70</v>
      </c>
      <c r="G15" s="151">
        <v>73</v>
      </c>
      <c r="H15" s="151">
        <v>288</v>
      </c>
      <c r="I15" s="151"/>
      <c r="J15" s="157">
        <v>5.6666666666666714</v>
      </c>
      <c r="K15" s="157">
        <v>13.694444444444443</v>
      </c>
      <c r="L15" s="157">
        <v>13.650000000000006</v>
      </c>
      <c r="M15" s="157">
        <v>11.775000000000006</v>
      </c>
      <c r="N15" s="157">
        <v>44.786111111111126</v>
      </c>
    </row>
    <row r="16" spans="1:14">
      <c r="A16" s="151"/>
      <c r="B16" s="151" t="s">
        <v>65</v>
      </c>
      <c r="C16" s="151" t="s">
        <v>80</v>
      </c>
      <c r="D16" s="151">
        <v>72</v>
      </c>
      <c r="E16" s="151">
        <v>74</v>
      </c>
      <c r="F16" s="151">
        <v>73</v>
      </c>
      <c r="G16" s="151">
        <v>70</v>
      </c>
      <c r="H16" s="151">
        <v>289</v>
      </c>
      <c r="I16" s="151"/>
      <c r="J16" s="157">
        <v>10.666666666666671</v>
      </c>
      <c r="K16" s="157">
        <v>7.6944444444444429</v>
      </c>
      <c r="L16" s="157">
        <v>10.650000000000006</v>
      </c>
      <c r="M16" s="157">
        <v>14.775000000000006</v>
      </c>
      <c r="N16" s="157">
        <v>43.786111111111126</v>
      </c>
    </row>
    <row r="17" spans="1:14">
      <c r="A17" s="151"/>
      <c r="B17" s="151" t="s">
        <v>41</v>
      </c>
      <c r="C17" s="151" t="s">
        <v>191</v>
      </c>
      <c r="D17" s="151">
        <v>71</v>
      </c>
      <c r="E17" s="151">
        <v>71</v>
      </c>
      <c r="F17" s="151">
        <v>72</v>
      </c>
      <c r="G17" s="151">
        <v>76</v>
      </c>
      <c r="H17" s="151">
        <v>290</v>
      </c>
      <c r="I17" s="151"/>
      <c r="J17" s="157">
        <v>11.666666666666671</v>
      </c>
      <c r="K17" s="157">
        <v>10.694444444444443</v>
      </c>
      <c r="L17" s="157">
        <v>11.650000000000006</v>
      </c>
      <c r="M17" s="157">
        <v>8.7750000000000057</v>
      </c>
      <c r="N17" s="157">
        <v>42.786111111111126</v>
      </c>
    </row>
    <row r="18" spans="1:14">
      <c r="A18" s="151"/>
      <c r="B18" s="151" t="s">
        <v>65</v>
      </c>
      <c r="C18" s="151" t="s">
        <v>222</v>
      </c>
      <c r="D18" s="151">
        <v>75</v>
      </c>
      <c r="E18" s="151">
        <v>70</v>
      </c>
      <c r="F18" s="151">
        <v>75</v>
      </c>
      <c r="G18" s="151">
        <v>70</v>
      </c>
      <c r="H18" s="151">
        <v>290</v>
      </c>
      <c r="I18" s="151"/>
      <c r="J18" s="157">
        <v>7.6666666666666714</v>
      </c>
      <c r="K18" s="157">
        <v>11.694444444444443</v>
      </c>
      <c r="L18" s="157">
        <v>8.6500000000000057</v>
      </c>
      <c r="M18" s="157">
        <v>14.775000000000006</v>
      </c>
      <c r="N18" s="157">
        <v>42.786111111111126</v>
      </c>
    </row>
    <row r="19" spans="1:14">
      <c r="A19" s="151"/>
      <c r="B19" s="151" t="s">
        <v>65</v>
      </c>
      <c r="C19" s="151" t="s">
        <v>77</v>
      </c>
      <c r="D19" s="151">
        <v>74</v>
      </c>
      <c r="E19" s="151">
        <v>73</v>
      </c>
      <c r="F19" s="151">
        <v>69</v>
      </c>
      <c r="G19" s="151">
        <v>74</v>
      </c>
      <c r="H19" s="151">
        <v>290</v>
      </c>
      <c r="I19" s="151"/>
      <c r="J19" s="157">
        <v>8.6666666666666714</v>
      </c>
      <c r="K19" s="157">
        <v>8.6944444444444429</v>
      </c>
      <c r="L19" s="157">
        <v>14.650000000000006</v>
      </c>
      <c r="M19" s="157">
        <v>10.775000000000006</v>
      </c>
      <c r="N19" s="157">
        <v>42.786111111111126</v>
      </c>
    </row>
    <row r="20" spans="1:14">
      <c r="A20" s="151"/>
      <c r="B20" s="151" t="s">
        <v>41</v>
      </c>
      <c r="C20" s="151" t="s">
        <v>49</v>
      </c>
      <c r="D20" s="151">
        <v>72</v>
      </c>
      <c r="E20" s="151">
        <v>74</v>
      </c>
      <c r="F20" s="151">
        <v>74</v>
      </c>
      <c r="G20" s="151">
        <v>71</v>
      </c>
      <c r="H20" s="151">
        <v>291</v>
      </c>
      <c r="I20" s="151"/>
      <c r="J20" s="157">
        <v>10.666666666666671</v>
      </c>
      <c r="K20" s="157">
        <v>7.6944444444444429</v>
      </c>
      <c r="L20" s="157">
        <v>9.6500000000000057</v>
      </c>
      <c r="M20" s="157">
        <v>13.775000000000006</v>
      </c>
      <c r="N20" s="157">
        <v>41.786111111111126</v>
      </c>
    </row>
    <row r="21" spans="1:14">
      <c r="A21" s="151"/>
      <c r="B21" s="151" t="s">
        <v>41</v>
      </c>
      <c r="C21" s="151" t="s">
        <v>346</v>
      </c>
      <c r="D21" s="151">
        <v>72</v>
      </c>
      <c r="E21" s="151">
        <v>71</v>
      </c>
      <c r="F21" s="151">
        <v>76</v>
      </c>
      <c r="G21" s="151">
        <v>74</v>
      </c>
      <c r="H21" s="151">
        <v>293</v>
      </c>
      <c r="I21" s="151"/>
      <c r="J21" s="157">
        <v>10.666666666666671</v>
      </c>
      <c r="K21" s="157">
        <v>10.694444444444443</v>
      </c>
      <c r="L21" s="157">
        <v>7.6500000000000057</v>
      </c>
      <c r="M21" s="157">
        <v>10.775000000000006</v>
      </c>
      <c r="N21" s="157">
        <v>39.786111111111126</v>
      </c>
    </row>
    <row r="22" spans="1:14">
      <c r="A22" s="151"/>
      <c r="B22" s="151" t="s">
        <v>88</v>
      </c>
      <c r="C22" s="151" t="s">
        <v>96</v>
      </c>
      <c r="D22" s="151">
        <v>71</v>
      </c>
      <c r="E22" s="151">
        <v>76</v>
      </c>
      <c r="F22" s="151">
        <v>72</v>
      </c>
      <c r="G22" s="151">
        <v>75</v>
      </c>
      <c r="H22" s="151">
        <v>294</v>
      </c>
      <c r="I22" s="151"/>
      <c r="J22" s="157">
        <v>11.666666666666671</v>
      </c>
      <c r="K22" s="157">
        <v>5.6944444444444429</v>
      </c>
      <c r="L22" s="157">
        <v>11.650000000000006</v>
      </c>
      <c r="M22" s="157">
        <v>9.7750000000000057</v>
      </c>
      <c r="N22" s="157">
        <v>38.786111111111126</v>
      </c>
    </row>
    <row r="23" spans="1:14">
      <c r="A23" s="151"/>
      <c r="B23" s="151" t="s">
        <v>65</v>
      </c>
      <c r="C23" s="151" t="s">
        <v>85</v>
      </c>
      <c r="D23" s="151">
        <v>71</v>
      </c>
      <c r="E23" s="151">
        <v>76</v>
      </c>
      <c r="F23" s="151">
        <v>73</v>
      </c>
      <c r="G23" s="151">
        <v>76</v>
      </c>
      <c r="H23" s="151">
        <v>296</v>
      </c>
      <c r="I23" s="151"/>
      <c r="J23" s="157">
        <v>11.666666666666671</v>
      </c>
      <c r="K23" s="157">
        <v>5.6944444444444429</v>
      </c>
      <c r="L23" s="157">
        <v>10.650000000000006</v>
      </c>
      <c r="M23" s="157">
        <v>8.7750000000000057</v>
      </c>
      <c r="N23" s="157">
        <v>36.786111111111126</v>
      </c>
    </row>
    <row r="24" spans="1:14">
      <c r="A24" s="151"/>
      <c r="B24" s="151" t="s">
        <v>41</v>
      </c>
      <c r="C24" s="151" t="s">
        <v>54</v>
      </c>
      <c r="D24" s="151">
        <v>75</v>
      </c>
      <c r="E24" s="151">
        <v>67</v>
      </c>
      <c r="F24" s="151">
        <v>74</v>
      </c>
      <c r="G24" s="151">
        <v>81</v>
      </c>
      <c r="H24" s="151">
        <v>297</v>
      </c>
      <c r="I24" s="151"/>
      <c r="J24" s="157">
        <v>7.6666666666666714</v>
      </c>
      <c r="K24" s="157">
        <v>14.694444444444443</v>
      </c>
      <c r="L24" s="157">
        <v>9.6500000000000057</v>
      </c>
      <c r="M24" s="157">
        <v>3.7750000000000057</v>
      </c>
      <c r="N24" s="157">
        <v>35.786111111111126</v>
      </c>
    </row>
    <row r="25" spans="1:14">
      <c r="A25" s="151"/>
      <c r="B25" s="151" t="s">
        <v>65</v>
      </c>
      <c r="C25" s="151" t="s">
        <v>94</v>
      </c>
      <c r="D25" s="151">
        <v>76</v>
      </c>
      <c r="E25" s="151">
        <v>73</v>
      </c>
      <c r="F25" s="151">
        <v>75</v>
      </c>
      <c r="G25" s="151">
        <v>74</v>
      </c>
      <c r="H25" s="151">
        <v>298</v>
      </c>
      <c r="I25" s="151"/>
      <c r="J25" s="157">
        <v>6.6666666666666714</v>
      </c>
      <c r="K25" s="157">
        <v>8.6944444444444429</v>
      </c>
      <c r="L25" s="157">
        <v>8.6500000000000057</v>
      </c>
      <c r="M25" s="157">
        <v>10.775000000000006</v>
      </c>
      <c r="N25" s="157">
        <v>34.786111111111126</v>
      </c>
    </row>
    <row r="26" spans="1:14">
      <c r="A26" s="151"/>
      <c r="B26" s="151" t="s">
        <v>65</v>
      </c>
      <c r="C26" s="151" t="s">
        <v>95</v>
      </c>
      <c r="D26" s="151">
        <v>74</v>
      </c>
      <c r="E26" s="151">
        <v>75</v>
      </c>
      <c r="F26" s="151">
        <v>76</v>
      </c>
      <c r="G26" s="151">
        <v>74</v>
      </c>
      <c r="H26" s="151">
        <v>299</v>
      </c>
      <c r="I26" s="151"/>
      <c r="J26" s="157">
        <v>8.6666666666666714</v>
      </c>
      <c r="K26" s="157">
        <v>6.6944444444444429</v>
      </c>
      <c r="L26" s="157">
        <v>7.6500000000000057</v>
      </c>
      <c r="M26" s="157">
        <v>10.775000000000006</v>
      </c>
      <c r="N26" s="157">
        <v>33.786111111111126</v>
      </c>
    </row>
    <row r="27" spans="1:14">
      <c r="A27" s="151"/>
      <c r="B27" s="151" t="s">
        <v>65</v>
      </c>
      <c r="C27" s="151" t="s">
        <v>216</v>
      </c>
      <c r="D27" s="151">
        <v>77</v>
      </c>
      <c r="E27" s="151">
        <v>73</v>
      </c>
      <c r="F27" s="151">
        <v>75</v>
      </c>
      <c r="G27" s="151">
        <v>76</v>
      </c>
      <c r="H27" s="151">
        <v>301</v>
      </c>
      <c r="I27" s="151"/>
      <c r="J27" s="157">
        <v>5.6666666666666714</v>
      </c>
      <c r="K27" s="157">
        <v>8.6944444444444429</v>
      </c>
      <c r="L27" s="157">
        <v>8.6500000000000057</v>
      </c>
      <c r="M27" s="157">
        <v>8.7750000000000057</v>
      </c>
      <c r="N27" s="157">
        <v>31.786111111111126</v>
      </c>
    </row>
    <row r="28" spans="1:14">
      <c r="A28" s="151"/>
      <c r="B28" s="151" t="s">
        <v>65</v>
      </c>
      <c r="C28" s="151" t="s">
        <v>351</v>
      </c>
      <c r="D28" s="151">
        <v>73</v>
      </c>
      <c r="E28" s="151">
        <v>74</v>
      </c>
      <c r="F28" s="151">
        <v>74</v>
      </c>
      <c r="G28" s="151">
        <v>80</v>
      </c>
      <c r="H28" s="151">
        <v>301</v>
      </c>
      <c r="I28" s="151"/>
      <c r="J28" s="157">
        <v>9.6666666666666714</v>
      </c>
      <c r="K28" s="157">
        <v>7.6944444444444429</v>
      </c>
      <c r="L28" s="157">
        <v>9.6500000000000057</v>
      </c>
      <c r="M28" s="157">
        <v>4.7750000000000057</v>
      </c>
      <c r="N28" s="157">
        <v>31.786111111111126</v>
      </c>
    </row>
    <row r="29" spans="1:14">
      <c r="A29" s="151"/>
      <c r="B29" s="151" t="s">
        <v>88</v>
      </c>
      <c r="C29" s="151" t="s">
        <v>97</v>
      </c>
      <c r="D29" s="151">
        <v>71</v>
      </c>
      <c r="E29" s="151">
        <v>76</v>
      </c>
      <c r="F29" s="151">
        <v>77</v>
      </c>
      <c r="G29" s="151">
        <v>77</v>
      </c>
      <c r="H29" s="151">
        <v>301</v>
      </c>
      <c r="I29" s="151"/>
      <c r="J29" s="157">
        <v>11.666666666666671</v>
      </c>
      <c r="K29" s="157">
        <v>5.6944444444444429</v>
      </c>
      <c r="L29" s="157">
        <v>6.6500000000000057</v>
      </c>
      <c r="M29" s="157">
        <v>7.7750000000000057</v>
      </c>
      <c r="N29" s="157">
        <v>31.786111111111126</v>
      </c>
    </row>
    <row r="30" spans="1:14">
      <c r="A30" s="151"/>
      <c r="B30" s="151" t="s">
        <v>65</v>
      </c>
      <c r="C30" s="151" t="s">
        <v>352</v>
      </c>
      <c r="D30" s="151">
        <v>75</v>
      </c>
      <c r="E30" s="151">
        <v>75</v>
      </c>
      <c r="F30" s="151">
        <v>78</v>
      </c>
      <c r="G30" s="151">
        <v>74</v>
      </c>
      <c r="H30" s="151">
        <v>302</v>
      </c>
      <c r="I30" s="151"/>
      <c r="J30" s="157">
        <v>7.6666666666666714</v>
      </c>
      <c r="K30" s="157">
        <v>6.6944444444444429</v>
      </c>
      <c r="L30" s="157">
        <v>5.6500000000000057</v>
      </c>
      <c r="M30" s="157">
        <v>10.775000000000006</v>
      </c>
      <c r="N30" s="157">
        <v>30.786111111111126</v>
      </c>
    </row>
    <row r="31" spans="1:14">
      <c r="A31" s="151"/>
      <c r="B31" s="151" t="s">
        <v>88</v>
      </c>
      <c r="C31" s="151" t="s">
        <v>103</v>
      </c>
      <c r="D31" s="151">
        <v>73</v>
      </c>
      <c r="E31" s="151">
        <v>72</v>
      </c>
      <c r="F31" s="151">
        <v>77</v>
      </c>
      <c r="G31" s="151">
        <v>80</v>
      </c>
      <c r="H31" s="151">
        <v>302</v>
      </c>
      <c r="I31" s="151"/>
      <c r="J31" s="157">
        <v>9.6666666666666714</v>
      </c>
      <c r="K31" s="157">
        <v>9.6944444444444429</v>
      </c>
      <c r="L31" s="157">
        <v>6.6500000000000057</v>
      </c>
      <c r="M31" s="157">
        <v>4.7750000000000057</v>
      </c>
      <c r="N31" s="157">
        <v>30.786111111111126</v>
      </c>
    </row>
    <row r="32" spans="1:14">
      <c r="A32" s="151"/>
      <c r="B32" s="151" t="s">
        <v>88</v>
      </c>
      <c r="C32" s="151" t="s">
        <v>107</v>
      </c>
      <c r="D32" s="151">
        <v>80</v>
      </c>
      <c r="E32" s="151">
        <v>76</v>
      </c>
      <c r="F32" s="151">
        <v>76</v>
      </c>
      <c r="G32" s="151">
        <v>72</v>
      </c>
      <c r="H32" s="151">
        <v>304</v>
      </c>
      <c r="I32" s="151"/>
      <c r="J32" s="157">
        <v>2.6666666666666714</v>
      </c>
      <c r="K32" s="157">
        <v>5.6944444444444429</v>
      </c>
      <c r="L32" s="157">
        <v>7.6500000000000057</v>
      </c>
      <c r="M32" s="157">
        <v>12.775000000000006</v>
      </c>
      <c r="N32" s="157">
        <v>28.786111111111126</v>
      </c>
    </row>
    <row r="33" spans="1:14">
      <c r="A33" s="151"/>
      <c r="B33" s="151" t="s">
        <v>88</v>
      </c>
      <c r="C33" s="151" t="s">
        <v>231</v>
      </c>
      <c r="D33" s="151">
        <v>76</v>
      </c>
      <c r="E33" s="151">
        <v>76</v>
      </c>
      <c r="F33" s="151">
        <v>71</v>
      </c>
      <c r="G33" s="151">
        <v>81</v>
      </c>
      <c r="H33" s="151">
        <v>304</v>
      </c>
      <c r="I33" s="151"/>
      <c r="J33" s="157">
        <v>6.6666666666666714</v>
      </c>
      <c r="K33" s="157">
        <v>5.6944444444444429</v>
      </c>
      <c r="L33" s="157">
        <v>12.650000000000006</v>
      </c>
      <c r="M33" s="157">
        <v>3.7750000000000057</v>
      </c>
      <c r="N33" s="157">
        <v>28.786111111111126</v>
      </c>
    </row>
    <row r="34" spans="1:14">
      <c r="A34" s="151"/>
      <c r="B34" s="151" t="s">
        <v>41</v>
      </c>
      <c r="C34" s="151" t="s">
        <v>211</v>
      </c>
      <c r="D34" s="151">
        <v>72</v>
      </c>
      <c r="E34" s="151">
        <v>74</v>
      </c>
      <c r="F34" s="151">
        <v>80</v>
      </c>
      <c r="G34" s="151">
        <v>79</v>
      </c>
      <c r="H34" s="151">
        <v>305</v>
      </c>
      <c r="I34" s="151"/>
      <c r="J34" s="157">
        <v>10.666666666666671</v>
      </c>
      <c r="K34" s="157">
        <v>7.6944444444444429</v>
      </c>
      <c r="L34" s="157">
        <v>3.6500000000000057</v>
      </c>
      <c r="M34" s="157">
        <v>5.7750000000000057</v>
      </c>
      <c r="N34" s="157">
        <v>27.786111111111126</v>
      </c>
    </row>
    <row r="35" spans="1:14">
      <c r="A35" s="151"/>
      <c r="B35" s="151" t="s">
        <v>88</v>
      </c>
      <c r="C35" s="151" t="s">
        <v>93</v>
      </c>
      <c r="D35" s="151">
        <v>75</v>
      </c>
      <c r="E35" s="151">
        <v>74</v>
      </c>
      <c r="F35" s="151">
        <v>81</v>
      </c>
      <c r="G35" s="151">
        <v>76</v>
      </c>
      <c r="H35" s="151">
        <v>306</v>
      </c>
      <c r="I35" s="151"/>
      <c r="J35" s="157">
        <v>7.6666666666666714</v>
      </c>
      <c r="K35" s="157">
        <v>7.6944444444444429</v>
      </c>
      <c r="L35" s="157">
        <v>2.6500000000000057</v>
      </c>
      <c r="M35" s="157">
        <v>8.7750000000000057</v>
      </c>
      <c r="N35" s="157">
        <v>26.786111111111126</v>
      </c>
    </row>
    <row r="36" spans="1:14">
      <c r="A36" s="151"/>
      <c r="B36" s="151" t="s">
        <v>88</v>
      </c>
      <c r="C36" s="151" t="s">
        <v>242</v>
      </c>
      <c r="D36" s="151">
        <v>78</v>
      </c>
      <c r="E36" s="151">
        <v>78</v>
      </c>
      <c r="F36" s="151">
        <v>76</v>
      </c>
      <c r="G36" s="151">
        <v>75</v>
      </c>
      <c r="H36" s="151">
        <v>307</v>
      </c>
      <c r="I36" s="151"/>
      <c r="J36" s="157">
        <v>4.6666666666666714</v>
      </c>
      <c r="K36" s="157">
        <v>3.6944444444444429</v>
      </c>
      <c r="L36" s="157">
        <v>7.6500000000000057</v>
      </c>
      <c r="M36" s="157">
        <v>9.7750000000000057</v>
      </c>
      <c r="N36" s="157">
        <v>25.786111111111126</v>
      </c>
    </row>
    <row r="37" spans="1:14">
      <c r="A37" s="151"/>
      <c r="B37" s="151" t="s">
        <v>88</v>
      </c>
      <c r="C37" s="151" t="s">
        <v>228</v>
      </c>
      <c r="D37" s="151">
        <v>81</v>
      </c>
      <c r="E37" s="151">
        <v>74</v>
      </c>
      <c r="F37" s="151">
        <v>76</v>
      </c>
      <c r="G37" s="151">
        <v>77</v>
      </c>
      <c r="H37" s="151">
        <v>308</v>
      </c>
      <c r="I37" s="151"/>
      <c r="J37" s="157">
        <v>1.6666666666666714</v>
      </c>
      <c r="K37" s="157">
        <v>7.6944444444444429</v>
      </c>
      <c r="L37" s="157">
        <v>7.6500000000000057</v>
      </c>
      <c r="M37" s="157">
        <v>7.7750000000000057</v>
      </c>
      <c r="N37" s="157">
        <v>24.786111111111126</v>
      </c>
    </row>
    <row r="38" spans="1:14">
      <c r="A38" s="151"/>
      <c r="B38" s="151" t="s">
        <v>88</v>
      </c>
      <c r="C38" s="151" t="s">
        <v>173</v>
      </c>
      <c r="D38" s="151">
        <v>73</v>
      </c>
      <c r="E38" s="151">
        <v>80</v>
      </c>
      <c r="F38" s="151">
        <v>78</v>
      </c>
      <c r="G38" s="151">
        <v>78</v>
      </c>
      <c r="H38" s="151">
        <v>309</v>
      </c>
      <c r="I38" s="151"/>
      <c r="J38" s="157">
        <v>9.6666666666666714</v>
      </c>
      <c r="K38" s="157">
        <v>1.6944444444444429</v>
      </c>
      <c r="L38" s="157">
        <v>5.6500000000000057</v>
      </c>
      <c r="M38" s="157">
        <v>6.7750000000000057</v>
      </c>
      <c r="N38" s="157">
        <v>23.786111111111126</v>
      </c>
    </row>
    <row r="39" spans="1:14">
      <c r="A39" s="151"/>
      <c r="B39" s="151" t="s">
        <v>88</v>
      </c>
      <c r="C39" s="151" t="s">
        <v>176</v>
      </c>
      <c r="D39" s="151">
        <v>82</v>
      </c>
      <c r="E39" s="151">
        <v>74</v>
      </c>
      <c r="F39" s="151">
        <v>75</v>
      </c>
      <c r="G39" s="151">
        <v>79</v>
      </c>
      <c r="H39" s="151">
        <v>310</v>
      </c>
      <c r="I39" s="151"/>
      <c r="J39" s="157">
        <v>0.6666666666666714</v>
      </c>
      <c r="K39" s="157">
        <v>7.6944444444444429</v>
      </c>
      <c r="L39" s="157">
        <v>8.6500000000000057</v>
      </c>
      <c r="M39" s="157">
        <v>5.7750000000000057</v>
      </c>
      <c r="N39" s="157">
        <v>22.786111111111126</v>
      </c>
    </row>
    <row r="40" spans="1:14">
      <c r="A40" s="151"/>
      <c r="B40" s="151" t="s">
        <v>88</v>
      </c>
      <c r="C40" s="151" t="s">
        <v>232</v>
      </c>
      <c r="D40" s="151">
        <v>83</v>
      </c>
      <c r="E40" s="151">
        <v>74</v>
      </c>
      <c r="F40" s="151">
        <v>75</v>
      </c>
      <c r="G40" s="151">
        <v>83</v>
      </c>
      <c r="H40" s="151">
        <v>315</v>
      </c>
      <c r="I40" s="151"/>
      <c r="J40" s="157">
        <v>0</v>
      </c>
      <c r="K40" s="157">
        <v>7.6944444444444429</v>
      </c>
      <c r="L40" s="157">
        <v>8.6500000000000057</v>
      </c>
      <c r="M40" s="157">
        <v>1.7750000000000057</v>
      </c>
      <c r="N40" s="157">
        <v>18.119444444444454</v>
      </c>
    </row>
    <row r="41" spans="1:14">
      <c r="A41" s="151"/>
      <c r="B41" s="151" t="s">
        <v>88</v>
      </c>
      <c r="C41" s="151" t="s">
        <v>358</v>
      </c>
      <c r="D41" s="151">
        <v>80</v>
      </c>
      <c r="E41" s="151">
        <v>77</v>
      </c>
      <c r="F41" s="151">
        <v>83</v>
      </c>
      <c r="G41" s="151">
        <v>82</v>
      </c>
      <c r="H41" s="151">
        <v>322</v>
      </c>
      <c r="I41" s="151"/>
      <c r="J41" s="157">
        <v>2.6666666666666714</v>
      </c>
      <c r="K41" s="157">
        <v>4.6944444444444429</v>
      </c>
      <c r="L41" s="157">
        <v>0.65000000000000568</v>
      </c>
      <c r="M41" s="157">
        <v>2.7750000000000057</v>
      </c>
      <c r="N41" s="157">
        <v>10.786111111111126</v>
      </c>
    </row>
    <row r="42" spans="1:14">
      <c r="A42" s="151"/>
      <c r="B42" s="151" t="s">
        <v>41</v>
      </c>
      <c r="C42" s="151" t="s">
        <v>72</v>
      </c>
      <c r="D42" s="151">
        <v>74</v>
      </c>
      <c r="E42" s="151">
        <v>73</v>
      </c>
      <c r="F42" s="151">
        <v>0</v>
      </c>
      <c r="G42" s="151">
        <v>0</v>
      </c>
      <c r="H42" s="151">
        <v>147</v>
      </c>
      <c r="I42" s="151"/>
      <c r="J42" s="157">
        <v>8.6666666666666714</v>
      </c>
      <c r="K42" s="157">
        <v>8.6944444444444429</v>
      </c>
      <c r="L42" s="157" t="s">
        <v>379</v>
      </c>
      <c r="M42" s="157" t="s">
        <v>379</v>
      </c>
      <c r="N42" s="157">
        <v>17.361111111111114</v>
      </c>
    </row>
    <row r="43" spans="1:14">
      <c r="A43" s="151"/>
      <c r="B43" s="151" t="s">
        <v>41</v>
      </c>
      <c r="C43" s="151" t="s">
        <v>82</v>
      </c>
      <c r="D43" s="151">
        <v>72</v>
      </c>
      <c r="E43" s="151">
        <v>75</v>
      </c>
      <c r="F43" s="151">
        <v>0</v>
      </c>
      <c r="G43" s="151">
        <v>0</v>
      </c>
      <c r="H43" s="151">
        <v>147</v>
      </c>
      <c r="I43" s="151"/>
      <c r="J43" s="157">
        <v>10.666666666666671</v>
      </c>
      <c r="K43" s="157">
        <v>6.6944444444444429</v>
      </c>
      <c r="L43" s="157" t="s">
        <v>379</v>
      </c>
      <c r="M43" s="157" t="s">
        <v>379</v>
      </c>
      <c r="N43" s="157">
        <v>17.361111111111114</v>
      </c>
    </row>
    <row r="44" spans="1:14">
      <c r="A44" s="151"/>
      <c r="B44" s="151" t="s">
        <v>41</v>
      </c>
      <c r="C44" s="151" t="s">
        <v>87</v>
      </c>
      <c r="D44" s="151">
        <v>79</v>
      </c>
      <c r="E44" s="151">
        <v>69</v>
      </c>
      <c r="F44" s="151">
        <v>0</v>
      </c>
      <c r="G44" s="151">
        <v>0</v>
      </c>
      <c r="H44" s="151">
        <v>148</v>
      </c>
      <c r="I44" s="151"/>
      <c r="J44" s="157">
        <v>3.6666666666666714</v>
      </c>
      <c r="K44" s="157">
        <v>12.694444444444443</v>
      </c>
      <c r="L44" s="157" t="s">
        <v>379</v>
      </c>
      <c r="M44" s="157" t="s">
        <v>379</v>
      </c>
      <c r="N44" s="157">
        <v>16.361111111111114</v>
      </c>
    </row>
    <row r="45" spans="1:14">
      <c r="A45" s="151"/>
      <c r="B45" s="151" t="s">
        <v>41</v>
      </c>
      <c r="C45" s="151" t="s">
        <v>347</v>
      </c>
      <c r="D45" s="151">
        <v>75</v>
      </c>
      <c r="E45" s="151">
        <v>73</v>
      </c>
      <c r="F45" s="151">
        <v>0</v>
      </c>
      <c r="G45" s="151">
        <v>0</v>
      </c>
      <c r="H45" s="151">
        <v>148</v>
      </c>
      <c r="I45" s="151"/>
      <c r="J45" s="157">
        <v>7.6666666666666714</v>
      </c>
      <c r="K45" s="157">
        <v>8.6944444444444429</v>
      </c>
      <c r="L45" s="157" t="s">
        <v>379</v>
      </c>
      <c r="M45" s="157" t="s">
        <v>379</v>
      </c>
      <c r="N45" s="157">
        <v>16.361111111111114</v>
      </c>
    </row>
    <row r="46" spans="1:14">
      <c r="A46" s="151"/>
      <c r="B46" s="151" t="s">
        <v>41</v>
      </c>
      <c r="C46" s="151" t="s">
        <v>170</v>
      </c>
      <c r="D46" s="151">
        <v>74</v>
      </c>
      <c r="E46" s="151">
        <v>76</v>
      </c>
      <c r="F46" s="151">
        <v>0</v>
      </c>
      <c r="G46" s="151">
        <v>0</v>
      </c>
      <c r="H46" s="151">
        <v>150</v>
      </c>
      <c r="I46" s="151"/>
      <c r="J46" s="157">
        <v>8.6666666666666714</v>
      </c>
      <c r="K46" s="157">
        <v>5.6944444444444429</v>
      </c>
      <c r="L46" s="157" t="s">
        <v>379</v>
      </c>
      <c r="M46" s="157" t="s">
        <v>379</v>
      </c>
      <c r="N46" s="157">
        <v>14.361111111111114</v>
      </c>
    </row>
    <row r="47" spans="1:14">
      <c r="A47" s="151"/>
      <c r="B47" s="151" t="s">
        <v>65</v>
      </c>
      <c r="C47" s="151" t="s">
        <v>223</v>
      </c>
      <c r="D47" s="151">
        <v>79</v>
      </c>
      <c r="E47" s="151">
        <v>72</v>
      </c>
      <c r="F47" s="151">
        <v>0</v>
      </c>
      <c r="G47" s="151">
        <v>0</v>
      </c>
      <c r="H47" s="151">
        <v>151</v>
      </c>
      <c r="I47" s="151"/>
      <c r="J47" s="157">
        <v>3.6666666666666714</v>
      </c>
      <c r="K47" s="157">
        <v>9.6944444444444429</v>
      </c>
      <c r="L47" s="157" t="s">
        <v>379</v>
      </c>
      <c r="M47" s="157" t="s">
        <v>379</v>
      </c>
      <c r="N47" s="157">
        <v>13.361111111111114</v>
      </c>
    </row>
    <row r="48" spans="1:14">
      <c r="A48" s="151"/>
      <c r="B48" s="151" t="s">
        <v>65</v>
      </c>
      <c r="C48" s="151" t="s">
        <v>86</v>
      </c>
      <c r="D48" s="151">
        <v>76</v>
      </c>
      <c r="E48" s="151">
        <v>76</v>
      </c>
      <c r="F48" s="151">
        <v>0</v>
      </c>
      <c r="G48" s="151">
        <v>0</v>
      </c>
      <c r="H48" s="151">
        <v>152</v>
      </c>
      <c r="I48" s="151"/>
      <c r="J48" s="157">
        <v>6.6666666666666714</v>
      </c>
      <c r="K48" s="157">
        <v>5.6944444444444429</v>
      </c>
      <c r="L48" s="157" t="s">
        <v>379</v>
      </c>
      <c r="M48" s="157" t="s">
        <v>379</v>
      </c>
      <c r="N48" s="157">
        <v>12.361111111111114</v>
      </c>
    </row>
    <row r="49" spans="1:14">
      <c r="A49" s="151"/>
      <c r="B49" s="151" t="s">
        <v>41</v>
      </c>
      <c r="C49" s="151" t="s">
        <v>348</v>
      </c>
      <c r="D49" s="151">
        <v>76</v>
      </c>
      <c r="E49" s="151">
        <v>77</v>
      </c>
      <c r="F49" s="151">
        <v>0</v>
      </c>
      <c r="G49" s="151">
        <v>0</v>
      </c>
      <c r="H49" s="151">
        <v>153</v>
      </c>
      <c r="I49" s="151"/>
      <c r="J49" s="157">
        <v>6.6666666666666714</v>
      </c>
      <c r="K49" s="157">
        <v>4.6944444444444429</v>
      </c>
      <c r="L49" s="157" t="s">
        <v>379</v>
      </c>
      <c r="M49" s="157" t="s">
        <v>379</v>
      </c>
      <c r="N49" s="157">
        <v>11.361111111111114</v>
      </c>
    </row>
    <row r="50" spans="1:14">
      <c r="A50" s="151"/>
      <c r="B50" s="151" t="s">
        <v>65</v>
      </c>
      <c r="C50" s="151" t="s">
        <v>246</v>
      </c>
      <c r="D50" s="151">
        <v>77</v>
      </c>
      <c r="E50" s="151">
        <v>76</v>
      </c>
      <c r="F50" s="151">
        <v>0</v>
      </c>
      <c r="G50" s="151">
        <v>0</v>
      </c>
      <c r="H50" s="151">
        <v>153</v>
      </c>
      <c r="I50" s="151"/>
      <c r="J50" s="157">
        <v>5.6666666666666714</v>
      </c>
      <c r="K50" s="157">
        <v>5.6944444444444429</v>
      </c>
      <c r="L50" s="157" t="s">
        <v>379</v>
      </c>
      <c r="M50" s="157" t="s">
        <v>379</v>
      </c>
      <c r="N50" s="157">
        <v>11.361111111111114</v>
      </c>
    </row>
    <row r="51" spans="1:14">
      <c r="A51" s="151"/>
      <c r="B51" s="151" t="s">
        <v>41</v>
      </c>
      <c r="C51" s="151" t="s">
        <v>219</v>
      </c>
      <c r="D51" s="151">
        <v>76</v>
      </c>
      <c r="E51" s="151">
        <v>78</v>
      </c>
      <c r="F51" s="151">
        <v>0</v>
      </c>
      <c r="G51" s="151">
        <v>0</v>
      </c>
      <c r="H51" s="151">
        <v>154</v>
      </c>
      <c r="I51" s="151"/>
      <c r="J51" s="157">
        <v>6.6666666666666714</v>
      </c>
      <c r="K51" s="157">
        <v>3.6944444444444429</v>
      </c>
      <c r="L51" s="157" t="s">
        <v>379</v>
      </c>
      <c r="M51" s="157" t="s">
        <v>379</v>
      </c>
      <c r="N51" s="157">
        <v>10.361111111111114</v>
      </c>
    </row>
    <row r="52" spans="1:14">
      <c r="A52" s="151"/>
      <c r="B52" s="151" t="s">
        <v>65</v>
      </c>
      <c r="C52" s="151" t="s">
        <v>104</v>
      </c>
      <c r="D52" s="151">
        <v>80</v>
      </c>
      <c r="E52" s="151">
        <v>74</v>
      </c>
      <c r="F52" s="151">
        <v>0</v>
      </c>
      <c r="G52" s="151">
        <v>0</v>
      </c>
      <c r="H52" s="151">
        <v>154</v>
      </c>
      <c r="I52" s="151"/>
      <c r="J52" s="157">
        <v>2.6666666666666714</v>
      </c>
      <c r="K52" s="157">
        <v>7.6944444444444429</v>
      </c>
      <c r="L52" s="157" t="s">
        <v>379</v>
      </c>
      <c r="M52" s="157" t="s">
        <v>379</v>
      </c>
      <c r="N52" s="157">
        <v>10.361111111111114</v>
      </c>
    </row>
    <row r="53" spans="1:14">
      <c r="A53" s="151"/>
      <c r="B53" s="151" t="s">
        <v>65</v>
      </c>
      <c r="C53" s="151" t="s">
        <v>108</v>
      </c>
      <c r="D53" s="151">
        <v>77</v>
      </c>
      <c r="E53" s="151">
        <v>77</v>
      </c>
      <c r="F53" s="151">
        <v>0</v>
      </c>
      <c r="G53" s="151">
        <v>0</v>
      </c>
      <c r="H53" s="151">
        <v>154</v>
      </c>
      <c r="I53" s="151"/>
      <c r="J53" s="157">
        <v>5.6666666666666714</v>
      </c>
      <c r="K53" s="157">
        <v>4.6944444444444429</v>
      </c>
      <c r="L53" s="157" t="s">
        <v>379</v>
      </c>
      <c r="M53" s="157" t="s">
        <v>379</v>
      </c>
      <c r="N53" s="157">
        <v>10.361111111111114</v>
      </c>
    </row>
    <row r="54" spans="1:14">
      <c r="A54" s="151"/>
      <c r="B54" s="151" t="s">
        <v>65</v>
      </c>
      <c r="C54" s="151" t="s">
        <v>105</v>
      </c>
      <c r="D54" s="151">
        <v>80</v>
      </c>
      <c r="E54" s="151">
        <v>75</v>
      </c>
      <c r="F54" s="151">
        <v>0</v>
      </c>
      <c r="G54" s="151">
        <v>0</v>
      </c>
      <c r="H54" s="151">
        <v>155</v>
      </c>
      <c r="I54" s="151"/>
      <c r="J54" s="157">
        <v>2.6666666666666714</v>
      </c>
      <c r="K54" s="157">
        <v>6.6944444444444429</v>
      </c>
      <c r="L54" s="157" t="s">
        <v>379</v>
      </c>
      <c r="M54" s="157" t="s">
        <v>379</v>
      </c>
      <c r="N54" s="157">
        <v>9.3611111111111143</v>
      </c>
    </row>
    <row r="55" spans="1:14">
      <c r="A55" s="151"/>
      <c r="B55" s="151" t="s">
        <v>65</v>
      </c>
      <c r="C55" s="151" t="s">
        <v>353</v>
      </c>
      <c r="D55" s="151">
        <v>75</v>
      </c>
      <c r="E55" s="151">
        <v>80</v>
      </c>
      <c r="F55" s="151">
        <v>0</v>
      </c>
      <c r="G55" s="151">
        <v>0</v>
      </c>
      <c r="H55" s="151">
        <v>155</v>
      </c>
      <c r="I55" s="151"/>
      <c r="J55" s="157">
        <v>7.6666666666666714</v>
      </c>
      <c r="K55" s="157">
        <v>1.6944444444444429</v>
      </c>
      <c r="L55" s="157" t="s">
        <v>379</v>
      </c>
      <c r="M55" s="157" t="s">
        <v>379</v>
      </c>
      <c r="N55" s="157">
        <v>9.3611111111111143</v>
      </c>
    </row>
    <row r="56" spans="1:14">
      <c r="A56" s="151"/>
      <c r="B56" s="151" t="s">
        <v>65</v>
      </c>
      <c r="C56" s="151" t="s">
        <v>354</v>
      </c>
      <c r="D56" s="151">
        <v>77</v>
      </c>
      <c r="E56" s="151">
        <v>79</v>
      </c>
      <c r="F56" s="151">
        <v>0</v>
      </c>
      <c r="G56" s="151">
        <v>0</v>
      </c>
      <c r="H56" s="151">
        <v>156</v>
      </c>
      <c r="I56" s="151"/>
      <c r="J56" s="157">
        <v>5.6666666666666714</v>
      </c>
      <c r="K56" s="157">
        <v>2.6944444444444429</v>
      </c>
      <c r="L56" s="157" t="s">
        <v>379</v>
      </c>
      <c r="M56" s="157" t="s">
        <v>379</v>
      </c>
      <c r="N56" s="157">
        <v>8.3611111111111143</v>
      </c>
    </row>
    <row r="57" spans="1:14">
      <c r="A57" s="151"/>
      <c r="B57" s="151" t="s">
        <v>65</v>
      </c>
      <c r="C57" s="151" t="s">
        <v>355</v>
      </c>
      <c r="D57" s="151">
        <v>85</v>
      </c>
      <c r="E57" s="151">
        <v>72</v>
      </c>
      <c r="F57" s="151">
        <v>0</v>
      </c>
      <c r="G57" s="151">
        <v>0</v>
      </c>
      <c r="H57" s="151">
        <v>157</v>
      </c>
      <c r="I57" s="151"/>
      <c r="J57" s="157">
        <v>0</v>
      </c>
      <c r="K57" s="157">
        <v>9.6944444444444429</v>
      </c>
      <c r="L57" s="157" t="s">
        <v>379</v>
      </c>
      <c r="M57" s="157" t="s">
        <v>379</v>
      </c>
      <c r="N57" s="157">
        <v>9.6944444444444429</v>
      </c>
    </row>
    <row r="58" spans="1:14">
      <c r="A58" s="151"/>
      <c r="B58" s="151" t="s">
        <v>65</v>
      </c>
      <c r="C58" s="151" t="s">
        <v>243</v>
      </c>
      <c r="D58" s="151">
        <v>79</v>
      </c>
      <c r="E58" s="151">
        <v>78</v>
      </c>
      <c r="F58" s="151">
        <v>0</v>
      </c>
      <c r="G58" s="151">
        <v>0</v>
      </c>
      <c r="H58" s="151">
        <v>157</v>
      </c>
      <c r="I58" s="151"/>
      <c r="J58" s="157">
        <v>3.6666666666666714</v>
      </c>
      <c r="K58" s="157">
        <v>3.6944444444444429</v>
      </c>
      <c r="L58" s="157" t="s">
        <v>379</v>
      </c>
      <c r="M58" s="157" t="s">
        <v>379</v>
      </c>
      <c r="N58" s="157">
        <v>7.3611111111111143</v>
      </c>
    </row>
    <row r="59" spans="1:14">
      <c r="A59" s="151"/>
      <c r="B59" s="151" t="s">
        <v>65</v>
      </c>
      <c r="C59" s="151" t="s">
        <v>100</v>
      </c>
      <c r="D59" s="151">
        <v>76</v>
      </c>
      <c r="E59" s="151">
        <v>81</v>
      </c>
      <c r="F59" s="151">
        <v>0</v>
      </c>
      <c r="G59" s="151">
        <v>0</v>
      </c>
      <c r="H59" s="151">
        <v>157</v>
      </c>
      <c r="I59" s="151"/>
      <c r="J59" s="157">
        <v>6.6666666666666714</v>
      </c>
      <c r="K59" s="157">
        <v>0.69444444444444287</v>
      </c>
      <c r="L59" s="157" t="s">
        <v>379</v>
      </c>
      <c r="M59" s="157" t="s">
        <v>379</v>
      </c>
      <c r="N59" s="157">
        <v>7.3611111111111143</v>
      </c>
    </row>
    <row r="60" spans="1:14">
      <c r="A60" s="151"/>
      <c r="B60" s="151" t="s">
        <v>41</v>
      </c>
      <c r="C60" s="151" t="s">
        <v>70</v>
      </c>
      <c r="D60" s="151">
        <v>81</v>
      </c>
      <c r="E60" s="151">
        <v>77</v>
      </c>
      <c r="F60" s="151">
        <v>0</v>
      </c>
      <c r="G60" s="151">
        <v>0</v>
      </c>
      <c r="H60" s="151">
        <v>158</v>
      </c>
      <c r="I60" s="151"/>
      <c r="J60" s="157">
        <v>1.6666666666666714</v>
      </c>
      <c r="K60" s="157">
        <v>4.6944444444444429</v>
      </c>
      <c r="L60" s="157" t="s">
        <v>379</v>
      </c>
      <c r="M60" s="157" t="s">
        <v>379</v>
      </c>
      <c r="N60" s="157">
        <v>6.3611111111111143</v>
      </c>
    </row>
    <row r="61" spans="1:14">
      <c r="A61" s="151"/>
      <c r="B61" s="151" t="s">
        <v>65</v>
      </c>
      <c r="C61" s="151" t="s">
        <v>356</v>
      </c>
      <c r="D61" s="151">
        <v>79</v>
      </c>
      <c r="E61" s="151">
        <v>79</v>
      </c>
      <c r="F61" s="151">
        <v>0</v>
      </c>
      <c r="G61" s="151">
        <v>0</v>
      </c>
      <c r="H61" s="151">
        <v>158</v>
      </c>
      <c r="I61" s="151"/>
      <c r="J61" s="157">
        <v>3.6666666666666714</v>
      </c>
      <c r="K61" s="157">
        <v>2.6944444444444429</v>
      </c>
      <c r="L61" s="157" t="s">
        <v>379</v>
      </c>
      <c r="M61" s="157" t="s">
        <v>379</v>
      </c>
      <c r="N61" s="157">
        <v>6.3611111111111143</v>
      </c>
    </row>
    <row r="62" spans="1:14">
      <c r="A62" s="151"/>
      <c r="B62" s="151" t="s">
        <v>65</v>
      </c>
      <c r="C62" s="151" t="s">
        <v>357</v>
      </c>
      <c r="D62" s="151">
        <v>76</v>
      </c>
      <c r="E62" s="151">
        <v>84</v>
      </c>
      <c r="F62" s="151">
        <v>0</v>
      </c>
      <c r="G62" s="151">
        <v>0</v>
      </c>
      <c r="H62" s="151">
        <v>160</v>
      </c>
      <c r="I62" s="151"/>
      <c r="J62" s="157">
        <v>6.6666666666666714</v>
      </c>
      <c r="K62" s="157">
        <v>0</v>
      </c>
      <c r="L62" s="157" t="s">
        <v>379</v>
      </c>
      <c r="M62" s="157" t="s">
        <v>379</v>
      </c>
      <c r="N62" s="157">
        <v>6.6666666666666714</v>
      </c>
    </row>
    <row r="63" spans="1:14">
      <c r="A63" s="151"/>
      <c r="B63" s="151" t="s">
        <v>88</v>
      </c>
      <c r="C63" s="151" t="s">
        <v>359</v>
      </c>
      <c r="D63" s="151">
        <v>81</v>
      </c>
      <c r="E63" s="151">
        <v>79</v>
      </c>
      <c r="F63" s="151">
        <v>0</v>
      </c>
      <c r="G63" s="151">
        <v>0</v>
      </c>
      <c r="H63" s="151">
        <v>160</v>
      </c>
      <c r="I63" s="151"/>
      <c r="J63" s="157">
        <v>1.6666666666666714</v>
      </c>
      <c r="K63" s="157">
        <v>2.6944444444444429</v>
      </c>
      <c r="L63" s="157" t="s">
        <v>379</v>
      </c>
      <c r="M63" s="157" t="s">
        <v>379</v>
      </c>
      <c r="N63" s="157">
        <v>4.3611111111111143</v>
      </c>
    </row>
    <row r="64" spans="1:14">
      <c r="A64" s="151"/>
      <c r="B64" s="151" t="s">
        <v>88</v>
      </c>
      <c r="C64" s="151" t="s">
        <v>233</v>
      </c>
      <c r="D64" s="151">
        <v>85</v>
      </c>
      <c r="E64" s="151">
        <v>76</v>
      </c>
      <c r="F64" s="151">
        <v>0</v>
      </c>
      <c r="G64" s="151">
        <v>0</v>
      </c>
      <c r="H64" s="151">
        <v>161</v>
      </c>
      <c r="I64" s="151"/>
      <c r="J64" s="157">
        <v>0</v>
      </c>
      <c r="K64" s="157">
        <v>5.6944444444444429</v>
      </c>
      <c r="L64" s="157" t="s">
        <v>379</v>
      </c>
      <c r="M64" s="157" t="s">
        <v>379</v>
      </c>
      <c r="N64" s="157">
        <v>5.6944444444444429</v>
      </c>
    </row>
    <row r="65" spans="1:14">
      <c r="A65" s="151"/>
      <c r="B65" s="151" t="s">
        <v>88</v>
      </c>
      <c r="C65" s="151" t="s">
        <v>360</v>
      </c>
      <c r="D65" s="151">
        <v>82</v>
      </c>
      <c r="E65" s="151">
        <v>79</v>
      </c>
      <c r="F65" s="151">
        <v>0</v>
      </c>
      <c r="G65" s="151">
        <v>0</v>
      </c>
      <c r="H65" s="151">
        <v>161</v>
      </c>
      <c r="I65" s="151"/>
      <c r="J65" s="157">
        <v>0.6666666666666714</v>
      </c>
      <c r="K65" s="157">
        <v>2.6944444444444429</v>
      </c>
      <c r="L65" s="157" t="s">
        <v>379</v>
      </c>
      <c r="M65" s="157" t="s">
        <v>379</v>
      </c>
      <c r="N65" s="157">
        <v>3.3611111111111143</v>
      </c>
    </row>
    <row r="66" spans="1:14">
      <c r="A66" s="151"/>
      <c r="B66" s="151" t="s">
        <v>88</v>
      </c>
      <c r="C66" s="151" t="s">
        <v>109</v>
      </c>
      <c r="D66" s="151">
        <v>82</v>
      </c>
      <c r="E66" s="151">
        <v>79</v>
      </c>
      <c r="F66" s="151">
        <v>0</v>
      </c>
      <c r="G66" s="151">
        <v>0</v>
      </c>
      <c r="H66" s="151">
        <v>161</v>
      </c>
      <c r="I66" s="151"/>
      <c r="J66" s="157">
        <v>0.6666666666666714</v>
      </c>
      <c r="K66" s="157">
        <v>2.6944444444444429</v>
      </c>
      <c r="L66" s="157" t="s">
        <v>379</v>
      </c>
      <c r="M66" s="157" t="s">
        <v>379</v>
      </c>
      <c r="N66" s="157">
        <v>3.3611111111111143</v>
      </c>
    </row>
    <row r="67" spans="1:14">
      <c r="A67" s="151"/>
      <c r="B67" s="151" t="s">
        <v>88</v>
      </c>
      <c r="C67" s="151" t="s">
        <v>111</v>
      </c>
      <c r="D67" s="151">
        <v>79</v>
      </c>
      <c r="E67" s="151">
        <v>82</v>
      </c>
      <c r="F67" s="151">
        <v>0</v>
      </c>
      <c r="G67" s="151">
        <v>0</v>
      </c>
      <c r="H67" s="151">
        <v>161</v>
      </c>
      <c r="I67" s="151"/>
      <c r="J67" s="157">
        <v>3.6666666666666714</v>
      </c>
      <c r="K67" s="157">
        <v>0</v>
      </c>
      <c r="L67" s="157" t="s">
        <v>379</v>
      </c>
      <c r="M67" s="157" t="s">
        <v>379</v>
      </c>
      <c r="N67" s="157">
        <v>3.6666666666666714</v>
      </c>
    </row>
    <row r="68" spans="1:14">
      <c r="A68" s="151"/>
      <c r="B68" s="151" t="s">
        <v>88</v>
      </c>
      <c r="C68" s="151" t="s">
        <v>361</v>
      </c>
      <c r="D68" s="151">
        <v>82</v>
      </c>
      <c r="E68" s="151">
        <v>83</v>
      </c>
      <c r="F68" s="151">
        <v>0</v>
      </c>
      <c r="G68" s="151">
        <v>0</v>
      </c>
      <c r="H68" s="151">
        <v>165</v>
      </c>
      <c r="I68" s="151"/>
      <c r="J68" s="157">
        <v>0.6666666666666714</v>
      </c>
      <c r="K68" s="157">
        <v>0</v>
      </c>
      <c r="L68" s="157" t="s">
        <v>379</v>
      </c>
      <c r="M68" s="157" t="s">
        <v>379</v>
      </c>
      <c r="N68" s="157">
        <v>0.6666666666666714</v>
      </c>
    </row>
    <row r="69" spans="1:14">
      <c r="A69" s="151"/>
      <c r="B69" s="151" t="s">
        <v>88</v>
      </c>
      <c r="C69" s="151" t="s">
        <v>181</v>
      </c>
      <c r="D69" s="151">
        <v>88</v>
      </c>
      <c r="E69" s="151">
        <v>78</v>
      </c>
      <c r="F69" s="151">
        <v>0</v>
      </c>
      <c r="G69" s="151">
        <v>0</v>
      </c>
      <c r="H69" s="151">
        <v>166</v>
      </c>
      <c r="I69" s="151"/>
      <c r="J69" s="157">
        <v>0</v>
      </c>
      <c r="K69" s="157">
        <v>3.6944444444444429</v>
      </c>
      <c r="L69" s="157" t="s">
        <v>379</v>
      </c>
      <c r="M69" s="157" t="s">
        <v>379</v>
      </c>
      <c r="N69" s="157">
        <v>3.6944444444444429</v>
      </c>
    </row>
    <row r="70" spans="1:14">
      <c r="A70" s="151"/>
      <c r="B70" s="151" t="s">
        <v>88</v>
      </c>
      <c r="C70" s="151" t="s">
        <v>113</v>
      </c>
      <c r="D70" s="151">
        <v>89</v>
      </c>
      <c r="E70" s="151">
        <v>80</v>
      </c>
      <c r="F70" s="151">
        <v>0</v>
      </c>
      <c r="G70" s="151">
        <v>0</v>
      </c>
      <c r="H70" s="151">
        <v>169</v>
      </c>
      <c r="I70" s="151"/>
      <c r="J70" s="157">
        <v>0</v>
      </c>
      <c r="K70" s="157">
        <v>1.6944444444444429</v>
      </c>
      <c r="L70" s="157" t="s">
        <v>379</v>
      </c>
      <c r="M70" s="157" t="s">
        <v>379</v>
      </c>
      <c r="N70" s="157">
        <v>1.6944444444444429</v>
      </c>
    </row>
    <row r="71" spans="1:14">
      <c r="A71" s="151"/>
      <c r="B71" s="151" t="s">
        <v>88</v>
      </c>
      <c r="C71" s="151" t="s">
        <v>99</v>
      </c>
      <c r="D71" s="151">
        <v>87</v>
      </c>
      <c r="E71" s="151">
        <v>83</v>
      </c>
      <c r="F71" s="151">
        <v>0</v>
      </c>
      <c r="G71" s="151">
        <v>0</v>
      </c>
      <c r="H71" s="151">
        <v>170</v>
      </c>
      <c r="I71" s="151"/>
      <c r="J71" s="157">
        <v>0</v>
      </c>
      <c r="K71" s="157">
        <v>0</v>
      </c>
      <c r="L71" s="157" t="s">
        <v>379</v>
      </c>
      <c r="M71" s="157" t="s">
        <v>379</v>
      </c>
      <c r="N71" s="157">
        <v>0</v>
      </c>
    </row>
    <row r="72" spans="1:14">
      <c r="A72" s="151"/>
      <c r="B72" s="151" t="s">
        <v>88</v>
      </c>
      <c r="C72" s="151" t="s">
        <v>245</v>
      </c>
      <c r="D72" s="151">
        <v>89</v>
      </c>
      <c r="E72" s="151">
        <v>83</v>
      </c>
      <c r="F72" s="151">
        <v>0</v>
      </c>
      <c r="G72" s="151">
        <v>0</v>
      </c>
      <c r="H72" s="151">
        <v>172</v>
      </c>
      <c r="I72" s="151"/>
      <c r="J72" s="157">
        <v>0</v>
      </c>
      <c r="K72" s="157">
        <v>0</v>
      </c>
      <c r="L72" s="157" t="s">
        <v>379</v>
      </c>
      <c r="M72" s="157" t="s">
        <v>379</v>
      </c>
      <c r="N72" s="157">
        <v>0</v>
      </c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70" priority="6">
      <formula>AND(XEG2=0,XEH2&lt;&gt;"")</formula>
    </cfRule>
  </conditionalFormatting>
  <conditionalFormatting sqref="A2:N102">
    <cfRule type="expression" dxfId="269" priority="5">
      <formula>AND(XEG2=0,XEH2&lt;&gt;"")</formula>
    </cfRule>
  </conditionalFormatting>
  <conditionalFormatting sqref="D2:G102">
    <cfRule type="cellIs" dxfId="268" priority="3" operator="lessThan">
      <formula>#REF!</formula>
    </cfRule>
    <cfRule type="cellIs" dxfId="267" priority="4" operator="equal">
      <formula>#REF!</formula>
    </cfRule>
  </conditionalFormatting>
  <conditionalFormatting sqref="H2:H102">
    <cfRule type="cellIs" dxfId="266" priority="1" operator="lessThan">
      <formula>#REF!*COUNTIF(D2:G2,"&gt;0")</formula>
    </cfRule>
    <cfRule type="cellIs" dxfId="265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workbookViewId="0">
      <selection activeCell="B2" sqref="B2:N4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320</v>
      </c>
      <c r="B1" s="125" t="s">
        <v>321</v>
      </c>
      <c r="C1" s="125" t="s">
        <v>0</v>
      </c>
      <c r="D1" s="126" t="s">
        <v>295</v>
      </c>
      <c r="E1" s="126" t="s">
        <v>314</v>
      </c>
      <c r="F1" s="126" t="s">
        <v>323</v>
      </c>
      <c r="G1" s="126" t="s">
        <v>324</v>
      </c>
      <c r="H1" s="127" t="s">
        <v>3</v>
      </c>
      <c r="I1" s="125" t="s">
        <v>326</v>
      </c>
      <c r="J1" s="126" t="s">
        <v>295</v>
      </c>
      <c r="K1" s="126" t="s">
        <v>314</v>
      </c>
      <c r="L1" s="126" t="s">
        <v>323</v>
      </c>
      <c r="M1" s="126" t="s">
        <v>324</v>
      </c>
      <c r="N1" s="127" t="s">
        <v>3</v>
      </c>
    </row>
    <row r="2" spans="1:14">
      <c r="A2" s="148"/>
      <c r="B2" s="149" t="s">
        <v>114</v>
      </c>
      <c r="C2" s="150" t="s">
        <v>362</v>
      </c>
      <c r="D2" s="133">
        <v>77</v>
      </c>
      <c r="E2" s="133">
        <v>69</v>
      </c>
      <c r="F2" s="133">
        <v>72</v>
      </c>
      <c r="G2" s="133">
        <v>73</v>
      </c>
      <c r="H2" s="152">
        <v>291</v>
      </c>
      <c r="I2" s="153"/>
      <c r="J2" s="155">
        <f>IF(ISNA(VLOOKUP($C2,大女R1績分!$F$3:$H$102,3,FALSE))," ",VLOOKUP($C2,大女R1績分!$F$3:$H$102,3,FALSE))</f>
        <v>9.0416666666666714</v>
      </c>
      <c r="K2" s="155">
        <f>IF(ISNA(VLOOKUP($C2,大女R2績分!$F$3:$I$102,4,FALSE))," ",VLOOKUP($C2,大女R2績分!$F$3:$I$102,4,FALSE))</f>
        <v>15.375</v>
      </c>
      <c r="L2" s="155">
        <f>IF(ISNA(VLOOKUP($C2,大女R3績分!$D$3:$H$102,5,FALSE))," ",VLOOKUP($C2,大女R3績分!$D$3:$H$102,5,FALSE))</f>
        <v>14.071428571428569</v>
      </c>
      <c r="M2" s="155">
        <f>IF(ISNA(VLOOKUP($C2,大女R4績分!$D$3:$I$102,6,FALSE))," ",VLOOKUP($C2,大女R4績分!$D$3:$I$102,6,FALSE))</f>
        <v>14.642857142857139</v>
      </c>
      <c r="N2" s="155">
        <f t="shared" ref="N2:N33" si="0">SUM(J2:M2)</f>
        <v>53.13095238095238</v>
      </c>
    </row>
    <row r="3" spans="1:14">
      <c r="A3" s="151"/>
      <c r="B3" s="149" t="s">
        <v>148</v>
      </c>
      <c r="C3" s="150" t="s">
        <v>154</v>
      </c>
      <c r="D3" s="133">
        <v>73</v>
      </c>
      <c r="E3" s="133">
        <v>72</v>
      </c>
      <c r="F3" s="133">
        <v>71</v>
      </c>
      <c r="G3" s="133">
        <v>75</v>
      </c>
      <c r="H3" s="152">
        <v>291</v>
      </c>
      <c r="I3" s="153"/>
      <c r="J3" s="155">
        <f>IF(ISNA(VLOOKUP($C3,大女R1績分!$F$3:$H$102,3,FALSE))," ",VLOOKUP($C3,大女R1績分!$F$3:$H$102,3,FALSE))</f>
        <v>13.041666666666671</v>
      </c>
      <c r="K3" s="155">
        <f>IF(ISNA(VLOOKUP($C3,大女R2績分!$F$3:$I$102,4,FALSE))," ",VLOOKUP($C3,大女R2績分!$F$3:$I$102,4,FALSE))</f>
        <v>12.375</v>
      </c>
      <c r="L3" s="155">
        <f>IF(ISNA(VLOOKUP($C3,大女R3績分!$D$3:$H$102,5,FALSE))," ",VLOOKUP($C3,大女R3績分!$D$3:$H$102,5,FALSE))</f>
        <v>15.071428571428569</v>
      </c>
      <c r="M3" s="155">
        <f>IF(ISNA(VLOOKUP($C3,大女R4績分!$D$3:$I$102,6,FALSE))," ",VLOOKUP($C3,大女R4績分!$D$3:$I$102,6,FALSE))</f>
        <v>12.642857142857139</v>
      </c>
      <c r="N3" s="155">
        <f t="shared" si="0"/>
        <v>53.13095238095238</v>
      </c>
    </row>
    <row r="4" spans="1:14">
      <c r="A4" s="151"/>
      <c r="B4" s="149" t="s">
        <v>127</v>
      </c>
      <c r="C4" s="150" t="s">
        <v>136</v>
      </c>
      <c r="D4" s="152">
        <v>72</v>
      </c>
      <c r="E4" s="152">
        <v>75</v>
      </c>
      <c r="F4" s="152">
        <v>73</v>
      </c>
      <c r="G4" s="152">
        <v>72</v>
      </c>
      <c r="H4" s="152">
        <v>292</v>
      </c>
      <c r="I4" s="153"/>
      <c r="J4" s="155">
        <f>IF(ISNA(VLOOKUP($C4,大女R1績分!$F$3:$H$102,3,FALSE))," ",VLOOKUP($C4,大女R1績分!$F$3:$H$102,3,FALSE))</f>
        <v>14.041666666666671</v>
      </c>
      <c r="K4" s="155">
        <f>IF(ISNA(VLOOKUP($C4,大女R2績分!$F$3:$I$102,4,FALSE))," ",VLOOKUP($C4,大女R2績分!$F$3:$I$102,4,FALSE))</f>
        <v>9.375</v>
      </c>
      <c r="L4" s="155">
        <f>IF(ISNA(VLOOKUP($C4,大女R3績分!$D$3:$H$102,5,FALSE))," ",VLOOKUP($C4,大女R3績分!$D$3:$H$102,5,FALSE))</f>
        <v>13.071428571428569</v>
      </c>
      <c r="M4" s="155">
        <f>IF(ISNA(VLOOKUP($C4,大女R4績分!$D$3:$I$102,6,FALSE))," ",VLOOKUP($C4,大女R4績分!$D$3:$I$102,6,FALSE))</f>
        <v>15.642857142857139</v>
      </c>
      <c r="N4" s="155">
        <f t="shared" si="0"/>
        <v>52.13095238095238</v>
      </c>
    </row>
    <row r="5" spans="1:14">
      <c r="A5" s="151"/>
      <c r="B5" s="149" t="s">
        <v>114</v>
      </c>
      <c r="C5" s="150" t="s">
        <v>363</v>
      </c>
      <c r="D5" s="152">
        <v>74</v>
      </c>
      <c r="E5" s="152">
        <v>71</v>
      </c>
      <c r="F5" s="152">
        <v>72</v>
      </c>
      <c r="G5" s="152">
        <v>78</v>
      </c>
      <c r="H5" s="152">
        <v>295</v>
      </c>
      <c r="I5" s="153"/>
      <c r="J5" s="155">
        <f>IF(ISNA(VLOOKUP($C5,大女R1績分!$F$3:$H$102,3,FALSE))," ",VLOOKUP($C5,大女R1績分!$F$3:$H$102,3,FALSE))</f>
        <v>12.041666666666671</v>
      </c>
      <c r="K5" s="155">
        <f>IF(ISNA(VLOOKUP($C5,大女R2績分!$F$3:$I$102,4,FALSE))," ",VLOOKUP($C5,大女R2績分!$F$3:$I$102,4,FALSE))</f>
        <v>13.375</v>
      </c>
      <c r="L5" s="155">
        <f>IF(ISNA(VLOOKUP($C5,大女R3績分!$D$3:$H$102,5,FALSE))," ",VLOOKUP($C5,大女R3績分!$D$3:$H$102,5,FALSE))</f>
        <v>14.071428571428569</v>
      </c>
      <c r="M5" s="155">
        <f>IF(ISNA(VLOOKUP($C5,大女R4績分!$D$3:$I$102,6,FALSE))," ",VLOOKUP($C5,大女R4績分!$D$3:$I$102,6,FALSE))</f>
        <v>9.6428571428571388</v>
      </c>
      <c r="N5" s="155">
        <f t="shared" si="0"/>
        <v>49.13095238095238</v>
      </c>
    </row>
    <row r="6" spans="1:14">
      <c r="A6" s="151"/>
      <c r="B6" s="149" t="s">
        <v>127</v>
      </c>
      <c r="C6" s="150" t="s">
        <v>367</v>
      </c>
      <c r="D6" s="152">
        <v>73</v>
      </c>
      <c r="E6" s="152">
        <v>73</v>
      </c>
      <c r="F6" s="152">
        <v>76</v>
      </c>
      <c r="G6" s="152">
        <v>73</v>
      </c>
      <c r="H6" s="152">
        <v>295</v>
      </c>
      <c r="I6" s="153"/>
      <c r="J6" s="155">
        <f>IF(ISNA(VLOOKUP($C6,大女R1績分!$F$3:$H$102,3,FALSE))," ",VLOOKUP($C6,大女R1績分!$F$3:$H$102,3,FALSE))</f>
        <v>13.041666666666671</v>
      </c>
      <c r="K6" s="155">
        <f>IF(ISNA(VLOOKUP($C6,大女R2績分!$F$3:$I$102,4,FALSE))," ",VLOOKUP($C6,大女R2績分!$F$3:$I$102,4,FALSE))</f>
        <v>11.375</v>
      </c>
      <c r="L6" s="155">
        <f>IF(ISNA(VLOOKUP($C6,大女R3績分!$D$3:$H$102,5,FALSE))," ",VLOOKUP($C6,大女R3績分!$D$3:$H$102,5,FALSE))</f>
        <v>10.071428571428569</v>
      </c>
      <c r="M6" s="155">
        <f>IF(ISNA(VLOOKUP($C6,大女R4績分!$D$3:$I$102,6,FALSE))," ",VLOOKUP($C6,大女R4績分!$D$3:$I$102,6,FALSE))</f>
        <v>14.642857142857139</v>
      </c>
      <c r="N6" s="155">
        <f t="shared" si="0"/>
        <v>49.13095238095238</v>
      </c>
    </row>
    <row r="7" spans="1:14">
      <c r="A7" s="151"/>
      <c r="B7" s="149" t="s">
        <v>127</v>
      </c>
      <c r="C7" s="150" t="s">
        <v>130</v>
      </c>
      <c r="D7" s="152">
        <v>75</v>
      </c>
      <c r="E7" s="152">
        <v>72</v>
      </c>
      <c r="F7" s="152">
        <v>75</v>
      </c>
      <c r="G7" s="152">
        <v>75</v>
      </c>
      <c r="H7" s="152">
        <v>297</v>
      </c>
      <c r="I7" s="153"/>
      <c r="J7" s="155">
        <f>IF(ISNA(VLOOKUP($C7,大女R1績分!$F$3:$H$102,3,FALSE))," ",VLOOKUP($C7,大女R1績分!$F$3:$H$102,3,FALSE))</f>
        <v>11.041666666666671</v>
      </c>
      <c r="K7" s="155">
        <f>IF(ISNA(VLOOKUP($C7,大女R2績分!$F$3:$I$102,4,FALSE))," ",VLOOKUP($C7,大女R2績分!$F$3:$I$102,4,FALSE))</f>
        <v>12.375</v>
      </c>
      <c r="L7" s="155">
        <f>IF(ISNA(VLOOKUP($C7,大女R3績分!$D$3:$H$102,5,FALSE))," ",VLOOKUP($C7,大女R3績分!$D$3:$H$102,5,FALSE))</f>
        <v>11.071428571428569</v>
      </c>
      <c r="M7" s="155">
        <f>IF(ISNA(VLOOKUP($C7,大女R4績分!$D$3:$I$102,6,FALSE))," ",VLOOKUP($C7,大女R4績分!$D$3:$I$102,6,FALSE))</f>
        <v>12.642857142857139</v>
      </c>
      <c r="N7" s="155">
        <f t="shared" si="0"/>
        <v>47.13095238095238</v>
      </c>
    </row>
    <row r="8" spans="1:14">
      <c r="A8" s="151"/>
      <c r="B8" s="149" t="s">
        <v>127</v>
      </c>
      <c r="C8" s="150" t="s">
        <v>143</v>
      </c>
      <c r="D8" s="152">
        <v>75</v>
      </c>
      <c r="E8" s="152">
        <v>73</v>
      </c>
      <c r="F8" s="152">
        <v>75</v>
      </c>
      <c r="G8" s="152">
        <v>75</v>
      </c>
      <c r="H8" s="152">
        <v>298</v>
      </c>
      <c r="I8" s="153"/>
      <c r="J8" s="155">
        <f>IF(ISNA(VLOOKUP($C8,大女R1績分!$F$3:$H$102,3,FALSE))," ",VLOOKUP($C8,大女R1績分!$F$3:$H$102,3,FALSE))</f>
        <v>11.041666666666671</v>
      </c>
      <c r="K8" s="155">
        <f>IF(ISNA(VLOOKUP($C8,大女R2績分!$F$3:$I$102,4,FALSE))," ",VLOOKUP($C8,大女R2績分!$F$3:$I$102,4,FALSE))</f>
        <v>11.375</v>
      </c>
      <c r="L8" s="155">
        <f>IF(ISNA(VLOOKUP($C8,大女R3績分!$D$3:$H$102,5,FALSE))," ",VLOOKUP($C8,大女R3績分!$D$3:$H$102,5,FALSE))</f>
        <v>11.071428571428569</v>
      </c>
      <c r="M8" s="155">
        <f>IF(ISNA(VLOOKUP($C8,大女R4績分!$D$3:$I$102,6,FALSE))," ",VLOOKUP($C8,大女R4績分!$D$3:$I$102,6,FALSE))</f>
        <v>12.642857142857139</v>
      </c>
      <c r="N8" s="155">
        <f t="shared" si="0"/>
        <v>46.13095238095238</v>
      </c>
    </row>
    <row r="9" spans="1:14">
      <c r="A9" s="151"/>
      <c r="B9" s="149" t="s">
        <v>148</v>
      </c>
      <c r="C9" s="150" t="s">
        <v>149</v>
      </c>
      <c r="D9" s="152">
        <v>71</v>
      </c>
      <c r="E9" s="152">
        <v>76</v>
      </c>
      <c r="F9" s="152">
        <v>75</v>
      </c>
      <c r="G9" s="152">
        <v>76</v>
      </c>
      <c r="H9" s="152">
        <v>298</v>
      </c>
      <c r="I9" s="153"/>
      <c r="J9" s="155">
        <f>IF(ISNA(VLOOKUP($C9,大女R1績分!$F$3:$H$102,3,FALSE))," ",VLOOKUP($C9,大女R1績分!$F$3:$H$102,3,FALSE))</f>
        <v>15.041666666666671</v>
      </c>
      <c r="K9" s="155">
        <f>IF(ISNA(VLOOKUP($C9,大女R2績分!$F$3:$I$102,4,FALSE))," ",VLOOKUP($C9,大女R2績分!$F$3:$I$102,4,FALSE))</f>
        <v>8.375</v>
      </c>
      <c r="L9" s="155">
        <f>IF(ISNA(VLOOKUP($C9,大女R3績分!$D$3:$H$102,5,FALSE))," ",VLOOKUP($C9,大女R3績分!$D$3:$H$102,5,FALSE))</f>
        <v>11.071428571428569</v>
      </c>
      <c r="M9" s="155">
        <f>IF(ISNA(VLOOKUP($C9,大女R4績分!$D$3:$I$102,6,FALSE))," ",VLOOKUP($C9,大女R4績分!$D$3:$I$102,6,FALSE))</f>
        <v>11.642857142857139</v>
      </c>
      <c r="N9" s="155">
        <f t="shared" si="0"/>
        <v>46.13095238095238</v>
      </c>
    </row>
    <row r="10" spans="1:14">
      <c r="A10" s="151"/>
      <c r="B10" s="149" t="s">
        <v>114</v>
      </c>
      <c r="C10" s="150" t="s">
        <v>137</v>
      </c>
      <c r="D10" s="152">
        <v>79</v>
      </c>
      <c r="E10" s="152">
        <v>73</v>
      </c>
      <c r="F10" s="152">
        <v>76</v>
      </c>
      <c r="G10" s="152">
        <v>73</v>
      </c>
      <c r="H10" s="152">
        <v>301</v>
      </c>
      <c r="I10" s="153"/>
      <c r="J10" s="155">
        <f>IF(ISNA(VLOOKUP($C10,大女R1績分!$F$3:$H$102,3,FALSE))," ",VLOOKUP($C10,大女R1績分!$F$3:$H$102,3,FALSE))</f>
        <v>7.0416666666666714</v>
      </c>
      <c r="K10" s="155">
        <f>IF(ISNA(VLOOKUP($C10,大女R2績分!$F$3:$I$102,4,FALSE))," ",VLOOKUP($C10,大女R2績分!$F$3:$I$102,4,FALSE))</f>
        <v>11.375</v>
      </c>
      <c r="L10" s="155">
        <f>IF(ISNA(VLOOKUP($C10,大女R3績分!$D$3:$H$102,5,FALSE))," ",VLOOKUP($C10,大女R3績分!$D$3:$H$102,5,FALSE))</f>
        <v>10.071428571428569</v>
      </c>
      <c r="M10" s="155">
        <f>IF(ISNA(VLOOKUP($C10,大女R4績分!$D$3:$I$102,6,FALSE))," ",VLOOKUP($C10,大女R4績分!$D$3:$I$102,6,FALSE))</f>
        <v>14.642857142857139</v>
      </c>
      <c r="N10" s="155">
        <f t="shared" si="0"/>
        <v>43.13095238095238</v>
      </c>
    </row>
    <row r="11" spans="1:14">
      <c r="A11" s="151"/>
      <c r="B11" s="149" t="s">
        <v>114</v>
      </c>
      <c r="C11" s="150" t="s">
        <v>141</v>
      </c>
      <c r="D11" s="152">
        <v>73</v>
      </c>
      <c r="E11" s="152">
        <v>75</v>
      </c>
      <c r="F11" s="152">
        <v>75</v>
      </c>
      <c r="G11" s="152">
        <v>78</v>
      </c>
      <c r="H11" s="152">
        <v>301</v>
      </c>
      <c r="I11" s="153"/>
      <c r="J11" s="155">
        <f>IF(ISNA(VLOOKUP($C11,大女R1績分!$F$3:$H$102,3,FALSE))," ",VLOOKUP($C11,大女R1績分!$F$3:$H$102,3,FALSE))</f>
        <v>13.041666666666671</v>
      </c>
      <c r="K11" s="155">
        <f>IF(ISNA(VLOOKUP($C11,大女R2績分!$F$3:$I$102,4,FALSE))," ",VLOOKUP($C11,大女R2績分!$F$3:$I$102,4,FALSE))</f>
        <v>9.375</v>
      </c>
      <c r="L11" s="155">
        <f>IF(ISNA(VLOOKUP($C11,大女R3績分!$D$3:$H$102,5,FALSE))," ",VLOOKUP($C11,大女R3績分!$D$3:$H$102,5,FALSE))</f>
        <v>11.071428571428569</v>
      </c>
      <c r="M11" s="155">
        <f>IF(ISNA(VLOOKUP($C11,大女R4績分!$D$3:$I$102,6,FALSE))," ",VLOOKUP($C11,大女R4績分!$D$3:$I$102,6,FALSE))</f>
        <v>9.6428571428571388</v>
      </c>
      <c r="N11" s="155">
        <f t="shared" si="0"/>
        <v>43.13095238095238</v>
      </c>
    </row>
    <row r="12" spans="1:14">
      <c r="A12" s="151"/>
      <c r="B12" s="149" t="s">
        <v>114</v>
      </c>
      <c r="C12" s="150" t="s">
        <v>364</v>
      </c>
      <c r="D12" s="152">
        <v>77</v>
      </c>
      <c r="E12" s="152">
        <v>75</v>
      </c>
      <c r="F12" s="152">
        <v>74</v>
      </c>
      <c r="G12" s="152">
        <v>77</v>
      </c>
      <c r="H12" s="152">
        <v>303</v>
      </c>
      <c r="I12" s="153"/>
      <c r="J12" s="155">
        <f>IF(ISNA(VLOOKUP($C12,大女R1績分!$F$3:$H$102,3,FALSE))," ",VLOOKUP($C12,大女R1績分!$F$3:$H$102,3,FALSE))</f>
        <v>9.0416666666666714</v>
      </c>
      <c r="K12" s="155">
        <f>IF(ISNA(VLOOKUP($C12,大女R2績分!$F$3:$I$102,4,FALSE))," ",VLOOKUP($C12,大女R2績分!$F$3:$I$102,4,FALSE))</f>
        <v>9.375</v>
      </c>
      <c r="L12" s="155">
        <f>IF(ISNA(VLOOKUP($C12,大女R3績分!$D$3:$H$102,5,FALSE))," ",VLOOKUP($C12,大女R3績分!$D$3:$H$102,5,FALSE))</f>
        <v>12.071428571428569</v>
      </c>
      <c r="M12" s="155">
        <f>IF(ISNA(VLOOKUP($C12,大女R4績分!$D$3:$I$102,6,FALSE))," ",VLOOKUP($C12,大女R4績分!$D$3:$I$102,6,FALSE))</f>
        <v>10.642857142857139</v>
      </c>
      <c r="N12" s="155">
        <f t="shared" si="0"/>
        <v>41.13095238095238</v>
      </c>
    </row>
    <row r="13" spans="1:14">
      <c r="A13" s="151"/>
      <c r="B13" s="149" t="s">
        <v>114</v>
      </c>
      <c r="C13" s="150" t="s">
        <v>135</v>
      </c>
      <c r="D13" s="152">
        <v>77</v>
      </c>
      <c r="E13" s="152">
        <v>73</v>
      </c>
      <c r="F13" s="152">
        <v>72</v>
      </c>
      <c r="G13" s="152">
        <v>81</v>
      </c>
      <c r="H13" s="152">
        <v>303</v>
      </c>
      <c r="I13" s="153"/>
      <c r="J13" s="155">
        <f>IF(ISNA(VLOOKUP($C13,大女R1績分!$F$3:$H$102,3,FALSE))," ",VLOOKUP($C13,大女R1績分!$F$3:$H$102,3,FALSE))</f>
        <v>9.0416666666666714</v>
      </c>
      <c r="K13" s="155">
        <f>IF(ISNA(VLOOKUP($C13,大女R2績分!$F$3:$I$102,4,FALSE))," ",VLOOKUP($C13,大女R2績分!$F$3:$I$102,4,FALSE))</f>
        <v>11.375</v>
      </c>
      <c r="L13" s="155">
        <f>IF(ISNA(VLOOKUP($C13,大女R3績分!$D$3:$H$102,5,FALSE))," ",VLOOKUP($C13,大女R3績分!$D$3:$H$102,5,FALSE))</f>
        <v>14.071428571428569</v>
      </c>
      <c r="M13" s="155">
        <f>IF(ISNA(VLOOKUP($C13,大女R4績分!$D$3:$I$102,6,FALSE))," ",VLOOKUP($C13,大女R4績分!$D$3:$I$102,6,FALSE))</f>
        <v>6.6428571428571388</v>
      </c>
      <c r="N13" s="155">
        <f t="shared" si="0"/>
        <v>41.13095238095238</v>
      </c>
    </row>
    <row r="14" spans="1:14">
      <c r="A14" s="151"/>
      <c r="B14" s="149" t="s">
        <v>127</v>
      </c>
      <c r="C14" s="150" t="s">
        <v>144</v>
      </c>
      <c r="D14" s="152">
        <v>78</v>
      </c>
      <c r="E14" s="152">
        <v>76</v>
      </c>
      <c r="F14" s="152">
        <v>74</v>
      </c>
      <c r="G14" s="152">
        <v>75</v>
      </c>
      <c r="H14" s="152">
        <v>303</v>
      </c>
      <c r="I14" s="153"/>
      <c r="J14" s="155">
        <f>IF(ISNA(VLOOKUP($C14,大女R1績分!$F$3:$H$102,3,FALSE))," ",VLOOKUP($C14,大女R1績分!$F$3:$H$102,3,FALSE))</f>
        <v>8.0416666666666714</v>
      </c>
      <c r="K14" s="155">
        <f>IF(ISNA(VLOOKUP($C14,大女R2績分!$F$3:$I$102,4,FALSE))," ",VLOOKUP($C14,大女R2績分!$F$3:$I$102,4,FALSE))</f>
        <v>8.375</v>
      </c>
      <c r="L14" s="155">
        <f>IF(ISNA(VLOOKUP($C14,大女R3績分!$D$3:$H$102,5,FALSE))," ",VLOOKUP($C14,大女R3績分!$D$3:$H$102,5,FALSE))</f>
        <v>12.071428571428569</v>
      </c>
      <c r="M14" s="155">
        <f>IF(ISNA(VLOOKUP($C14,大女R4績分!$D$3:$I$102,6,FALSE))," ",VLOOKUP($C14,大女R4績分!$D$3:$I$102,6,FALSE))</f>
        <v>12.642857142857139</v>
      </c>
      <c r="N14" s="155">
        <f t="shared" si="0"/>
        <v>41.13095238095238</v>
      </c>
    </row>
    <row r="15" spans="1:14">
      <c r="A15" s="151"/>
      <c r="B15" s="149" t="s">
        <v>127</v>
      </c>
      <c r="C15" s="150" t="s">
        <v>156</v>
      </c>
      <c r="D15" s="152">
        <v>79</v>
      </c>
      <c r="E15" s="152">
        <v>76</v>
      </c>
      <c r="F15" s="152">
        <v>72</v>
      </c>
      <c r="G15" s="152">
        <v>79</v>
      </c>
      <c r="H15" s="152">
        <v>306</v>
      </c>
      <c r="I15" s="153"/>
      <c r="J15" s="155">
        <f>IF(ISNA(VLOOKUP($C15,大女R1績分!$F$3:$H$102,3,FALSE))," ",VLOOKUP($C15,大女R1績分!$F$3:$H$102,3,FALSE))</f>
        <v>7.0416666666666714</v>
      </c>
      <c r="K15" s="155">
        <f>IF(ISNA(VLOOKUP($C15,大女R2績分!$F$3:$I$102,4,FALSE))," ",VLOOKUP($C15,大女R2績分!$F$3:$I$102,4,FALSE))</f>
        <v>8.375</v>
      </c>
      <c r="L15" s="155">
        <f>IF(ISNA(VLOOKUP($C15,大女R3績分!$D$3:$H$102,5,FALSE))," ",VLOOKUP($C15,大女R3績分!$D$3:$H$102,5,FALSE))</f>
        <v>14.071428571428569</v>
      </c>
      <c r="M15" s="155">
        <f>IF(ISNA(VLOOKUP($C15,大女R4績分!$D$3:$I$102,6,FALSE))," ",VLOOKUP($C15,大女R4績分!$D$3:$I$102,6,FALSE))</f>
        <v>8.6428571428571388</v>
      </c>
      <c r="N15" s="155">
        <f t="shared" si="0"/>
        <v>38.13095238095238</v>
      </c>
    </row>
    <row r="16" spans="1:14">
      <c r="A16" s="151"/>
      <c r="B16" s="149" t="s">
        <v>127</v>
      </c>
      <c r="C16" s="150" t="s">
        <v>153</v>
      </c>
      <c r="D16" s="152">
        <v>73</v>
      </c>
      <c r="E16" s="152">
        <v>74</v>
      </c>
      <c r="F16" s="152">
        <v>80</v>
      </c>
      <c r="G16" s="152">
        <v>80</v>
      </c>
      <c r="H16" s="152">
        <v>307</v>
      </c>
      <c r="I16" s="153"/>
      <c r="J16" s="155">
        <f>IF(ISNA(VLOOKUP($C16,大女R1績分!$F$3:$H$102,3,FALSE))," ",VLOOKUP($C16,大女R1績分!$F$3:$H$102,3,FALSE))</f>
        <v>13.041666666666671</v>
      </c>
      <c r="K16" s="155">
        <f>IF(ISNA(VLOOKUP($C16,大女R2績分!$F$3:$I$102,4,FALSE))," ",VLOOKUP($C16,大女R2績分!$F$3:$I$102,4,FALSE))</f>
        <v>10.375</v>
      </c>
      <c r="L16" s="155">
        <f>IF(ISNA(VLOOKUP($C16,大女R3績分!$D$3:$H$102,5,FALSE))," ",VLOOKUP($C16,大女R3績分!$D$3:$H$102,5,FALSE))</f>
        <v>6.0714285714285694</v>
      </c>
      <c r="M16" s="155">
        <f>IF(ISNA(VLOOKUP($C16,大女R4績分!$D$3:$I$102,6,FALSE))," ",VLOOKUP($C16,大女R4績分!$D$3:$I$102,6,FALSE))</f>
        <v>7.6428571428571388</v>
      </c>
      <c r="N16" s="155">
        <f t="shared" si="0"/>
        <v>37.13095238095238</v>
      </c>
    </row>
    <row r="17" spans="1:14">
      <c r="A17" s="151"/>
      <c r="B17" s="149" t="s">
        <v>148</v>
      </c>
      <c r="C17" s="150" t="s">
        <v>373</v>
      </c>
      <c r="D17" s="152">
        <v>79</v>
      </c>
      <c r="E17" s="152">
        <v>73</v>
      </c>
      <c r="F17" s="152">
        <v>79</v>
      </c>
      <c r="G17" s="152">
        <v>76</v>
      </c>
      <c r="H17" s="152">
        <v>307</v>
      </c>
      <c r="I17" s="153"/>
      <c r="J17" s="155">
        <f>IF(ISNA(VLOOKUP($C17,大女R1績分!$F$3:$H$102,3,FALSE))," ",VLOOKUP($C17,大女R1績分!$F$3:$H$102,3,FALSE))</f>
        <v>7.0416666666666714</v>
      </c>
      <c r="K17" s="155">
        <f>IF(ISNA(VLOOKUP($C17,大女R2績分!$F$3:$I$102,4,FALSE))," ",VLOOKUP($C17,大女R2績分!$F$3:$I$102,4,FALSE))</f>
        <v>11.375</v>
      </c>
      <c r="L17" s="155">
        <f>IF(ISNA(VLOOKUP($C17,大女R3績分!$D$3:$H$102,5,FALSE))," ",VLOOKUP($C17,大女R3績分!$D$3:$H$102,5,FALSE))</f>
        <v>7.0714285714285694</v>
      </c>
      <c r="M17" s="155">
        <f>IF(ISNA(VLOOKUP($C17,大女R4績分!$D$3:$I$102,6,FALSE))," ",VLOOKUP($C17,大女R4績分!$D$3:$I$102,6,FALSE))</f>
        <v>11.642857142857139</v>
      </c>
      <c r="N17" s="155">
        <f t="shared" si="0"/>
        <v>37.13095238095238</v>
      </c>
    </row>
    <row r="18" spans="1:14">
      <c r="A18" s="151"/>
      <c r="B18" s="149" t="s">
        <v>148</v>
      </c>
      <c r="C18" s="150" t="s">
        <v>161</v>
      </c>
      <c r="D18" s="152">
        <v>76</v>
      </c>
      <c r="E18" s="152">
        <v>77</v>
      </c>
      <c r="F18" s="152">
        <v>76</v>
      </c>
      <c r="G18" s="152">
        <v>79</v>
      </c>
      <c r="H18" s="152">
        <v>308</v>
      </c>
      <c r="I18" s="153"/>
      <c r="J18" s="155">
        <f>IF(ISNA(VLOOKUP($C18,大女R1績分!$F$3:$H$102,3,FALSE))," ",VLOOKUP($C18,大女R1績分!$F$3:$H$102,3,FALSE))</f>
        <v>10.041666666666671</v>
      </c>
      <c r="K18" s="155">
        <f>IF(ISNA(VLOOKUP($C18,大女R2績分!$F$3:$I$102,4,FALSE))," ",VLOOKUP($C18,大女R2績分!$F$3:$I$102,4,FALSE))</f>
        <v>7.375</v>
      </c>
      <c r="L18" s="155">
        <f>IF(ISNA(VLOOKUP($C18,大女R3績分!$D$3:$H$102,5,FALSE))," ",VLOOKUP($C18,大女R3績分!$D$3:$H$102,5,FALSE))</f>
        <v>10.071428571428569</v>
      </c>
      <c r="M18" s="155">
        <f>IF(ISNA(VLOOKUP($C18,大女R4績分!$D$3:$I$102,6,FALSE))," ",VLOOKUP($C18,大女R4績分!$D$3:$I$102,6,FALSE))</f>
        <v>8.6428571428571388</v>
      </c>
      <c r="N18" s="155">
        <f t="shared" si="0"/>
        <v>36.13095238095238</v>
      </c>
    </row>
    <row r="19" spans="1:14">
      <c r="A19" s="151"/>
      <c r="B19" s="149" t="s">
        <v>127</v>
      </c>
      <c r="C19" s="150" t="s">
        <v>145</v>
      </c>
      <c r="D19" s="152">
        <v>77</v>
      </c>
      <c r="E19" s="152">
        <v>77</v>
      </c>
      <c r="F19" s="152">
        <v>75</v>
      </c>
      <c r="G19" s="152">
        <v>80</v>
      </c>
      <c r="H19" s="152">
        <v>309</v>
      </c>
      <c r="I19" s="153"/>
      <c r="J19" s="155">
        <f>IF(ISNA(VLOOKUP($C19,大女R1績分!$F$3:$H$102,3,FALSE))," ",VLOOKUP($C19,大女R1績分!$F$3:$H$102,3,FALSE))</f>
        <v>9.0416666666666714</v>
      </c>
      <c r="K19" s="155">
        <f>IF(ISNA(VLOOKUP($C19,大女R2績分!$F$3:$I$102,4,FALSE))," ",VLOOKUP($C19,大女R2績分!$F$3:$I$102,4,FALSE))</f>
        <v>7.375</v>
      </c>
      <c r="L19" s="155">
        <f>IF(ISNA(VLOOKUP($C19,大女R3績分!$D$3:$H$102,5,FALSE))," ",VLOOKUP($C19,大女R3績分!$D$3:$H$102,5,FALSE))</f>
        <v>11.071428571428569</v>
      </c>
      <c r="M19" s="155">
        <f>IF(ISNA(VLOOKUP($C19,大女R4績分!$D$3:$I$102,6,FALSE))," ",VLOOKUP($C19,大女R4績分!$D$3:$I$102,6,FALSE))</f>
        <v>7.6428571428571388</v>
      </c>
      <c r="N19" s="155">
        <f t="shared" si="0"/>
        <v>35.13095238095238</v>
      </c>
    </row>
    <row r="20" spans="1:14">
      <c r="A20" s="151"/>
      <c r="B20" s="149" t="s">
        <v>148</v>
      </c>
      <c r="C20" s="150" t="s">
        <v>159</v>
      </c>
      <c r="D20" s="152">
        <v>79</v>
      </c>
      <c r="E20" s="152">
        <v>77</v>
      </c>
      <c r="F20" s="152">
        <v>79</v>
      </c>
      <c r="G20" s="152">
        <v>76</v>
      </c>
      <c r="H20" s="152">
        <v>311</v>
      </c>
      <c r="I20" s="153"/>
      <c r="J20" s="155">
        <f>IF(ISNA(VLOOKUP($C20,大女R1績分!$F$3:$H$102,3,FALSE))," ",VLOOKUP($C20,大女R1績分!$F$3:$H$102,3,FALSE))</f>
        <v>7.0416666666666714</v>
      </c>
      <c r="K20" s="155">
        <f>IF(ISNA(VLOOKUP($C20,大女R2績分!$F$3:$I$102,4,FALSE))," ",VLOOKUP($C20,大女R2績分!$F$3:$I$102,4,FALSE))</f>
        <v>7.375</v>
      </c>
      <c r="L20" s="155">
        <f>IF(ISNA(VLOOKUP($C20,大女R3績分!$D$3:$H$102,5,FALSE))," ",VLOOKUP($C20,大女R3績分!$D$3:$H$102,5,FALSE))</f>
        <v>7.0714285714285694</v>
      </c>
      <c r="M20" s="155">
        <f>IF(ISNA(VLOOKUP($C20,大女R4績分!$D$3:$I$102,6,FALSE))," ",VLOOKUP($C20,大女R4績分!$D$3:$I$102,6,FALSE))</f>
        <v>11.642857142857139</v>
      </c>
      <c r="N20" s="155">
        <f t="shared" si="0"/>
        <v>33.13095238095238</v>
      </c>
    </row>
    <row r="21" spans="1:14">
      <c r="A21" s="151"/>
      <c r="B21" s="149" t="s">
        <v>127</v>
      </c>
      <c r="C21" s="150" t="s">
        <v>158</v>
      </c>
      <c r="D21" s="152">
        <v>78</v>
      </c>
      <c r="E21" s="152">
        <v>79</v>
      </c>
      <c r="F21" s="152">
        <v>76</v>
      </c>
      <c r="G21" s="152">
        <v>79</v>
      </c>
      <c r="H21" s="152">
        <v>312</v>
      </c>
      <c r="I21" s="153"/>
      <c r="J21" s="155">
        <f>IF(ISNA(VLOOKUP($C21,大女R1績分!$F$3:$H$102,3,FALSE))," ",VLOOKUP($C21,大女R1績分!$F$3:$H$102,3,FALSE))</f>
        <v>8.0416666666666714</v>
      </c>
      <c r="K21" s="155">
        <f>IF(ISNA(VLOOKUP($C21,大女R2績分!$F$3:$I$102,4,FALSE))," ",VLOOKUP($C21,大女R2績分!$F$3:$I$102,4,FALSE))</f>
        <v>5.375</v>
      </c>
      <c r="L21" s="155">
        <f>IF(ISNA(VLOOKUP($C21,大女R3績分!$D$3:$H$102,5,FALSE))," ",VLOOKUP($C21,大女R3績分!$D$3:$H$102,5,FALSE))</f>
        <v>10.071428571428569</v>
      </c>
      <c r="M21" s="155">
        <f>IF(ISNA(VLOOKUP($C21,大女R4績分!$D$3:$I$102,6,FALSE))," ",VLOOKUP($C21,大女R4績分!$D$3:$I$102,6,FALSE))</f>
        <v>8.6428571428571388</v>
      </c>
      <c r="N21" s="155">
        <f t="shared" si="0"/>
        <v>32.13095238095238</v>
      </c>
    </row>
    <row r="22" spans="1:14">
      <c r="A22" s="151"/>
      <c r="B22" s="149" t="s">
        <v>148</v>
      </c>
      <c r="C22" s="150" t="s">
        <v>152</v>
      </c>
      <c r="D22" s="152">
        <v>81</v>
      </c>
      <c r="E22" s="152">
        <v>78</v>
      </c>
      <c r="F22" s="152">
        <v>76</v>
      </c>
      <c r="G22" s="152">
        <v>77</v>
      </c>
      <c r="H22" s="152">
        <v>312</v>
      </c>
      <c r="I22" s="153"/>
      <c r="J22" s="155">
        <f>IF(ISNA(VLOOKUP($C22,大女R1績分!$F$3:$H$102,3,FALSE))," ",VLOOKUP($C22,大女R1績分!$F$3:$H$102,3,FALSE))</f>
        <v>5.0416666666666714</v>
      </c>
      <c r="K22" s="155">
        <f>IF(ISNA(VLOOKUP($C22,大女R2績分!$F$3:$I$102,4,FALSE))," ",VLOOKUP($C22,大女R2績分!$F$3:$I$102,4,FALSE))</f>
        <v>6.375</v>
      </c>
      <c r="L22" s="155">
        <f>IF(ISNA(VLOOKUP($C22,大女R3績分!$D$3:$H$102,5,FALSE))," ",VLOOKUP($C22,大女R3績分!$D$3:$H$102,5,FALSE))</f>
        <v>10.071428571428569</v>
      </c>
      <c r="M22" s="155">
        <f>IF(ISNA(VLOOKUP($C22,大女R4績分!$D$3:$I$102,6,FALSE))," ",VLOOKUP($C22,大女R4績分!$D$3:$I$102,6,FALSE))</f>
        <v>10.642857142857139</v>
      </c>
      <c r="N22" s="155">
        <f t="shared" si="0"/>
        <v>32.13095238095238</v>
      </c>
    </row>
    <row r="23" spans="1:14">
      <c r="A23" s="151"/>
      <c r="B23" s="149" t="s">
        <v>127</v>
      </c>
      <c r="C23" s="150" t="s">
        <v>256</v>
      </c>
      <c r="D23" s="152">
        <v>80</v>
      </c>
      <c r="E23" s="152">
        <v>77</v>
      </c>
      <c r="F23" s="152">
        <v>79</v>
      </c>
      <c r="G23" s="152">
        <v>77</v>
      </c>
      <c r="H23" s="152">
        <v>313</v>
      </c>
      <c r="I23" s="153"/>
      <c r="J23" s="155">
        <f>IF(ISNA(VLOOKUP($C23,大女R1績分!$F$3:$H$102,3,FALSE))," ",VLOOKUP($C23,大女R1績分!$F$3:$H$102,3,FALSE))</f>
        <v>6.0416666666666714</v>
      </c>
      <c r="K23" s="155">
        <f>IF(ISNA(VLOOKUP($C23,大女R2績分!$F$3:$I$102,4,FALSE))," ",VLOOKUP($C23,大女R2績分!$F$3:$I$102,4,FALSE))</f>
        <v>7.375</v>
      </c>
      <c r="L23" s="155">
        <f>IF(ISNA(VLOOKUP($C23,大女R3績分!$D$3:$H$102,5,FALSE))," ",VLOOKUP($C23,大女R3績分!$D$3:$H$102,5,FALSE))</f>
        <v>7.0714285714285694</v>
      </c>
      <c r="M23" s="155">
        <f>IF(ISNA(VLOOKUP($C23,大女R4績分!$D$3:$I$102,6,FALSE))," ",VLOOKUP($C23,大女R4績分!$D$3:$I$102,6,FALSE))</f>
        <v>10.642857142857139</v>
      </c>
      <c r="N23" s="155">
        <f t="shared" si="0"/>
        <v>31.13095238095238</v>
      </c>
    </row>
    <row r="24" spans="1:14">
      <c r="A24" s="151"/>
      <c r="B24" s="149" t="s">
        <v>127</v>
      </c>
      <c r="C24" s="150" t="s">
        <v>151</v>
      </c>
      <c r="D24" s="152">
        <v>79</v>
      </c>
      <c r="E24" s="152">
        <v>78</v>
      </c>
      <c r="F24" s="152">
        <v>77</v>
      </c>
      <c r="G24" s="152">
        <v>79</v>
      </c>
      <c r="H24" s="152">
        <v>313</v>
      </c>
      <c r="I24" s="153"/>
      <c r="J24" s="155">
        <f>IF(ISNA(VLOOKUP($C24,大女R1績分!$F$3:$H$102,3,FALSE))," ",VLOOKUP($C24,大女R1績分!$F$3:$H$102,3,FALSE))</f>
        <v>7.0416666666666714</v>
      </c>
      <c r="K24" s="155">
        <f>IF(ISNA(VLOOKUP($C24,大女R2績分!$F$3:$I$102,4,FALSE))," ",VLOOKUP($C24,大女R2績分!$F$3:$I$102,4,FALSE))</f>
        <v>6.375</v>
      </c>
      <c r="L24" s="155">
        <f>IF(ISNA(VLOOKUP($C24,大女R3績分!$D$3:$H$102,5,FALSE))," ",VLOOKUP($C24,大女R3績分!$D$3:$H$102,5,FALSE))</f>
        <v>9.0714285714285694</v>
      </c>
      <c r="M24" s="155">
        <f>IF(ISNA(VLOOKUP($C24,大女R4績分!$D$3:$I$102,6,FALSE))," ",VLOOKUP($C24,大女R4績分!$D$3:$I$102,6,FALSE))</f>
        <v>8.6428571428571388</v>
      </c>
      <c r="N24" s="155">
        <f t="shared" si="0"/>
        <v>31.13095238095238</v>
      </c>
    </row>
    <row r="25" spans="1:14">
      <c r="A25" s="151"/>
      <c r="B25" s="149" t="s">
        <v>148</v>
      </c>
      <c r="C25" s="150" t="s">
        <v>374</v>
      </c>
      <c r="D25" s="152">
        <v>75</v>
      </c>
      <c r="E25" s="152">
        <v>76</v>
      </c>
      <c r="F25" s="152">
        <v>79</v>
      </c>
      <c r="G25" s="152">
        <v>83</v>
      </c>
      <c r="H25" s="152">
        <v>313</v>
      </c>
      <c r="I25" s="153"/>
      <c r="J25" s="155">
        <f>IF(ISNA(VLOOKUP($C25,大女R1績分!$F$3:$H$102,3,FALSE))," ",VLOOKUP($C25,大女R1績分!$F$3:$H$102,3,FALSE))</f>
        <v>11.041666666666671</v>
      </c>
      <c r="K25" s="155">
        <f>IF(ISNA(VLOOKUP($C25,大女R2績分!$F$3:$I$102,4,FALSE))," ",VLOOKUP($C25,大女R2績分!$F$3:$I$102,4,FALSE))</f>
        <v>8.375</v>
      </c>
      <c r="L25" s="155">
        <f>IF(ISNA(VLOOKUP($C25,大女R3績分!$D$3:$H$102,5,FALSE))," ",VLOOKUP($C25,大女R3績分!$D$3:$H$102,5,FALSE))</f>
        <v>7.0714285714285694</v>
      </c>
      <c r="M25" s="155">
        <f>IF(ISNA(VLOOKUP($C25,大女R4績分!$D$3:$I$102,6,FALSE))," ",VLOOKUP($C25,大女R4績分!$D$3:$I$102,6,FALSE))</f>
        <v>4.6428571428571388</v>
      </c>
      <c r="N25" s="155">
        <f t="shared" si="0"/>
        <v>31.13095238095238</v>
      </c>
    </row>
    <row r="26" spans="1:14">
      <c r="A26" s="151"/>
      <c r="B26" s="149" t="s">
        <v>127</v>
      </c>
      <c r="C26" s="150" t="s">
        <v>254</v>
      </c>
      <c r="D26" s="152">
        <v>80</v>
      </c>
      <c r="E26" s="152">
        <v>76</v>
      </c>
      <c r="F26" s="152">
        <v>77</v>
      </c>
      <c r="G26" s="152">
        <v>83</v>
      </c>
      <c r="H26" s="152">
        <v>316</v>
      </c>
      <c r="I26" s="153"/>
      <c r="J26" s="155">
        <f>IF(ISNA(VLOOKUP($C26,大女R1績分!$F$3:$H$102,3,FALSE))," ",VLOOKUP($C26,大女R1績分!$F$3:$H$102,3,FALSE))</f>
        <v>6.0416666666666714</v>
      </c>
      <c r="K26" s="155">
        <f>IF(ISNA(VLOOKUP($C26,大女R2績分!$F$3:$I$102,4,FALSE))," ",VLOOKUP($C26,大女R2績分!$F$3:$I$102,4,FALSE))</f>
        <v>8.375</v>
      </c>
      <c r="L26" s="155">
        <f>IF(ISNA(VLOOKUP($C26,大女R3績分!$D$3:$H$102,5,FALSE))," ",VLOOKUP($C26,大女R3績分!$D$3:$H$102,5,FALSE))</f>
        <v>9.0714285714285694</v>
      </c>
      <c r="M26" s="155">
        <f>IF(ISNA(VLOOKUP($C26,大女R4績分!$D$3:$I$102,6,FALSE))," ",VLOOKUP($C26,大女R4績分!$D$3:$I$102,6,FALSE))</f>
        <v>4.6428571428571388</v>
      </c>
      <c r="N26" s="155">
        <f t="shared" si="0"/>
        <v>28.13095238095238</v>
      </c>
    </row>
    <row r="27" spans="1:14">
      <c r="A27" s="151"/>
      <c r="B27" s="149" t="s">
        <v>127</v>
      </c>
      <c r="C27" s="150" t="s">
        <v>368</v>
      </c>
      <c r="D27" s="152">
        <v>79</v>
      </c>
      <c r="E27" s="152">
        <v>76</v>
      </c>
      <c r="F27" s="152">
        <v>86</v>
      </c>
      <c r="G27" s="152">
        <v>79</v>
      </c>
      <c r="H27" s="152">
        <v>320</v>
      </c>
      <c r="I27" s="153"/>
      <c r="J27" s="155">
        <f>IF(ISNA(VLOOKUP($C27,大女R1績分!$F$3:$H$102,3,FALSE))," ",VLOOKUP($C27,大女R1績分!$F$3:$H$102,3,FALSE))</f>
        <v>7.0416666666666714</v>
      </c>
      <c r="K27" s="155">
        <f>IF(ISNA(VLOOKUP($C27,大女R2績分!$F$3:$I$102,4,FALSE))," ",VLOOKUP($C27,大女R2績分!$F$3:$I$102,4,FALSE))</f>
        <v>8.375</v>
      </c>
      <c r="L27" s="155">
        <f>IF(ISNA(VLOOKUP($C27,大女R3績分!$D$3:$H$102,5,FALSE))," ",VLOOKUP($C27,大女R3績分!$D$3:$H$102,5,FALSE))</f>
        <v>7.1428571428569398E-2</v>
      </c>
      <c r="M27" s="155">
        <f>IF(ISNA(VLOOKUP($C27,大女R4績分!$D$3:$I$102,6,FALSE))," ",VLOOKUP($C27,大女R4績分!$D$3:$I$102,6,FALSE))</f>
        <v>8.6428571428571388</v>
      </c>
      <c r="N27" s="155">
        <f t="shared" si="0"/>
        <v>24.13095238095238</v>
      </c>
    </row>
    <row r="28" spans="1:14">
      <c r="A28" s="151"/>
      <c r="B28" s="149" t="s">
        <v>148</v>
      </c>
      <c r="C28" s="150" t="s">
        <v>375</v>
      </c>
      <c r="D28" s="152">
        <v>81</v>
      </c>
      <c r="E28" s="152">
        <v>78</v>
      </c>
      <c r="F28" s="152">
        <v>82</v>
      </c>
      <c r="G28" s="152">
        <v>81</v>
      </c>
      <c r="H28" s="152">
        <v>322</v>
      </c>
      <c r="I28" s="153"/>
      <c r="J28" s="155">
        <f>IF(ISNA(VLOOKUP($C28,大女R1績分!$F$3:$H$102,3,FALSE))," ",VLOOKUP($C28,大女R1績分!$F$3:$H$102,3,FALSE))</f>
        <v>5.0416666666666714</v>
      </c>
      <c r="K28" s="155">
        <f>IF(ISNA(VLOOKUP($C28,大女R2績分!$F$3:$I$102,4,FALSE))," ",VLOOKUP($C28,大女R2績分!$F$3:$I$102,4,FALSE))</f>
        <v>6.375</v>
      </c>
      <c r="L28" s="155">
        <f>IF(ISNA(VLOOKUP($C28,大女R3績分!$D$3:$H$102,5,FALSE))," ",VLOOKUP($C28,大女R3績分!$D$3:$H$102,5,FALSE))</f>
        <v>4.0714285714285694</v>
      </c>
      <c r="M28" s="155">
        <f>IF(ISNA(VLOOKUP($C28,大女R4績分!$D$3:$I$102,6,FALSE))," ",VLOOKUP($C28,大女R4績分!$D$3:$I$102,6,FALSE))</f>
        <v>6.6428571428571388</v>
      </c>
      <c r="N28" s="155">
        <f t="shared" si="0"/>
        <v>22.13095238095238</v>
      </c>
    </row>
    <row r="29" spans="1:14">
      <c r="A29" s="151"/>
      <c r="B29" s="149" t="s">
        <v>148</v>
      </c>
      <c r="C29" s="150" t="s">
        <v>376</v>
      </c>
      <c r="D29" s="152">
        <v>84</v>
      </c>
      <c r="E29" s="152">
        <v>78</v>
      </c>
      <c r="F29" s="152">
        <v>77</v>
      </c>
      <c r="G29" s="152">
        <v>85</v>
      </c>
      <c r="H29" s="152">
        <v>324</v>
      </c>
      <c r="I29" s="153"/>
      <c r="J29" s="155">
        <f>IF(ISNA(VLOOKUP($C29,大女R1績分!$F$3:$H$102,3,FALSE))," ",VLOOKUP($C29,大女R1績分!$F$3:$H$102,3,FALSE))</f>
        <v>2.0416666666666714</v>
      </c>
      <c r="K29" s="155">
        <f>IF(ISNA(VLOOKUP($C29,大女R2績分!$F$3:$I$102,4,FALSE))," ",VLOOKUP($C29,大女R2績分!$F$3:$I$102,4,FALSE))</f>
        <v>6.375</v>
      </c>
      <c r="L29" s="155">
        <f>IF(ISNA(VLOOKUP($C29,大女R3績分!$D$3:$H$102,5,FALSE))," ",VLOOKUP($C29,大女R3績分!$D$3:$H$102,5,FALSE))</f>
        <v>9.0714285714285694</v>
      </c>
      <c r="M29" s="155">
        <f>IF(ISNA(VLOOKUP($C29,大女R4績分!$D$3:$I$102,6,FALSE))," ",VLOOKUP($C29,大女R4績分!$D$3:$I$102,6,FALSE))</f>
        <v>2.6428571428571388</v>
      </c>
      <c r="N29" s="155">
        <f t="shared" si="0"/>
        <v>20.13095238095238</v>
      </c>
    </row>
    <row r="30" spans="1:14">
      <c r="A30" s="151"/>
      <c r="B30" s="149" t="s">
        <v>114</v>
      </c>
      <c r="C30" s="150" t="s">
        <v>365</v>
      </c>
      <c r="D30" s="152">
        <v>78</v>
      </c>
      <c r="E30" s="152">
        <v>75</v>
      </c>
      <c r="F30" s="152">
        <v>0</v>
      </c>
      <c r="G30" s="152">
        <v>0</v>
      </c>
      <c r="H30" s="152">
        <v>153</v>
      </c>
      <c r="I30" s="153"/>
      <c r="J30" s="155">
        <f>IF(ISNA(VLOOKUP($C30,大女R1績分!$F$3:$H$102,3,FALSE))," ",VLOOKUP($C30,大女R1績分!$F$3:$H$102,3,FALSE))</f>
        <v>8.0416666666666714</v>
      </c>
      <c r="K30" s="155">
        <f>IF(ISNA(VLOOKUP($C30,大女R2績分!$F$3:$I$102,4,FALSE))," ",VLOOKUP($C30,大女R2績分!$F$3:$I$102,4,FALSE))</f>
        <v>9.375</v>
      </c>
      <c r="L30" s="155" t="str">
        <f>IF(ISNA(VLOOKUP($C30,大女R3績分!$D$3:$H$102,5,FALSE))," ",VLOOKUP($C30,大女R3績分!$D$3:$H$102,5,FALSE))</f>
        <v xml:space="preserve"> </v>
      </c>
      <c r="M30" s="155" t="str">
        <f>IF(ISNA(VLOOKUP($C30,大女R4績分!$D$3:$I$102,6,FALSE))," ",VLOOKUP($C30,大女R4績分!$D$3:$I$102,6,FALSE))</f>
        <v xml:space="preserve"> </v>
      </c>
      <c r="N30" s="155">
        <f t="shared" si="0"/>
        <v>17.416666666666671</v>
      </c>
    </row>
    <row r="31" spans="1:14">
      <c r="A31" s="151"/>
      <c r="B31" s="149" t="s">
        <v>127</v>
      </c>
      <c r="C31" s="150" t="s">
        <v>166</v>
      </c>
      <c r="D31" s="152">
        <v>83</v>
      </c>
      <c r="E31" s="152">
        <v>75</v>
      </c>
      <c r="F31" s="152">
        <v>0</v>
      </c>
      <c r="G31" s="152">
        <v>0</v>
      </c>
      <c r="H31" s="152">
        <v>158</v>
      </c>
      <c r="I31" s="153"/>
      <c r="J31" s="155">
        <f>IF(ISNA(VLOOKUP($C31,大女R1績分!$F$3:$H$102,3,FALSE))," ",VLOOKUP($C31,大女R1績分!$F$3:$H$102,3,FALSE))</f>
        <v>3.0416666666666714</v>
      </c>
      <c r="K31" s="155">
        <f>IF(ISNA(VLOOKUP($C31,大女R2績分!$F$3:$I$102,4,FALSE))," ",VLOOKUP($C31,大女R2績分!$F$3:$I$102,4,FALSE))</f>
        <v>9.375</v>
      </c>
      <c r="L31" s="155" t="str">
        <f>IF(ISNA(VLOOKUP($C31,大女R3績分!$D$3:$H$102,5,FALSE))," ",VLOOKUP($C31,大女R3績分!$D$3:$H$102,5,FALSE))</f>
        <v xml:space="preserve"> </v>
      </c>
      <c r="M31" s="155" t="str">
        <f>IF(ISNA(VLOOKUP($C31,大女R4績分!$D$3:$I$102,6,FALSE))," ",VLOOKUP($C31,大女R4績分!$D$3:$I$102,6,FALSE))</f>
        <v xml:space="preserve"> </v>
      </c>
      <c r="N31" s="155">
        <f t="shared" si="0"/>
        <v>12.416666666666671</v>
      </c>
    </row>
    <row r="32" spans="1:14">
      <c r="A32" s="151"/>
      <c r="B32" s="149" t="s">
        <v>127</v>
      </c>
      <c r="C32" s="150" t="s">
        <v>369</v>
      </c>
      <c r="D32" s="152">
        <v>81</v>
      </c>
      <c r="E32" s="152">
        <v>79</v>
      </c>
      <c r="F32" s="152">
        <v>0</v>
      </c>
      <c r="G32" s="152">
        <v>0</v>
      </c>
      <c r="H32" s="152">
        <v>160</v>
      </c>
      <c r="I32" s="153"/>
      <c r="J32" s="155">
        <f>IF(ISNA(VLOOKUP($C32,大女R1績分!$F$3:$H$102,3,FALSE))," ",VLOOKUP($C32,大女R1績分!$F$3:$H$102,3,FALSE))</f>
        <v>5.0416666666666714</v>
      </c>
      <c r="K32" s="155">
        <f>IF(ISNA(VLOOKUP($C32,大女R2績分!$F$3:$I$102,4,FALSE))," ",VLOOKUP($C32,大女R2績分!$F$3:$I$102,4,FALSE))</f>
        <v>5.375</v>
      </c>
      <c r="L32" s="155" t="str">
        <f>IF(ISNA(VLOOKUP($C32,大女R3績分!$D$3:$H$102,5,FALSE))," ",VLOOKUP($C32,大女R3績分!$D$3:$H$102,5,FALSE))</f>
        <v xml:space="preserve"> </v>
      </c>
      <c r="M32" s="155" t="str">
        <f>IF(ISNA(VLOOKUP($C32,大女R4績分!$D$3:$I$102,6,FALSE))," ",VLOOKUP($C32,大女R4績分!$D$3:$I$102,6,FALSE))</f>
        <v xml:space="preserve"> </v>
      </c>
      <c r="N32" s="155">
        <f t="shared" si="0"/>
        <v>10.416666666666671</v>
      </c>
    </row>
    <row r="33" spans="1:14">
      <c r="A33" s="151"/>
      <c r="B33" s="149" t="s">
        <v>127</v>
      </c>
      <c r="C33" s="150" t="s">
        <v>264</v>
      </c>
      <c r="D33" s="152">
        <v>81</v>
      </c>
      <c r="E33" s="152">
        <v>80</v>
      </c>
      <c r="F33" s="152">
        <v>0</v>
      </c>
      <c r="G33" s="152">
        <v>0</v>
      </c>
      <c r="H33" s="152">
        <v>161</v>
      </c>
      <c r="I33" s="153"/>
      <c r="J33" s="155">
        <f>IF(ISNA(VLOOKUP($C33,大女R1績分!$F$3:$H$102,3,FALSE))," ",VLOOKUP($C33,大女R1績分!$F$3:$H$102,3,FALSE))</f>
        <v>5.0416666666666714</v>
      </c>
      <c r="K33" s="155">
        <f>IF(ISNA(VLOOKUP($C33,大女R2績分!$F$3:$I$102,4,FALSE))," ",VLOOKUP($C33,大女R2績分!$F$3:$I$102,4,FALSE))</f>
        <v>4.375</v>
      </c>
      <c r="L33" s="155" t="str">
        <f>IF(ISNA(VLOOKUP($C33,大女R3績分!$D$3:$H$102,5,FALSE))," ",VLOOKUP($C33,大女R3績分!$D$3:$H$102,5,FALSE))</f>
        <v xml:space="preserve"> </v>
      </c>
      <c r="M33" s="155" t="str">
        <f>IF(ISNA(VLOOKUP($C33,大女R4績分!$D$3:$I$102,6,FALSE))," ",VLOOKUP($C33,大女R4績分!$D$3:$I$102,6,FALSE))</f>
        <v xml:space="preserve"> </v>
      </c>
      <c r="N33" s="155">
        <f t="shared" si="0"/>
        <v>9.4166666666666714</v>
      </c>
    </row>
    <row r="34" spans="1:14">
      <c r="A34" s="151"/>
      <c r="B34" s="149" t="s">
        <v>127</v>
      </c>
      <c r="C34" s="150" t="s">
        <v>370</v>
      </c>
      <c r="D34" s="152">
        <v>78</v>
      </c>
      <c r="E34" s="152">
        <v>83</v>
      </c>
      <c r="F34" s="152">
        <v>0</v>
      </c>
      <c r="G34" s="152">
        <v>0</v>
      </c>
      <c r="H34" s="152">
        <v>161</v>
      </c>
      <c r="I34" s="153"/>
      <c r="J34" s="155">
        <f>IF(ISNA(VLOOKUP($C34,大女R1績分!$F$3:$H$102,3,FALSE))," ",VLOOKUP($C34,大女R1績分!$F$3:$H$102,3,FALSE))</f>
        <v>8.0416666666666714</v>
      </c>
      <c r="K34" s="155">
        <f>IF(ISNA(VLOOKUP($C34,大女R2績分!$F$3:$I$102,4,FALSE))," ",VLOOKUP($C34,大女R2績分!$F$3:$I$102,4,FALSE))</f>
        <v>1.375</v>
      </c>
      <c r="L34" s="155" t="str">
        <f>IF(ISNA(VLOOKUP($C34,大女R3績分!$D$3:$H$102,5,FALSE))," ",VLOOKUP($C34,大女R3績分!$D$3:$H$102,5,FALSE))</f>
        <v xml:space="preserve"> </v>
      </c>
      <c r="M34" s="155" t="str">
        <f>IF(ISNA(VLOOKUP($C34,大女R4績分!$D$3:$I$102,6,FALSE))," ",VLOOKUP($C34,大女R4績分!$D$3:$I$102,6,FALSE))</f>
        <v xml:space="preserve"> </v>
      </c>
      <c r="N34" s="155">
        <f t="shared" ref="N34:N65" si="1">SUM(J34:M34)</f>
        <v>9.4166666666666714</v>
      </c>
    </row>
    <row r="35" spans="1:14">
      <c r="A35" s="151"/>
      <c r="B35" s="149" t="s">
        <v>114</v>
      </c>
      <c r="C35" s="150" t="s">
        <v>366</v>
      </c>
      <c r="D35" s="152">
        <v>81</v>
      </c>
      <c r="E35" s="152">
        <v>81</v>
      </c>
      <c r="F35" s="152">
        <v>0</v>
      </c>
      <c r="G35" s="152">
        <v>0</v>
      </c>
      <c r="H35" s="152">
        <v>162</v>
      </c>
      <c r="I35" s="153"/>
      <c r="J35" s="155">
        <f>IF(ISNA(VLOOKUP($C35,大女R1績分!$F$3:$H$102,3,FALSE))," ",VLOOKUP($C35,大女R1績分!$F$3:$H$102,3,FALSE))</f>
        <v>5.0416666666666714</v>
      </c>
      <c r="K35" s="155">
        <f>IF(ISNA(VLOOKUP($C35,大女R2績分!$F$3:$I$102,4,FALSE))," ",VLOOKUP($C35,大女R2績分!$F$3:$I$102,4,FALSE))</f>
        <v>3.375</v>
      </c>
      <c r="L35" s="155" t="str">
        <f>IF(ISNA(VLOOKUP($C35,大女R3績分!$D$3:$H$102,5,FALSE))," ",VLOOKUP($C35,大女R3績分!$D$3:$H$102,5,FALSE))</f>
        <v xml:space="preserve"> </v>
      </c>
      <c r="M35" s="155" t="str">
        <f>IF(ISNA(VLOOKUP($C35,大女R4績分!$D$3:$I$102,6,FALSE))," ",VLOOKUP($C35,大女R4績分!$D$3:$I$102,6,FALSE))</f>
        <v xml:space="preserve"> </v>
      </c>
      <c r="N35" s="155">
        <f t="shared" si="1"/>
        <v>8.4166666666666714</v>
      </c>
    </row>
    <row r="36" spans="1:14">
      <c r="A36" s="151"/>
      <c r="B36" s="149" t="s">
        <v>127</v>
      </c>
      <c r="C36" s="150" t="s">
        <v>140</v>
      </c>
      <c r="D36" s="152">
        <v>83</v>
      </c>
      <c r="E36" s="152">
        <v>80</v>
      </c>
      <c r="F36" s="152">
        <v>0</v>
      </c>
      <c r="G36" s="152">
        <v>0</v>
      </c>
      <c r="H36" s="152">
        <v>163</v>
      </c>
      <c r="I36" s="153"/>
      <c r="J36" s="155">
        <f>IF(ISNA(VLOOKUP($C36,大女R1績分!$F$3:$H$102,3,FALSE))," ",VLOOKUP($C36,大女R1績分!$F$3:$H$102,3,FALSE))</f>
        <v>3.0416666666666714</v>
      </c>
      <c r="K36" s="155">
        <f>IF(ISNA(VLOOKUP($C36,大女R2績分!$F$3:$I$102,4,FALSE))," ",VLOOKUP($C36,大女R2績分!$F$3:$I$102,4,FALSE))</f>
        <v>4.375</v>
      </c>
      <c r="L36" s="155" t="str">
        <f>IF(ISNA(VLOOKUP($C36,大女R3績分!$D$3:$H$102,5,FALSE))," ",VLOOKUP($C36,大女R3績分!$D$3:$H$102,5,FALSE))</f>
        <v xml:space="preserve"> </v>
      </c>
      <c r="M36" s="155" t="str">
        <f>IF(ISNA(VLOOKUP($C36,大女R4績分!$D$3:$I$102,6,FALSE))," ",VLOOKUP($C36,大女R4績分!$D$3:$I$102,6,FALSE))</f>
        <v xml:space="preserve"> </v>
      </c>
      <c r="N36" s="155">
        <f t="shared" si="1"/>
        <v>7.4166666666666714</v>
      </c>
    </row>
    <row r="37" spans="1:14">
      <c r="A37" s="151"/>
      <c r="B37" s="149" t="s">
        <v>127</v>
      </c>
      <c r="C37" s="150" t="s">
        <v>253</v>
      </c>
      <c r="D37" s="152">
        <v>81</v>
      </c>
      <c r="E37" s="152">
        <v>82</v>
      </c>
      <c r="F37" s="152">
        <v>0</v>
      </c>
      <c r="G37" s="152">
        <v>0</v>
      </c>
      <c r="H37" s="152">
        <v>163</v>
      </c>
      <c r="I37" s="153"/>
      <c r="J37" s="155">
        <f>IF(ISNA(VLOOKUP($C37,大女R1績分!$F$3:$H$102,3,FALSE))," ",VLOOKUP($C37,大女R1績分!$F$3:$H$102,3,FALSE))</f>
        <v>5.0416666666666714</v>
      </c>
      <c r="K37" s="155">
        <f>IF(ISNA(VLOOKUP($C37,大女R2績分!$F$3:$I$102,4,FALSE))," ",VLOOKUP($C37,大女R2績分!$F$3:$I$102,4,FALSE))</f>
        <v>2.375</v>
      </c>
      <c r="L37" s="155" t="str">
        <f>IF(ISNA(VLOOKUP($C37,大女R3績分!$D$3:$H$102,5,FALSE))," ",VLOOKUP($C37,大女R3績分!$D$3:$H$102,5,FALSE))</f>
        <v xml:space="preserve"> </v>
      </c>
      <c r="M37" s="155" t="str">
        <f>IF(ISNA(VLOOKUP($C37,大女R4績分!$D$3:$I$102,6,FALSE))," ",VLOOKUP($C37,大女R4績分!$D$3:$I$102,6,FALSE))</f>
        <v xml:space="preserve"> </v>
      </c>
      <c r="N37" s="155">
        <f t="shared" si="1"/>
        <v>7.4166666666666714</v>
      </c>
    </row>
    <row r="38" spans="1:14">
      <c r="A38" s="151"/>
      <c r="B38" s="149" t="s">
        <v>148</v>
      </c>
      <c r="C38" s="150" t="s">
        <v>163</v>
      </c>
      <c r="D38" s="152">
        <v>80</v>
      </c>
      <c r="E38" s="152">
        <v>83</v>
      </c>
      <c r="F38" s="152">
        <v>0</v>
      </c>
      <c r="G38" s="152">
        <v>0</v>
      </c>
      <c r="H38" s="152">
        <v>163</v>
      </c>
      <c r="I38" s="153"/>
      <c r="J38" s="155">
        <f>IF(ISNA(VLOOKUP($C38,大女R1績分!$F$3:$H$102,3,FALSE))," ",VLOOKUP($C38,大女R1績分!$F$3:$H$102,3,FALSE))</f>
        <v>6.0416666666666714</v>
      </c>
      <c r="K38" s="155">
        <f>IF(ISNA(VLOOKUP($C38,大女R2績分!$F$3:$I$102,4,FALSE))," ",VLOOKUP($C38,大女R2績分!$F$3:$I$102,4,FALSE))</f>
        <v>1.375</v>
      </c>
      <c r="L38" s="155" t="str">
        <f>IF(ISNA(VLOOKUP($C38,大女R3績分!$D$3:$H$102,5,FALSE))," ",VLOOKUP($C38,大女R3績分!$D$3:$H$102,5,FALSE))</f>
        <v xml:space="preserve"> </v>
      </c>
      <c r="M38" s="155" t="str">
        <f>IF(ISNA(VLOOKUP($C38,大女R4績分!$D$3:$I$102,6,FALSE))," ",VLOOKUP($C38,大女R4績分!$D$3:$I$102,6,FALSE))</f>
        <v xml:space="preserve"> </v>
      </c>
      <c r="N38" s="155">
        <f t="shared" si="1"/>
        <v>7.4166666666666714</v>
      </c>
    </row>
    <row r="39" spans="1:14">
      <c r="A39" s="151"/>
      <c r="B39" s="149" t="s">
        <v>148</v>
      </c>
      <c r="C39" s="150" t="s">
        <v>26</v>
      </c>
      <c r="D39" s="152">
        <v>85</v>
      </c>
      <c r="E39" s="152">
        <v>82</v>
      </c>
      <c r="F39" s="152">
        <v>0</v>
      </c>
      <c r="G39" s="152">
        <v>0</v>
      </c>
      <c r="H39" s="152">
        <v>167</v>
      </c>
      <c r="I39" s="153"/>
      <c r="J39" s="155">
        <f>IF(ISNA(VLOOKUP($C39,大女R1績分!$F$3:$H$102,3,FALSE))," ",VLOOKUP($C39,大女R1績分!$F$3:$H$102,3,FALSE))</f>
        <v>1.0416666666666714</v>
      </c>
      <c r="K39" s="155">
        <f>IF(ISNA(VLOOKUP($C39,大女R2績分!$F$3:$I$102,4,FALSE))," ",VLOOKUP($C39,大女R2績分!$F$3:$I$102,4,FALSE))</f>
        <v>2.375</v>
      </c>
      <c r="L39" s="155" t="str">
        <f>IF(ISNA(VLOOKUP($C39,大女R3績分!$D$3:$H$102,5,FALSE))," ",VLOOKUP($C39,大女R3績分!$D$3:$H$102,5,FALSE))</f>
        <v xml:space="preserve"> </v>
      </c>
      <c r="M39" s="155" t="str">
        <f>IF(ISNA(VLOOKUP($C39,大女R4績分!$D$3:$I$102,6,FALSE))," ",VLOOKUP($C39,大女R4績分!$D$3:$I$102,6,FALSE))</f>
        <v xml:space="preserve"> </v>
      </c>
      <c r="N39" s="155">
        <f t="shared" si="1"/>
        <v>3.4166666666666714</v>
      </c>
    </row>
    <row r="40" spans="1:14">
      <c r="A40" s="151"/>
      <c r="B40" s="149" t="s">
        <v>148</v>
      </c>
      <c r="C40" s="150" t="s">
        <v>377</v>
      </c>
      <c r="D40" s="152">
        <v>81</v>
      </c>
      <c r="E40" s="152">
        <v>86</v>
      </c>
      <c r="F40" s="152">
        <v>0</v>
      </c>
      <c r="G40" s="152">
        <v>0</v>
      </c>
      <c r="H40" s="152">
        <v>167</v>
      </c>
      <c r="I40" s="153"/>
      <c r="J40" s="155">
        <f>IF(ISNA(VLOOKUP($C40,大女R1績分!$F$3:$H$102,3,FALSE))," ",VLOOKUP($C40,大女R1績分!$F$3:$H$102,3,FALSE))</f>
        <v>5.0416666666666714</v>
      </c>
      <c r="K40" s="155">
        <f>IF(ISNA(VLOOKUP($C40,大女R2績分!$F$3:$I$102,4,FALSE))," ",VLOOKUP($C40,大女R2績分!$F$3:$I$102,4,FALSE))</f>
        <v>0</v>
      </c>
      <c r="L40" s="155" t="str">
        <f>IF(ISNA(VLOOKUP($C40,大女R3績分!$D$3:$H$102,5,FALSE))," ",VLOOKUP($C40,大女R3績分!$D$3:$H$102,5,FALSE))</f>
        <v xml:space="preserve"> </v>
      </c>
      <c r="M40" s="155" t="str">
        <f>IF(ISNA(VLOOKUP($C40,大女R4績分!$D$3:$I$102,6,FALSE))," ",VLOOKUP($C40,大女R4績分!$D$3:$I$102,6,FALSE))</f>
        <v xml:space="preserve"> </v>
      </c>
      <c r="N40" s="155">
        <f t="shared" si="1"/>
        <v>5.0416666666666714</v>
      </c>
    </row>
    <row r="41" spans="1:14">
      <c r="A41" s="151"/>
      <c r="B41" s="149" t="s">
        <v>127</v>
      </c>
      <c r="C41" s="150" t="s">
        <v>371</v>
      </c>
      <c r="D41" s="152">
        <v>86</v>
      </c>
      <c r="E41" s="152">
        <v>82</v>
      </c>
      <c r="F41" s="152">
        <v>0</v>
      </c>
      <c r="G41" s="152">
        <v>0</v>
      </c>
      <c r="H41" s="152">
        <v>168</v>
      </c>
      <c r="I41" s="153"/>
      <c r="J41" s="155">
        <f>IF(ISNA(VLOOKUP($C41,大女R1績分!$F$3:$H$102,3,FALSE))," ",VLOOKUP($C41,大女R1績分!$F$3:$H$102,3,FALSE))</f>
        <v>4.1666666666671404E-2</v>
      </c>
      <c r="K41" s="155">
        <f>IF(ISNA(VLOOKUP($C41,大女R2績分!$F$3:$I$102,4,FALSE))," ",VLOOKUP($C41,大女R2績分!$F$3:$I$102,4,FALSE))</f>
        <v>2.375</v>
      </c>
      <c r="L41" s="155" t="str">
        <f>IF(ISNA(VLOOKUP($C41,大女R3績分!$D$3:$H$102,5,FALSE))," ",VLOOKUP($C41,大女R3績分!$D$3:$H$102,5,FALSE))</f>
        <v xml:space="preserve"> </v>
      </c>
      <c r="M41" s="155" t="str">
        <f>IF(ISNA(VLOOKUP($C41,大女R4績分!$D$3:$I$102,6,FALSE))," ",VLOOKUP($C41,大女R4績分!$D$3:$I$102,6,FALSE))</f>
        <v xml:space="preserve"> </v>
      </c>
      <c r="N41" s="155">
        <f t="shared" si="1"/>
        <v>2.4166666666666714</v>
      </c>
    </row>
    <row r="42" spans="1:14">
      <c r="A42" s="151"/>
      <c r="B42" s="149" t="s">
        <v>127</v>
      </c>
      <c r="C42" s="150" t="s">
        <v>372</v>
      </c>
      <c r="D42" s="152">
        <v>89</v>
      </c>
      <c r="E42" s="152">
        <v>81</v>
      </c>
      <c r="F42" s="152">
        <v>0</v>
      </c>
      <c r="G42" s="152">
        <v>0</v>
      </c>
      <c r="H42" s="152">
        <v>170</v>
      </c>
      <c r="I42" s="153"/>
      <c r="J42" s="155">
        <f>IF(ISNA(VLOOKUP($C42,大女R1績分!$F$3:$H$102,3,FALSE))," ",VLOOKUP($C42,大女R1績分!$F$3:$H$102,3,FALSE))</f>
        <v>0</v>
      </c>
      <c r="K42" s="155">
        <f>IF(ISNA(VLOOKUP($C42,大女R2績分!$F$3:$I$102,4,FALSE))," ",VLOOKUP($C42,大女R2績分!$F$3:$I$102,4,FALSE))</f>
        <v>3.375</v>
      </c>
      <c r="L42" s="155" t="str">
        <f>IF(ISNA(VLOOKUP($C42,大女R3績分!$D$3:$H$102,5,FALSE))," ",VLOOKUP($C42,大女R3績分!$D$3:$H$102,5,FALSE))</f>
        <v xml:space="preserve"> </v>
      </c>
      <c r="M42" s="155" t="str">
        <f>IF(ISNA(VLOOKUP($C42,大女R4績分!$D$3:$I$102,6,FALSE))," ",VLOOKUP($C42,大女R4績分!$D$3:$I$102,6,FALSE))</f>
        <v xml:space="preserve"> </v>
      </c>
      <c r="N42" s="155">
        <f t="shared" si="1"/>
        <v>3.375</v>
      </c>
    </row>
    <row r="43" spans="1:14">
      <c r="A43" s="151"/>
      <c r="B43" s="149" t="s">
        <v>148</v>
      </c>
      <c r="C43" s="150" t="s">
        <v>164</v>
      </c>
      <c r="D43" s="152">
        <v>85</v>
      </c>
      <c r="E43" s="152">
        <v>87</v>
      </c>
      <c r="F43" s="152">
        <v>0</v>
      </c>
      <c r="G43" s="152">
        <v>0</v>
      </c>
      <c r="H43" s="152">
        <v>172</v>
      </c>
      <c r="I43" s="153"/>
      <c r="J43" s="155">
        <f>IF(ISNA(VLOOKUP($C43,大女R1績分!$F$3:$H$102,3,FALSE))," ",VLOOKUP($C43,大女R1績分!$F$3:$H$102,3,FALSE))</f>
        <v>1.0416666666666714</v>
      </c>
      <c r="K43" s="155">
        <f>IF(ISNA(VLOOKUP($C43,大女R2績分!$F$3:$I$102,4,FALSE))," ",VLOOKUP($C43,大女R2績分!$F$3:$I$102,4,FALSE))</f>
        <v>0</v>
      </c>
      <c r="L43" s="155" t="str">
        <f>IF(ISNA(VLOOKUP($C43,大女R3績分!$D$3:$H$102,5,FALSE))," ",VLOOKUP($C43,大女R3績分!$D$3:$H$102,5,FALSE))</f>
        <v xml:space="preserve"> </v>
      </c>
      <c r="M43" s="155" t="str">
        <f>IF(ISNA(VLOOKUP($C43,大女R4績分!$D$3:$I$102,6,FALSE))," ",VLOOKUP($C43,大女R4績分!$D$3:$I$102,6,FALSE))</f>
        <v xml:space="preserve"> </v>
      </c>
      <c r="N43" s="155">
        <f t="shared" si="1"/>
        <v>1.0416666666666714</v>
      </c>
    </row>
    <row r="44" spans="1:14">
      <c r="A44" s="151"/>
      <c r="B44" s="149" t="s">
        <v>148</v>
      </c>
      <c r="C44" s="150" t="s">
        <v>167</v>
      </c>
      <c r="D44" s="152">
        <v>81</v>
      </c>
      <c r="E44" s="152">
        <v>91</v>
      </c>
      <c r="F44" s="152">
        <v>0</v>
      </c>
      <c r="G44" s="152">
        <v>0</v>
      </c>
      <c r="H44" s="152">
        <v>172</v>
      </c>
      <c r="I44" s="153"/>
      <c r="J44" s="155">
        <f>IF(ISNA(VLOOKUP($C44,大女R1績分!$F$3:$H$102,3,FALSE))," ",VLOOKUP($C44,大女R1績分!$F$3:$H$102,3,FALSE))</f>
        <v>5.0416666666666714</v>
      </c>
      <c r="K44" s="155">
        <f>IF(ISNA(VLOOKUP($C44,大女R2績分!$F$3:$I$102,4,FALSE))," ",VLOOKUP($C44,大女R2績分!$F$3:$I$102,4,FALSE))</f>
        <v>0</v>
      </c>
      <c r="L44" s="155" t="str">
        <f>IF(ISNA(VLOOKUP($C44,大女R3績分!$D$3:$H$102,5,FALSE))," ",VLOOKUP($C44,大女R3績分!$D$3:$H$102,5,FALSE))</f>
        <v xml:space="preserve"> </v>
      </c>
      <c r="M44" s="155" t="str">
        <f>IF(ISNA(VLOOKUP($C44,大女R4績分!$D$3:$I$102,6,FALSE))," ",VLOOKUP($C44,大女R4績分!$D$3:$I$102,6,FALSE))</f>
        <v xml:space="preserve"> </v>
      </c>
      <c r="N44" s="155">
        <f t="shared" si="1"/>
        <v>5.0416666666666714</v>
      </c>
    </row>
    <row r="45" spans="1:14">
      <c r="A45" s="151"/>
      <c r="B45" s="149" t="s">
        <v>148</v>
      </c>
      <c r="C45" s="150" t="s">
        <v>261</v>
      </c>
      <c r="D45" s="152">
        <v>86</v>
      </c>
      <c r="E45" s="152">
        <v>87</v>
      </c>
      <c r="F45" s="152">
        <v>0</v>
      </c>
      <c r="G45" s="152">
        <v>0</v>
      </c>
      <c r="H45" s="152">
        <v>173</v>
      </c>
      <c r="I45" s="153"/>
      <c r="J45" s="155">
        <f>IF(ISNA(VLOOKUP($C45,大女R1績分!$F$3:$H$102,3,FALSE))," ",VLOOKUP($C45,大女R1績分!$F$3:$H$102,3,FALSE))</f>
        <v>4.1666666666671404E-2</v>
      </c>
      <c r="K45" s="155">
        <f>IF(ISNA(VLOOKUP($C45,大女R2績分!$F$3:$I$102,4,FALSE))," ",VLOOKUP($C45,大女R2績分!$F$3:$I$102,4,FALSE))</f>
        <v>0</v>
      </c>
      <c r="L45" s="155" t="str">
        <f>IF(ISNA(VLOOKUP($C45,大女R3績分!$D$3:$H$102,5,FALSE))," ",VLOOKUP($C45,大女R3績分!$D$3:$H$102,5,FALSE))</f>
        <v xml:space="preserve"> </v>
      </c>
      <c r="M45" s="155" t="str">
        <f>IF(ISNA(VLOOKUP($C45,大女R4績分!$D$3:$I$102,6,FALSE))," ",VLOOKUP($C45,大女R4績分!$D$3:$I$102,6,FALSE))</f>
        <v xml:space="preserve"> </v>
      </c>
      <c r="N45" s="155">
        <f t="shared" si="1"/>
        <v>4.1666666666671404E-2</v>
      </c>
    </row>
    <row r="46" spans="1:14">
      <c r="A46" s="151"/>
      <c r="B46" s="149" t="s">
        <v>148</v>
      </c>
      <c r="C46" s="150" t="s">
        <v>157</v>
      </c>
      <c r="D46" s="152">
        <v>84</v>
      </c>
      <c r="E46" s="152">
        <v>89</v>
      </c>
      <c r="F46" s="152">
        <v>0</v>
      </c>
      <c r="G46" s="152">
        <v>0</v>
      </c>
      <c r="H46" s="152">
        <v>173</v>
      </c>
      <c r="I46" s="153"/>
      <c r="J46" s="155">
        <f>IF(ISNA(VLOOKUP($C46,大女R1績分!$F$3:$H$102,3,FALSE))," ",VLOOKUP($C46,大女R1績分!$F$3:$H$102,3,FALSE))</f>
        <v>2.0416666666666714</v>
      </c>
      <c r="K46" s="155">
        <f>IF(ISNA(VLOOKUP($C46,大女R2績分!$F$3:$I$102,4,FALSE))," ",VLOOKUP($C46,大女R2績分!$F$3:$I$102,4,FALSE))</f>
        <v>0</v>
      </c>
      <c r="L46" s="155" t="str">
        <f>IF(ISNA(VLOOKUP($C46,大女R3績分!$D$3:$H$102,5,FALSE))," ",VLOOKUP($C46,大女R3績分!$D$3:$H$102,5,FALSE))</f>
        <v xml:space="preserve"> </v>
      </c>
      <c r="M46" s="155" t="str">
        <f>IF(ISNA(VLOOKUP($C46,大女R4績分!$D$3:$I$102,6,FALSE))," ",VLOOKUP($C46,大女R4績分!$D$3:$I$102,6,FALSE))</f>
        <v xml:space="preserve"> </v>
      </c>
      <c r="N46" s="155">
        <f t="shared" si="1"/>
        <v>2.0416666666666714</v>
      </c>
    </row>
    <row r="47" spans="1:14">
      <c r="A47" s="151"/>
      <c r="B47" s="149" t="s">
        <v>148</v>
      </c>
      <c r="C47" s="150" t="s">
        <v>165</v>
      </c>
      <c r="D47" s="152">
        <v>85</v>
      </c>
      <c r="E47" s="152">
        <v>89</v>
      </c>
      <c r="F47" s="152">
        <v>0</v>
      </c>
      <c r="G47" s="152">
        <v>0</v>
      </c>
      <c r="H47" s="152">
        <v>174</v>
      </c>
      <c r="I47" s="153"/>
      <c r="J47" s="155">
        <f>IF(ISNA(VLOOKUP($C47,大女R1績分!$F$3:$H$102,3,FALSE))," ",VLOOKUP($C47,大女R1績分!$F$3:$H$102,3,FALSE))</f>
        <v>1.0416666666666714</v>
      </c>
      <c r="K47" s="155">
        <f>IF(ISNA(VLOOKUP($C47,大女R2績分!$F$3:$I$102,4,FALSE))," ",VLOOKUP($C47,大女R2績分!$F$3:$I$102,4,FALSE))</f>
        <v>0</v>
      </c>
      <c r="L47" s="155" t="str">
        <f>IF(ISNA(VLOOKUP($C47,大女R3績分!$D$3:$H$102,5,FALSE))," ",VLOOKUP($C47,大女R3績分!$D$3:$H$102,5,FALSE))</f>
        <v xml:space="preserve"> </v>
      </c>
      <c r="M47" s="155" t="str">
        <f>IF(ISNA(VLOOKUP($C47,大女R4績分!$D$3:$I$102,6,FALSE))," ",VLOOKUP($C47,大女R4績分!$D$3:$I$102,6,FALSE))</f>
        <v xml:space="preserve"> </v>
      </c>
      <c r="N47" s="155">
        <f t="shared" si="1"/>
        <v>1.0416666666666714</v>
      </c>
    </row>
    <row r="48" spans="1:14">
      <c r="A48" s="151"/>
      <c r="B48" s="149" t="s">
        <v>148</v>
      </c>
      <c r="C48" s="150" t="s">
        <v>378</v>
      </c>
      <c r="D48" s="152">
        <v>91</v>
      </c>
      <c r="E48" s="152">
        <v>85</v>
      </c>
      <c r="F48" s="152">
        <v>0</v>
      </c>
      <c r="G48" s="152">
        <v>0</v>
      </c>
      <c r="H48" s="152">
        <v>176</v>
      </c>
      <c r="I48" s="153"/>
      <c r="J48" s="155">
        <f>IF(ISNA(VLOOKUP($C48,大女R1績分!$F$3:$H$102,3,FALSE))," ",VLOOKUP($C48,大女R1績分!$F$3:$H$102,3,FALSE))</f>
        <v>0</v>
      </c>
      <c r="K48" s="155">
        <f>IF(ISNA(VLOOKUP($C48,大女R2績分!$F$3:$I$102,4,FALSE))," ",VLOOKUP($C48,大女R2績分!$F$3:$I$102,4,FALSE))</f>
        <v>0</v>
      </c>
      <c r="L48" s="155" t="str">
        <f>IF(ISNA(VLOOKUP($C48,大女R3績分!$D$3:$H$102,5,FALSE))," ",VLOOKUP($C48,大女R3績分!$D$3:$H$102,5,FALSE))</f>
        <v xml:space="preserve"> </v>
      </c>
      <c r="M48" s="155" t="str">
        <f>IF(ISNA(VLOOKUP($C48,大女R4績分!$D$3:$I$102,6,FALSE))," ",VLOOKUP($C48,大女R4績分!$D$3:$I$102,6,FALSE))</f>
        <v xml:space="preserve"> </v>
      </c>
      <c r="N48" s="155">
        <f t="shared" si="1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 t="str">
        <f>IF(ISNA(VLOOKUP($C49,大女R1績分!$F$3:$H$102,3,FALSE))," ",VLOOKUP($C49,大女R1績分!$F$3:$H$102,3,FALSE))</f>
        <v xml:space="preserve"> </v>
      </c>
      <c r="K49" s="155" t="str">
        <f>IF(ISNA(VLOOKUP($C49,大女R2績分!$F$3:$I$102,4,FALSE))," ",VLOOKUP($C49,大女R2績分!$F$3:$I$102,4,FALSE))</f>
        <v xml:space="preserve"> </v>
      </c>
      <c r="L49" s="155" t="str">
        <f>IF(ISNA(VLOOKUP($C49,大女R3績分!$D$3:$H$102,5,FALSE))," ",VLOOKUP($C49,大女R3績分!$D$3:$H$102,5,FALSE))</f>
        <v xml:space="preserve"> </v>
      </c>
      <c r="M49" s="155" t="str">
        <f>IF(ISNA(VLOOKUP($C49,大女R4績分!$D$3:$I$102,6,FALSE))," ",VLOOKUP($C49,大女R4績分!$D$3:$I$102,6,FALSE))</f>
        <v xml:space="preserve"> </v>
      </c>
      <c r="N49" s="155">
        <f t="shared" si="1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 t="str">
        <f>IF(ISNA(VLOOKUP($C50,大女R1績分!$F$3:$H$102,3,FALSE))," ",VLOOKUP($C50,大女R1績分!$F$3:$H$102,3,FALSE))</f>
        <v xml:space="preserve"> </v>
      </c>
      <c r="K50" s="155" t="str">
        <f>IF(ISNA(VLOOKUP($C50,大女R2績分!$F$3:$I$102,4,FALSE))," ",VLOOKUP($C50,大女R2績分!$F$3:$I$102,4,FALSE))</f>
        <v xml:space="preserve"> </v>
      </c>
      <c r="L50" s="155" t="str">
        <f>IF(ISNA(VLOOKUP($C50,大女R3績分!$D$3:$H$102,5,FALSE))," ",VLOOKUP($C50,大女R3績分!$D$3:$H$102,5,FALSE))</f>
        <v xml:space="preserve"> </v>
      </c>
      <c r="M50" s="155" t="str">
        <f>IF(ISNA(VLOOKUP($C50,大女R4績分!$D$3:$I$102,6,FALSE))," ",VLOOKUP($C50,大女R4績分!$D$3:$I$102,6,FALSE))</f>
        <v xml:space="preserve"> </v>
      </c>
      <c r="N50" s="155">
        <f t="shared" si="1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 t="str">
        <f>IF(ISNA(VLOOKUP($C51,大女R1績分!$F$3:$H$102,3,FALSE))," ",VLOOKUP($C51,大女R1績分!$F$3:$H$102,3,FALSE))</f>
        <v xml:space="preserve"> </v>
      </c>
      <c r="K51" s="155" t="str">
        <f>IF(ISNA(VLOOKUP($C51,大女R2績分!$F$3:$I$102,4,FALSE))," ",VLOOKUP($C51,大女R2績分!$F$3:$I$102,4,FALSE))</f>
        <v xml:space="preserve"> </v>
      </c>
      <c r="L51" s="155" t="str">
        <f>IF(ISNA(VLOOKUP($C51,大女R3績分!$D$3:$H$102,5,FALSE))," ",VLOOKUP($C51,大女R3績分!$D$3:$H$102,5,FALSE))</f>
        <v xml:space="preserve"> </v>
      </c>
      <c r="M51" s="155" t="str">
        <f>IF(ISNA(VLOOKUP($C51,大女R4績分!$D$3:$I$102,6,FALSE))," ",VLOOKUP($C51,大女R4績分!$D$3:$I$102,6,FALSE))</f>
        <v xml:space="preserve"> </v>
      </c>
      <c r="N51" s="155">
        <f t="shared" si="1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 t="str">
        <f>IF(ISNA(VLOOKUP($C52,大女R1績分!$F$3:$H$102,3,FALSE))," ",VLOOKUP($C52,大女R1績分!$F$3:$H$102,3,FALSE))</f>
        <v xml:space="preserve"> </v>
      </c>
      <c r="K52" s="155" t="str">
        <f>IF(ISNA(VLOOKUP($C52,大女R2績分!$F$3:$I$102,4,FALSE))," ",VLOOKUP($C52,大女R2績分!$F$3:$I$102,4,FALSE))</f>
        <v xml:space="preserve"> </v>
      </c>
      <c r="L52" s="155" t="str">
        <f>IF(ISNA(VLOOKUP($C52,大女R3績分!$D$3:$H$102,5,FALSE))," ",VLOOKUP($C52,大女R3績分!$D$3:$H$102,5,FALSE))</f>
        <v xml:space="preserve"> </v>
      </c>
      <c r="M52" s="155" t="str">
        <f>IF(ISNA(VLOOKUP($C52,大女R4績分!$D$3:$I$102,6,FALSE))," ",VLOOKUP($C52,大女R4績分!$D$3:$I$102,6,FALSE))</f>
        <v xml:space="preserve"> </v>
      </c>
      <c r="N52" s="155">
        <f t="shared" si="1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 t="str">
        <f>IF(ISNA(VLOOKUP($C53,大女R1績分!$F$3:$H$102,3,FALSE))," ",VLOOKUP($C53,大女R1績分!$F$3:$H$102,3,FALSE))</f>
        <v xml:space="preserve"> </v>
      </c>
      <c r="K53" s="155" t="str">
        <f>IF(ISNA(VLOOKUP($C53,大女R2績分!$F$3:$I$102,4,FALSE))," ",VLOOKUP($C53,大女R2績分!$F$3:$I$102,4,FALSE))</f>
        <v xml:space="preserve"> </v>
      </c>
      <c r="L53" s="155" t="str">
        <f>IF(ISNA(VLOOKUP($C53,大女R3績分!$D$3:$H$102,5,FALSE))," ",VLOOKUP($C53,大女R3績分!$D$3:$H$102,5,FALSE))</f>
        <v xml:space="preserve"> </v>
      </c>
      <c r="M53" s="155" t="str">
        <f>IF(ISNA(VLOOKUP($C53,大女R4績分!$D$3:$I$102,6,FALSE))," ",VLOOKUP($C53,大女R4績分!$D$3:$I$102,6,FALSE))</f>
        <v xml:space="preserve"> </v>
      </c>
      <c r="N53" s="155">
        <f t="shared" si="1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 t="str">
        <f>IF(ISNA(VLOOKUP($C54,大女R1績分!$F$3:$H$102,3,FALSE))," ",VLOOKUP($C54,大女R1績分!$F$3:$H$102,3,FALSE))</f>
        <v xml:space="preserve"> </v>
      </c>
      <c r="K54" s="155" t="str">
        <f>IF(ISNA(VLOOKUP($C54,大女R2績分!$F$3:$I$102,4,FALSE))," ",VLOOKUP($C54,大女R2績分!$F$3:$I$102,4,FALSE))</f>
        <v xml:space="preserve"> </v>
      </c>
      <c r="L54" s="155" t="str">
        <f>IF(ISNA(VLOOKUP($C54,大女R3績分!$D$3:$H$102,5,FALSE))," ",VLOOKUP($C54,大女R3績分!$D$3:$H$102,5,FALSE))</f>
        <v xml:space="preserve"> </v>
      </c>
      <c r="M54" s="155" t="str">
        <f>IF(ISNA(VLOOKUP($C54,大女R4績分!$D$3:$I$102,6,FALSE))," ",VLOOKUP($C54,大女R4績分!$D$3:$I$102,6,FALSE))</f>
        <v xml:space="preserve"> </v>
      </c>
      <c r="N54" s="155">
        <f t="shared" si="1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 t="str">
        <f>IF(ISNA(VLOOKUP($C55,大女R1績分!$F$3:$H$102,3,FALSE))," ",VLOOKUP($C55,大女R1績分!$F$3:$H$102,3,FALSE))</f>
        <v xml:space="preserve"> </v>
      </c>
      <c r="K55" s="155" t="str">
        <f>IF(ISNA(VLOOKUP($C55,大女R2績分!$F$3:$I$102,4,FALSE))," ",VLOOKUP($C55,大女R2績分!$F$3:$I$102,4,FALSE))</f>
        <v xml:space="preserve"> </v>
      </c>
      <c r="L55" s="155" t="str">
        <f>IF(ISNA(VLOOKUP($C55,大女R3績分!$D$3:$H$102,5,FALSE))," ",VLOOKUP($C55,大女R3績分!$D$3:$H$102,5,FALSE))</f>
        <v xml:space="preserve"> </v>
      </c>
      <c r="M55" s="155" t="str">
        <f>IF(ISNA(VLOOKUP($C55,大女R4績分!$D$3:$I$102,6,FALSE))," ",VLOOKUP($C55,大女R4績分!$D$3:$I$102,6,FALSE))</f>
        <v xml:space="preserve"> </v>
      </c>
      <c r="N55" s="155">
        <f t="shared" si="1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 t="str">
        <f>IF(ISNA(VLOOKUP($C56,大女R1績分!$F$3:$H$102,3,FALSE))," ",VLOOKUP($C56,大女R1績分!$F$3:$H$102,3,FALSE))</f>
        <v xml:space="preserve"> </v>
      </c>
      <c r="K56" s="155" t="str">
        <f>IF(ISNA(VLOOKUP($C56,大女R2績分!$F$3:$I$102,4,FALSE))," ",VLOOKUP($C56,大女R2績分!$F$3:$I$102,4,FALSE))</f>
        <v xml:space="preserve"> </v>
      </c>
      <c r="L56" s="155" t="str">
        <f>IF(ISNA(VLOOKUP($C56,大女R3績分!$D$3:$H$102,5,FALSE))," ",VLOOKUP($C56,大女R3績分!$D$3:$H$102,5,FALSE))</f>
        <v xml:space="preserve"> </v>
      </c>
      <c r="M56" s="155" t="str">
        <f>IF(ISNA(VLOOKUP($C56,大女R4績分!$D$3:$I$102,6,FALSE))," ",VLOOKUP($C56,大女R4績分!$D$3:$I$102,6,FALSE))</f>
        <v xml:space="preserve"> </v>
      </c>
      <c r="N56" s="155">
        <f t="shared" si="1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 t="str">
        <f>IF(ISNA(VLOOKUP($C57,大女R1績分!$F$3:$H$102,3,FALSE))," ",VLOOKUP($C57,大女R1績分!$F$3:$H$102,3,FALSE))</f>
        <v xml:space="preserve"> </v>
      </c>
      <c r="K57" s="155" t="str">
        <f>IF(ISNA(VLOOKUP($C57,大女R2績分!$F$3:$I$102,4,FALSE))," ",VLOOKUP($C57,大女R2績分!$F$3:$I$102,4,FALSE))</f>
        <v xml:space="preserve"> </v>
      </c>
      <c r="L57" s="155" t="str">
        <f>IF(ISNA(VLOOKUP($C57,大女R3績分!$D$3:$H$102,5,FALSE))," ",VLOOKUP($C57,大女R3績分!$D$3:$H$102,5,FALSE))</f>
        <v xml:space="preserve"> </v>
      </c>
      <c r="M57" s="155" t="str">
        <f>IF(ISNA(VLOOKUP($C57,大女R4績分!$D$3:$I$102,6,FALSE))," ",VLOOKUP($C57,大女R4績分!$D$3:$I$102,6,FALSE))</f>
        <v xml:space="preserve"> </v>
      </c>
      <c r="N57" s="155">
        <f t="shared" si="1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 t="str">
        <f>IF(ISNA(VLOOKUP($C58,大女R1績分!$F$3:$H$102,3,FALSE))," ",VLOOKUP($C58,大女R1績分!$F$3:$H$102,3,FALSE))</f>
        <v xml:space="preserve"> </v>
      </c>
      <c r="K58" s="155" t="str">
        <f>IF(ISNA(VLOOKUP($C58,大女R2績分!$F$3:$I$102,4,FALSE))," ",VLOOKUP($C58,大女R2績分!$F$3:$I$102,4,FALSE))</f>
        <v xml:space="preserve"> </v>
      </c>
      <c r="L58" s="155" t="str">
        <f>IF(ISNA(VLOOKUP($C58,大女R3績分!$D$3:$H$102,5,FALSE))," ",VLOOKUP($C58,大女R3績分!$D$3:$H$102,5,FALSE))</f>
        <v xml:space="preserve"> </v>
      </c>
      <c r="M58" s="155" t="str">
        <f>IF(ISNA(VLOOKUP($C58,大女R4績分!$D$3:$I$102,6,FALSE))," ",VLOOKUP($C58,大女R4績分!$D$3:$I$102,6,FALSE))</f>
        <v xml:space="preserve"> </v>
      </c>
      <c r="N58" s="155">
        <f t="shared" si="1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 t="str">
        <f>IF(ISNA(VLOOKUP($C59,大女R1績分!$F$3:$H$102,3,FALSE))," ",VLOOKUP($C59,大女R1績分!$F$3:$H$102,3,FALSE))</f>
        <v xml:space="preserve"> </v>
      </c>
      <c r="K59" s="155" t="str">
        <f>IF(ISNA(VLOOKUP($C59,大女R2績分!$F$3:$I$102,4,FALSE))," ",VLOOKUP($C59,大女R2績分!$F$3:$I$102,4,FALSE))</f>
        <v xml:space="preserve"> </v>
      </c>
      <c r="L59" s="155" t="str">
        <f>IF(ISNA(VLOOKUP($C59,大女R3績分!$D$3:$H$102,5,FALSE))," ",VLOOKUP($C59,大女R3績分!$D$3:$H$102,5,FALSE))</f>
        <v xml:space="preserve"> </v>
      </c>
      <c r="M59" s="155" t="str">
        <f>IF(ISNA(VLOOKUP($C59,大女R4績分!$D$3:$I$102,6,FALSE))," ",VLOOKUP($C59,大女R4績分!$D$3:$I$102,6,FALSE))</f>
        <v xml:space="preserve"> </v>
      </c>
      <c r="N59" s="155">
        <f t="shared" si="1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 t="str">
        <f>IF(ISNA(VLOOKUP($C60,大女R1績分!$F$3:$H$102,3,FALSE))," ",VLOOKUP($C60,大女R1績分!$F$3:$H$102,3,FALSE))</f>
        <v xml:space="preserve"> </v>
      </c>
      <c r="K60" s="155" t="str">
        <f>IF(ISNA(VLOOKUP($C60,大女R2績分!$F$3:$I$102,4,FALSE))," ",VLOOKUP($C60,大女R2績分!$F$3:$I$102,4,FALSE))</f>
        <v xml:space="preserve"> </v>
      </c>
      <c r="L60" s="155" t="str">
        <f>IF(ISNA(VLOOKUP($C60,大女R3績分!$D$3:$H$102,5,FALSE))," ",VLOOKUP($C60,大女R3績分!$D$3:$H$102,5,FALSE))</f>
        <v xml:space="preserve"> </v>
      </c>
      <c r="M60" s="155" t="str">
        <f>IF(ISNA(VLOOKUP($C60,大女R4績分!$D$3:$I$102,6,FALSE))," ",VLOOKUP($C60,大女R4績分!$D$3:$I$102,6,FALSE))</f>
        <v xml:space="preserve"> </v>
      </c>
      <c r="N60" s="155">
        <f t="shared" si="1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 t="str">
        <f>IF(ISNA(VLOOKUP($C61,大女R1績分!$F$3:$H$102,3,FALSE))," ",VLOOKUP($C61,大女R1績分!$F$3:$H$102,3,FALSE))</f>
        <v xml:space="preserve"> </v>
      </c>
      <c r="K61" s="155" t="str">
        <f>IF(ISNA(VLOOKUP($C61,大女R2績分!$F$3:$I$102,4,FALSE))," ",VLOOKUP($C61,大女R2績分!$F$3:$I$102,4,FALSE))</f>
        <v xml:space="preserve"> </v>
      </c>
      <c r="L61" s="155" t="str">
        <f>IF(ISNA(VLOOKUP($C61,大女R3績分!$D$3:$H$102,5,FALSE))," ",VLOOKUP($C61,大女R3績分!$D$3:$H$102,5,FALSE))</f>
        <v xml:space="preserve"> </v>
      </c>
      <c r="M61" s="155" t="str">
        <f>IF(ISNA(VLOOKUP($C61,大女R4績分!$D$3:$I$102,6,FALSE))," ",VLOOKUP($C61,大女R4績分!$D$3:$I$102,6,FALSE))</f>
        <v xml:space="preserve"> </v>
      </c>
      <c r="N61" s="155">
        <f t="shared" si="1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 t="str">
        <f>IF(ISNA(VLOOKUP($C62,大女R1績分!$F$3:$H$102,3,FALSE))," ",VLOOKUP($C62,大女R1績分!$F$3:$H$102,3,FALSE))</f>
        <v xml:space="preserve"> </v>
      </c>
      <c r="K62" s="155" t="str">
        <f>IF(ISNA(VLOOKUP($C62,大女R2績分!$F$3:$I$102,4,FALSE))," ",VLOOKUP($C62,大女R2績分!$F$3:$I$102,4,FALSE))</f>
        <v xml:space="preserve"> </v>
      </c>
      <c r="L62" s="155" t="str">
        <f>IF(ISNA(VLOOKUP($C62,大女R3績分!$D$3:$H$102,5,FALSE))," ",VLOOKUP($C62,大女R3績分!$D$3:$H$102,5,FALSE))</f>
        <v xml:space="preserve"> </v>
      </c>
      <c r="M62" s="155" t="str">
        <f>IF(ISNA(VLOOKUP($C62,大女R4績分!$D$3:$I$102,6,FALSE))," ",VLOOKUP($C62,大女R4績分!$D$3:$I$102,6,FALSE))</f>
        <v xml:space="preserve"> </v>
      </c>
      <c r="N62" s="155">
        <f t="shared" si="1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 t="str">
        <f>IF(ISNA(VLOOKUP($C63,大女R1績分!$F$3:$H$102,3,FALSE))," ",VLOOKUP($C63,大女R1績分!$F$3:$H$102,3,FALSE))</f>
        <v xml:space="preserve"> </v>
      </c>
      <c r="K63" s="155" t="str">
        <f>IF(ISNA(VLOOKUP($C63,大女R2績分!$F$3:$I$102,4,FALSE))," ",VLOOKUP($C63,大女R2績分!$F$3:$I$102,4,FALSE))</f>
        <v xml:space="preserve"> </v>
      </c>
      <c r="L63" s="155" t="str">
        <f>IF(ISNA(VLOOKUP($C63,大女R3績分!$D$3:$H$102,5,FALSE))," ",VLOOKUP($C63,大女R3績分!$D$3:$H$102,5,FALSE))</f>
        <v xml:space="preserve"> </v>
      </c>
      <c r="M63" s="155" t="str">
        <f>IF(ISNA(VLOOKUP($C63,大女R4績分!$D$3:$I$102,6,FALSE))," ",VLOOKUP($C63,大女R4績分!$D$3:$I$102,6,FALSE))</f>
        <v xml:space="preserve"> </v>
      </c>
      <c r="N63" s="155">
        <f t="shared" si="1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 t="str">
        <f>IF(ISNA(VLOOKUP($C64,大女R1績分!$F$3:$H$102,3,FALSE))," ",VLOOKUP($C64,大女R1績分!$F$3:$H$102,3,FALSE))</f>
        <v xml:space="preserve"> </v>
      </c>
      <c r="K64" s="155" t="str">
        <f>IF(ISNA(VLOOKUP($C64,大女R2績分!$F$3:$I$102,4,FALSE))," ",VLOOKUP($C64,大女R2績分!$F$3:$I$102,4,FALSE))</f>
        <v xml:space="preserve"> </v>
      </c>
      <c r="L64" s="155" t="str">
        <f>IF(ISNA(VLOOKUP($C64,大女R3績分!$D$3:$H$102,5,FALSE))," ",VLOOKUP($C64,大女R3績分!$D$3:$H$102,5,FALSE))</f>
        <v xml:space="preserve"> </v>
      </c>
      <c r="M64" s="155" t="str">
        <f>IF(ISNA(VLOOKUP($C64,大女R4績分!$D$3:$I$102,6,FALSE))," ",VLOOKUP($C64,大女R4績分!$D$3:$I$102,6,FALSE))</f>
        <v xml:space="preserve"> </v>
      </c>
      <c r="N64" s="155">
        <f t="shared" si="1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 t="str">
        <f>IF(ISNA(VLOOKUP($C65,大女R1績分!$F$3:$H$102,3,FALSE))," ",VLOOKUP($C65,大女R1績分!$F$3:$H$102,3,FALSE))</f>
        <v xml:space="preserve"> </v>
      </c>
      <c r="K65" s="155" t="str">
        <f>IF(ISNA(VLOOKUP($C65,大女R2績分!$F$3:$I$102,4,FALSE))," ",VLOOKUP($C65,大女R2績分!$F$3:$I$102,4,FALSE))</f>
        <v xml:space="preserve"> </v>
      </c>
      <c r="L65" s="155" t="str">
        <f>IF(ISNA(VLOOKUP($C65,大女R3績分!$D$3:$H$102,5,FALSE))," ",VLOOKUP($C65,大女R3績分!$D$3:$H$102,5,FALSE))</f>
        <v xml:space="preserve"> </v>
      </c>
      <c r="M65" s="155" t="str">
        <f>IF(ISNA(VLOOKUP($C65,大女R4績分!$D$3:$I$102,6,FALSE))," ",VLOOKUP($C65,大女R4績分!$D$3:$I$102,6,FALSE))</f>
        <v xml:space="preserve"> </v>
      </c>
      <c r="N65" s="155">
        <f t="shared" si="1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 t="str">
        <f>IF(ISNA(VLOOKUP($C66,大女R1績分!$F$3:$H$102,3,FALSE))," ",VLOOKUP($C66,大女R1績分!$F$3:$H$102,3,FALSE))</f>
        <v xml:space="preserve"> </v>
      </c>
      <c r="K66" s="155" t="str">
        <f>IF(ISNA(VLOOKUP($C66,大女R2績分!$F$3:$I$102,4,FALSE))," ",VLOOKUP($C66,大女R2績分!$F$3:$I$102,4,FALSE))</f>
        <v xml:space="preserve"> </v>
      </c>
      <c r="L66" s="155" t="str">
        <f>IF(ISNA(VLOOKUP($C66,大女R3績分!$D$3:$H$102,5,FALSE))," ",VLOOKUP($C66,大女R3績分!$D$3:$H$102,5,FALSE))</f>
        <v xml:space="preserve"> </v>
      </c>
      <c r="M66" s="155" t="str">
        <f>IF(ISNA(VLOOKUP($C66,大女R4績分!$D$3:$I$102,6,FALSE))," ",VLOOKUP($C66,大女R4績分!$D$3:$I$102,6,FALSE))</f>
        <v xml:space="preserve"> </v>
      </c>
      <c r="N66" s="155">
        <f t="shared" ref="N66:N97" si="2">SUM(J66:M66)</f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 t="str">
        <f>IF(ISNA(VLOOKUP($C67,大女R1績分!$F$3:$H$102,3,FALSE))," ",VLOOKUP($C67,大女R1績分!$F$3:$H$102,3,FALSE))</f>
        <v xml:space="preserve"> </v>
      </c>
      <c r="K67" s="155" t="str">
        <f>IF(ISNA(VLOOKUP($C67,大女R2績分!$F$3:$I$102,4,FALSE))," ",VLOOKUP($C67,大女R2績分!$F$3:$I$102,4,FALSE))</f>
        <v xml:space="preserve"> </v>
      </c>
      <c r="L67" s="155" t="str">
        <f>IF(ISNA(VLOOKUP($C67,大女R3績分!$D$3:$H$102,5,FALSE))," ",VLOOKUP($C67,大女R3績分!$D$3:$H$102,5,FALSE))</f>
        <v xml:space="preserve"> </v>
      </c>
      <c r="M67" s="155" t="str">
        <f>IF(ISNA(VLOOKUP($C67,大女R4績分!$D$3:$I$102,6,FALSE))," ",VLOOKUP($C67,大女R4績分!$D$3:$I$102,6,FALSE))</f>
        <v xml:space="preserve"> </v>
      </c>
      <c r="N67" s="155">
        <f t="shared" si="2"/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 t="str">
        <f>IF(ISNA(VLOOKUP($C68,大女R1績分!$F$3:$H$102,3,FALSE))," ",VLOOKUP($C68,大女R1績分!$F$3:$H$102,3,FALSE))</f>
        <v xml:space="preserve"> </v>
      </c>
      <c r="K68" s="155" t="str">
        <f>IF(ISNA(VLOOKUP($C68,大女R2績分!$F$3:$I$102,4,FALSE))," ",VLOOKUP($C68,大女R2績分!$F$3:$I$102,4,FALSE))</f>
        <v xml:space="preserve"> </v>
      </c>
      <c r="L68" s="155" t="str">
        <f>IF(ISNA(VLOOKUP($C68,大女R3績分!$D$3:$H$102,5,FALSE))," ",VLOOKUP($C68,大女R3績分!$D$3:$H$102,5,FALSE))</f>
        <v xml:space="preserve"> </v>
      </c>
      <c r="M68" s="155" t="str">
        <f>IF(ISNA(VLOOKUP($C68,大女R4績分!$D$3:$I$102,6,FALSE))," ",VLOOKUP($C68,大女R4績分!$D$3:$I$102,6,FALSE))</f>
        <v xml:space="preserve"> </v>
      </c>
      <c r="N68" s="155">
        <f t="shared" si="2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 t="str">
        <f>IF(ISNA(VLOOKUP($C69,大女R1績分!$F$3:$H$102,3,FALSE))," ",VLOOKUP($C69,大女R1績分!$F$3:$H$102,3,FALSE))</f>
        <v xml:space="preserve"> </v>
      </c>
      <c r="K69" s="155" t="str">
        <f>IF(ISNA(VLOOKUP($C69,大女R2績分!$F$3:$I$102,4,FALSE))," ",VLOOKUP($C69,大女R2績分!$F$3:$I$102,4,FALSE))</f>
        <v xml:space="preserve"> </v>
      </c>
      <c r="L69" s="155" t="str">
        <f>IF(ISNA(VLOOKUP($C69,大女R3績分!$D$3:$H$102,5,FALSE))," ",VLOOKUP($C69,大女R3績分!$D$3:$H$102,5,FALSE))</f>
        <v xml:space="preserve"> </v>
      </c>
      <c r="M69" s="155" t="str">
        <f>IF(ISNA(VLOOKUP($C69,大女R4績分!$D$3:$I$102,6,FALSE))," ",VLOOKUP($C69,大女R4績分!$D$3:$I$102,6,FALSE))</f>
        <v xml:space="preserve"> </v>
      </c>
      <c r="N69" s="155">
        <f t="shared" si="2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 t="str">
        <f>IF(ISNA(VLOOKUP($C70,大女R1績分!$F$3:$H$102,3,FALSE))," ",VLOOKUP($C70,大女R1績分!$F$3:$H$102,3,FALSE))</f>
        <v xml:space="preserve"> </v>
      </c>
      <c r="K70" s="155" t="str">
        <f>IF(ISNA(VLOOKUP($C70,大女R2績分!$F$3:$I$102,4,FALSE))," ",VLOOKUP($C70,大女R2績分!$F$3:$I$102,4,FALSE))</f>
        <v xml:space="preserve"> </v>
      </c>
      <c r="L70" s="155" t="str">
        <f>IF(ISNA(VLOOKUP($C70,大女R3績分!$D$3:$H$102,5,FALSE))," ",VLOOKUP($C70,大女R3績分!$D$3:$H$102,5,FALSE))</f>
        <v xml:space="preserve"> </v>
      </c>
      <c r="M70" s="155" t="str">
        <f>IF(ISNA(VLOOKUP($C70,大女R4績分!$D$3:$I$102,6,FALSE))," ",VLOOKUP($C70,大女R4績分!$D$3:$I$102,6,FALSE))</f>
        <v xml:space="preserve"> </v>
      </c>
      <c r="N70" s="155">
        <f t="shared" si="2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 t="str">
        <f>IF(ISNA(VLOOKUP($C71,大女R1績分!$F$3:$H$102,3,FALSE))," ",VLOOKUP($C71,大女R1績分!$F$3:$H$102,3,FALSE))</f>
        <v xml:space="preserve"> </v>
      </c>
      <c r="K71" s="155" t="str">
        <f>IF(ISNA(VLOOKUP($C71,大女R2績分!$F$3:$I$102,4,FALSE))," ",VLOOKUP($C71,大女R2績分!$F$3:$I$102,4,FALSE))</f>
        <v xml:space="preserve"> </v>
      </c>
      <c r="L71" s="155" t="str">
        <f>IF(ISNA(VLOOKUP($C71,大女R3績分!$D$3:$H$102,5,FALSE))," ",VLOOKUP($C71,大女R3績分!$D$3:$H$102,5,FALSE))</f>
        <v xml:space="preserve"> </v>
      </c>
      <c r="M71" s="155" t="str">
        <f>IF(ISNA(VLOOKUP($C71,大女R4績分!$D$3:$I$102,6,FALSE))," ",VLOOKUP($C71,大女R4績分!$D$3:$I$102,6,FALSE))</f>
        <v xml:space="preserve"> </v>
      </c>
      <c r="N71" s="155">
        <f t="shared" si="2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 t="str">
        <f>IF(ISNA(VLOOKUP($C72,大女R1績分!$F$3:$H$102,3,FALSE))," ",VLOOKUP($C72,大女R1績分!$F$3:$H$102,3,FALSE))</f>
        <v xml:space="preserve"> </v>
      </c>
      <c r="K72" s="155" t="str">
        <f>IF(ISNA(VLOOKUP($C72,大女R2績分!$F$3:$I$102,4,FALSE))," ",VLOOKUP($C72,大女R2績分!$F$3:$I$102,4,FALSE))</f>
        <v xml:space="preserve"> </v>
      </c>
      <c r="L72" s="155" t="str">
        <f>IF(ISNA(VLOOKUP($C72,大女R3績分!$D$3:$H$102,5,FALSE))," ",VLOOKUP($C72,大女R3績分!$D$3:$H$102,5,FALSE))</f>
        <v xml:space="preserve"> </v>
      </c>
      <c r="M72" s="155" t="str">
        <f>IF(ISNA(VLOOKUP($C72,大女R4績分!$D$3:$I$102,6,FALSE))," ",VLOOKUP($C72,大女R4績分!$D$3:$I$102,6,FALSE))</f>
        <v xml:space="preserve"> </v>
      </c>
      <c r="N72" s="155">
        <f t="shared" si="2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 t="str">
        <f>IF(ISNA(VLOOKUP($C73,大女R1績分!$F$3:$H$102,3,FALSE))," ",VLOOKUP($C73,大女R1績分!$F$3:$H$102,3,FALSE))</f>
        <v xml:space="preserve"> </v>
      </c>
      <c r="K73" s="155" t="str">
        <f>IF(ISNA(VLOOKUP($C73,大女R2績分!$F$3:$I$102,4,FALSE))," ",VLOOKUP($C73,大女R2績分!$F$3:$I$102,4,FALSE))</f>
        <v xml:space="preserve"> </v>
      </c>
      <c r="L73" s="155" t="str">
        <f>IF(ISNA(VLOOKUP($C73,大女R3績分!$D$3:$H$102,5,FALSE))," ",VLOOKUP($C73,大女R3績分!$D$3:$H$102,5,FALSE))</f>
        <v xml:space="preserve"> </v>
      </c>
      <c r="M73" s="155" t="str">
        <f>IF(ISNA(VLOOKUP($C73,大女R4績分!$D$3:$I$102,6,FALSE))," ",VLOOKUP($C73,大女R4績分!$D$3:$I$102,6,FALSE))</f>
        <v xml:space="preserve"> </v>
      </c>
      <c r="N73" s="155">
        <f t="shared" si="2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 t="str">
        <f>IF(ISNA(VLOOKUP($C74,大女R1績分!$F$3:$H$102,3,FALSE))," ",VLOOKUP($C74,大女R1績分!$F$3:$H$102,3,FALSE))</f>
        <v xml:space="preserve"> </v>
      </c>
      <c r="K74" s="155" t="str">
        <f>IF(ISNA(VLOOKUP($C74,大女R2績分!$F$3:$I$102,4,FALSE))," ",VLOOKUP($C74,大女R2績分!$F$3:$I$102,4,FALSE))</f>
        <v xml:space="preserve"> </v>
      </c>
      <c r="L74" s="155" t="str">
        <f>IF(ISNA(VLOOKUP($C74,大女R3績分!$D$3:$H$102,5,FALSE))," ",VLOOKUP($C74,大女R3績分!$D$3:$H$102,5,FALSE))</f>
        <v xml:space="preserve"> </v>
      </c>
      <c r="M74" s="155" t="str">
        <f>IF(ISNA(VLOOKUP($C74,大女R4績分!$D$3:$I$102,6,FALSE))," ",VLOOKUP($C74,大女R4績分!$D$3:$I$102,6,FALSE))</f>
        <v xml:space="preserve"> </v>
      </c>
      <c r="N74" s="155">
        <f t="shared" si="2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 t="str">
        <f>IF(ISNA(VLOOKUP($C75,大女R1績分!$F$3:$H$102,3,FALSE))," ",VLOOKUP($C75,大女R1績分!$F$3:$H$102,3,FALSE))</f>
        <v xml:space="preserve"> </v>
      </c>
      <c r="K75" s="155" t="str">
        <f>IF(ISNA(VLOOKUP($C75,大女R2績分!$F$3:$I$102,4,FALSE))," ",VLOOKUP($C75,大女R2績分!$F$3:$I$102,4,FALSE))</f>
        <v xml:space="preserve"> </v>
      </c>
      <c r="L75" s="155" t="str">
        <f>IF(ISNA(VLOOKUP($C75,大女R3績分!$D$3:$H$102,5,FALSE))," ",VLOOKUP($C75,大女R3績分!$D$3:$H$102,5,FALSE))</f>
        <v xml:space="preserve"> </v>
      </c>
      <c r="M75" s="155" t="str">
        <f>IF(ISNA(VLOOKUP($C75,大女R4績分!$D$3:$I$102,6,FALSE))," ",VLOOKUP($C75,大女R4績分!$D$3:$I$102,6,FALSE))</f>
        <v xml:space="preserve"> </v>
      </c>
      <c r="N75" s="155">
        <f t="shared" si="2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 t="str">
        <f>IF(ISNA(VLOOKUP($C76,大女R1績分!$F$3:$H$102,3,FALSE))," ",VLOOKUP($C76,大女R1績分!$F$3:$H$102,3,FALSE))</f>
        <v xml:space="preserve"> </v>
      </c>
      <c r="K76" s="155" t="str">
        <f>IF(ISNA(VLOOKUP($C76,大女R2績分!$F$3:$I$102,4,FALSE))," ",VLOOKUP($C76,大女R2績分!$F$3:$I$102,4,FALSE))</f>
        <v xml:space="preserve"> </v>
      </c>
      <c r="L76" s="155" t="str">
        <f>IF(ISNA(VLOOKUP($C76,大女R3績分!$D$3:$H$102,5,FALSE))," ",VLOOKUP($C76,大女R3績分!$D$3:$H$102,5,FALSE))</f>
        <v xml:space="preserve"> </v>
      </c>
      <c r="M76" s="155" t="str">
        <f>IF(ISNA(VLOOKUP($C76,大女R4績分!$D$3:$I$102,6,FALSE))," ",VLOOKUP($C76,大女R4績分!$D$3:$I$102,6,FALSE))</f>
        <v xml:space="preserve"> </v>
      </c>
      <c r="N76" s="155">
        <f t="shared" si="2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 t="str">
        <f>IF(ISNA(VLOOKUP($C77,大女R1績分!$F$3:$H$102,3,FALSE))," ",VLOOKUP($C77,大女R1績分!$F$3:$H$102,3,FALSE))</f>
        <v xml:space="preserve"> </v>
      </c>
      <c r="K77" s="155" t="str">
        <f>IF(ISNA(VLOOKUP($C77,大女R2績分!$F$3:$I$102,4,FALSE))," ",VLOOKUP($C77,大女R2績分!$F$3:$I$102,4,FALSE))</f>
        <v xml:space="preserve"> </v>
      </c>
      <c r="L77" s="155" t="str">
        <f>IF(ISNA(VLOOKUP($C77,大女R3績分!$D$3:$H$102,5,FALSE))," ",VLOOKUP($C77,大女R3績分!$D$3:$H$102,5,FALSE))</f>
        <v xml:space="preserve"> </v>
      </c>
      <c r="M77" s="155" t="str">
        <f>IF(ISNA(VLOOKUP($C77,大女R4績分!$D$3:$I$102,6,FALSE))," ",VLOOKUP($C77,大女R4績分!$D$3:$I$102,6,FALSE))</f>
        <v xml:space="preserve"> </v>
      </c>
      <c r="N77" s="155">
        <f t="shared" si="2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 t="str">
        <f>IF(ISNA(VLOOKUP($C78,大女R1績分!$F$3:$H$102,3,FALSE))," ",VLOOKUP($C78,大女R1績分!$F$3:$H$102,3,FALSE))</f>
        <v xml:space="preserve"> </v>
      </c>
      <c r="K78" s="155" t="str">
        <f>IF(ISNA(VLOOKUP($C78,大女R2績分!$F$3:$I$102,4,FALSE))," ",VLOOKUP($C78,大女R2績分!$F$3:$I$102,4,FALSE))</f>
        <v xml:space="preserve"> </v>
      </c>
      <c r="L78" s="155" t="str">
        <f>IF(ISNA(VLOOKUP($C78,大女R3績分!$D$3:$H$102,5,FALSE))," ",VLOOKUP($C78,大女R3績分!$D$3:$H$102,5,FALSE))</f>
        <v xml:space="preserve"> </v>
      </c>
      <c r="M78" s="155" t="str">
        <f>IF(ISNA(VLOOKUP($C78,大女R4績分!$D$3:$I$102,6,FALSE))," ",VLOOKUP($C78,大女R4績分!$D$3:$I$102,6,FALSE))</f>
        <v xml:space="preserve"> </v>
      </c>
      <c r="N78" s="155">
        <f t="shared" si="2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 t="str">
        <f>IF(ISNA(VLOOKUP($C79,大女R1績分!$F$3:$H$102,3,FALSE))," ",VLOOKUP($C79,大女R1績分!$F$3:$H$102,3,FALSE))</f>
        <v xml:space="preserve"> </v>
      </c>
      <c r="K79" s="155" t="str">
        <f>IF(ISNA(VLOOKUP($C79,大女R2績分!$F$3:$I$102,4,FALSE))," ",VLOOKUP($C79,大女R2績分!$F$3:$I$102,4,FALSE))</f>
        <v xml:space="preserve"> </v>
      </c>
      <c r="L79" s="155" t="str">
        <f>IF(ISNA(VLOOKUP($C79,大女R3績分!$D$3:$H$102,5,FALSE))," ",VLOOKUP($C79,大女R3績分!$D$3:$H$102,5,FALSE))</f>
        <v xml:space="preserve"> </v>
      </c>
      <c r="M79" s="155" t="str">
        <f>IF(ISNA(VLOOKUP($C79,大女R4績分!$D$3:$I$102,6,FALSE))," ",VLOOKUP($C79,大女R4績分!$D$3:$I$102,6,FALSE))</f>
        <v xml:space="preserve"> </v>
      </c>
      <c r="N79" s="155">
        <f t="shared" si="2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 t="str">
        <f>IF(ISNA(VLOOKUP($C80,大女R1績分!$F$3:$H$102,3,FALSE))," ",VLOOKUP($C80,大女R1績分!$F$3:$H$102,3,FALSE))</f>
        <v xml:space="preserve"> </v>
      </c>
      <c r="K80" s="155" t="str">
        <f>IF(ISNA(VLOOKUP($C80,大女R2績分!$F$3:$I$102,4,FALSE))," ",VLOOKUP($C80,大女R2績分!$F$3:$I$102,4,FALSE))</f>
        <v xml:space="preserve"> </v>
      </c>
      <c r="L80" s="155" t="str">
        <f>IF(ISNA(VLOOKUP($C80,大女R3績分!$D$3:$H$102,5,FALSE))," ",VLOOKUP($C80,大女R3績分!$D$3:$H$102,5,FALSE))</f>
        <v xml:space="preserve"> </v>
      </c>
      <c r="M80" s="155" t="str">
        <f>IF(ISNA(VLOOKUP($C80,大女R4績分!$D$3:$I$102,6,FALSE))," ",VLOOKUP($C80,大女R4績分!$D$3:$I$102,6,FALSE))</f>
        <v xml:space="preserve"> </v>
      </c>
      <c r="N80" s="155">
        <f t="shared" si="2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 t="str">
        <f>IF(ISNA(VLOOKUP($C81,大女R1績分!$F$3:$H$102,3,FALSE))," ",VLOOKUP($C81,大女R1績分!$F$3:$H$102,3,FALSE))</f>
        <v xml:space="preserve"> </v>
      </c>
      <c r="K81" s="155" t="str">
        <f>IF(ISNA(VLOOKUP($C81,大女R2績分!$F$3:$I$102,4,FALSE))," ",VLOOKUP($C81,大女R2績分!$F$3:$I$102,4,FALSE))</f>
        <v xml:space="preserve"> </v>
      </c>
      <c r="L81" s="155" t="str">
        <f>IF(ISNA(VLOOKUP($C81,大女R3績分!$D$3:$H$102,5,FALSE))," ",VLOOKUP($C81,大女R3績分!$D$3:$H$102,5,FALSE))</f>
        <v xml:space="preserve"> </v>
      </c>
      <c r="M81" s="155" t="str">
        <f>IF(ISNA(VLOOKUP($C81,大女R4績分!$D$3:$I$102,6,FALSE))," ",VLOOKUP($C81,大女R4績分!$D$3:$I$102,6,FALSE))</f>
        <v xml:space="preserve"> </v>
      </c>
      <c r="N81" s="155">
        <f t="shared" si="2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 t="str">
        <f>IF(ISNA(VLOOKUP($C82,大女R1績分!$F$3:$H$102,3,FALSE))," ",VLOOKUP($C82,大女R1績分!$F$3:$H$102,3,FALSE))</f>
        <v xml:space="preserve"> </v>
      </c>
      <c r="K82" s="155" t="str">
        <f>IF(ISNA(VLOOKUP($C82,大女R2績分!$F$3:$I$102,4,FALSE))," ",VLOOKUP($C82,大女R2績分!$F$3:$I$102,4,FALSE))</f>
        <v xml:space="preserve"> </v>
      </c>
      <c r="L82" s="155" t="str">
        <f>IF(ISNA(VLOOKUP($C82,大女R3績分!$D$3:$H$102,5,FALSE))," ",VLOOKUP($C82,大女R3績分!$D$3:$H$102,5,FALSE))</f>
        <v xml:space="preserve"> </v>
      </c>
      <c r="M82" s="155" t="str">
        <f>IF(ISNA(VLOOKUP($C82,大女R4績分!$D$3:$I$102,6,FALSE))," ",VLOOKUP($C82,大女R4績分!$D$3:$I$102,6,FALSE))</f>
        <v xml:space="preserve"> </v>
      </c>
      <c r="N82" s="155">
        <f t="shared" si="2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 t="str">
        <f>IF(ISNA(VLOOKUP($C83,大女R1績分!$F$3:$H$102,3,FALSE))," ",VLOOKUP($C83,大女R1績分!$F$3:$H$102,3,FALSE))</f>
        <v xml:space="preserve"> </v>
      </c>
      <c r="K83" s="155" t="str">
        <f>IF(ISNA(VLOOKUP($C83,大女R2績分!$F$3:$I$102,4,FALSE))," ",VLOOKUP($C83,大女R2績分!$F$3:$I$102,4,FALSE))</f>
        <v xml:space="preserve"> </v>
      </c>
      <c r="L83" s="155" t="str">
        <f>IF(ISNA(VLOOKUP($C83,大女R3績分!$D$3:$H$102,5,FALSE))," ",VLOOKUP($C83,大女R3績分!$D$3:$H$102,5,FALSE))</f>
        <v xml:space="preserve"> </v>
      </c>
      <c r="M83" s="155" t="str">
        <f>IF(ISNA(VLOOKUP($C83,大女R4績分!$D$3:$I$102,6,FALSE))," ",VLOOKUP($C83,大女R4績分!$D$3:$I$102,6,FALSE))</f>
        <v xml:space="preserve"> </v>
      </c>
      <c r="N83" s="155">
        <f t="shared" si="2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 t="str">
        <f>IF(ISNA(VLOOKUP($C84,大女R1績分!$F$3:$H$102,3,FALSE))," ",VLOOKUP($C84,大女R1績分!$F$3:$H$102,3,FALSE))</f>
        <v xml:space="preserve"> </v>
      </c>
      <c r="K84" s="155" t="str">
        <f>IF(ISNA(VLOOKUP($C84,大女R2績分!$F$3:$I$102,4,FALSE))," ",VLOOKUP($C84,大女R2績分!$F$3:$I$102,4,FALSE))</f>
        <v xml:space="preserve"> </v>
      </c>
      <c r="L84" s="155" t="str">
        <f>IF(ISNA(VLOOKUP($C84,大女R3績分!$D$3:$H$102,5,FALSE))," ",VLOOKUP($C84,大女R3績分!$D$3:$H$102,5,FALSE))</f>
        <v xml:space="preserve"> </v>
      </c>
      <c r="M84" s="155" t="str">
        <f>IF(ISNA(VLOOKUP($C84,大女R4績分!$D$3:$I$102,6,FALSE))," ",VLOOKUP($C84,大女R4績分!$D$3:$I$102,6,FALSE))</f>
        <v xml:space="preserve"> </v>
      </c>
      <c r="N84" s="155">
        <f t="shared" si="2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 t="str">
        <f>IF(ISNA(VLOOKUP($C85,大女R1績分!$F$3:$H$102,3,FALSE))," ",VLOOKUP($C85,大女R1績分!$F$3:$H$102,3,FALSE))</f>
        <v xml:space="preserve"> </v>
      </c>
      <c r="K85" s="155" t="str">
        <f>IF(ISNA(VLOOKUP($C85,大女R2績分!$F$3:$I$102,4,FALSE))," ",VLOOKUP($C85,大女R2績分!$F$3:$I$102,4,FALSE))</f>
        <v xml:space="preserve"> </v>
      </c>
      <c r="L85" s="155" t="str">
        <f>IF(ISNA(VLOOKUP($C85,大女R3績分!$D$3:$H$102,5,FALSE))," ",VLOOKUP($C85,大女R3績分!$D$3:$H$102,5,FALSE))</f>
        <v xml:space="preserve"> </v>
      </c>
      <c r="M85" s="155" t="str">
        <f>IF(ISNA(VLOOKUP($C85,大女R4績分!$D$3:$I$102,6,FALSE))," ",VLOOKUP($C85,大女R4績分!$D$3:$I$102,6,FALSE))</f>
        <v xml:space="preserve"> </v>
      </c>
      <c r="N85" s="155">
        <f t="shared" si="2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 t="str">
        <f>IF(ISNA(VLOOKUP($C86,大女R1績分!$F$3:$H$102,3,FALSE))," ",VLOOKUP($C86,大女R1績分!$F$3:$H$102,3,FALSE))</f>
        <v xml:space="preserve"> </v>
      </c>
      <c r="K86" s="155" t="str">
        <f>IF(ISNA(VLOOKUP($C86,大女R2績分!$F$3:$I$102,4,FALSE))," ",VLOOKUP($C86,大女R2績分!$F$3:$I$102,4,FALSE))</f>
        <v xml:space="preserve"> </v>
      </c>
      <c r="L86" s="155" t="str">
        <f>IF(ISNA(VLOOKUP($C86,大女R3績分!$D$3:$H$102,5,FALSE))," ",VLOOKUP($C86,大女R3績分!$D$3:$H$102,5,FALSE))</f>
        <v xml:space="preserve"> </v>
      </c>
      <c r="M86" s="155" t="str">
        <f>IF(ISNA(VLOOKUP($C86,大女R4績分!$D$3:$I$102,6,FALSE))," ",VLOOKUP($C86,大女R4績分!$D$3:$I$102,6,FALSE))</f>
        <v xml:space="preserve"> </v>
      </c>
      <c r="N86" s="155">
        <f t="shared" si="2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 t="str">
        <f>IF(ISNA(VLOOKUP($C87,大女R1績分!$F$3:$H$102,3,FALSE))," ",VLOOKUP($C87,大女R1績分!$F$3:$H$102,3,FALSE))</f>
        <v xml:space="preserve"> </v>
      </c>
      <c r="K87" s="155" t="str">
        <f>IF(ISNA(VLOOKUP($C87,大女R2績分!$F$3:$I$102,4,FALSE))," ",VLOOKUP($C87,大女R2績分!$F$3:$I$102,4,FALSE))</f>
        <v xml:space="preserve"> </v>
      </c>
      <c r="L87" s="155" t="str">
        <f>IF(ISNA(VLOOKUP($C87,大女R3績分!$D$3:$H$102,5,FALSE))," ",VLOOKUP($C87,大女R3績分!$D$3:$H$102,5,FALSE))</f>
        <v xml:space="preserve"> </v>
      </c>
      <c r="M87" s="155" t="str">
        <f>IF(ISNA(VLOOKUP($C87,大女R4績分!$D$3:$I$102,6,FALSE))," ",VLOOKUP($C87,大女R4績分!$D$3:$I$102,6,FALSE))</f>
        <v xml:space="preserve"> </v>
      </c>
      <c r="N87" s="155">
        <f t="shared" si="2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 t="str">
        <f>IF(ISNA(VLOOKUP($C88,大女R1績分!$F$3:$H$102,3,FALSE))," ",VLOOKUP($C88,大女R1績分!$F$3:$H$102,3,FALSE))</f>
        <v xml:space="preserve"> </v>
      </c>
      <c r="K88" s="155" t="str">
        <f>IF(ISNA(VLOOKUP($C88,大女R2績分!$F$3:$I$102,4,FALSE))," ",VLOOKUP($C88,大女R2績分!$F$3:$I$102,4,FALSE))</f>
        <v xml:space="preserve"> </v>
      </c>
      <c r="L88" s="155" t="str">
        <f>IF(ISNA(VLOOKUP($C88,大女R3績分!$D$3:$H$102,5,FALSE))," ",VLOOKUP($C88,大女R3績分!$D$3:$H$102,5,FALSE))</f>
        <v xml:space="preserve"> </v>
      </c>
      <c r="M88" s="155" t="str">
        <f>IF(ISNA(VLOOKUP($C88,大女R4績分!$D$3:$I$102,6,FALSE))," ",VLOOKUP($C88,大女R4績分!$D$3:$I$102,6,FALSE))</f>
        <v xml:space="preserve"> </v>
      </c>
      <c r="N88" s="155">
        <f t="shared" si="2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 t="str">
        <f>IF(ISNA(VLOOKUP($C89,大女R1績分!$F$3:$H$102,3,FALSE))," ",VLOOKUP($C89,大女R1績分!$F$3:$H$102,3,FALSE))</f>
        <v xml:space="preserve"> </v>
      </c>
      <c r="K89" s="155" t="str">
        <f>IF(ISNA(VLOOKUP($C89,大女R2績分!$F$3:$I$102,4,FALSE))," ",VLOOKUP($C89,大女R2績分!$F$3:$I$102,4,FALSE))</f>
        <v xml:space="preserve"> </v>
      </c>
      <c r="L89" s="155" t="str">
        <f>IF(ISNA(VLOOKUP($C89,大女R3績分!$D$3:$H$102,5,FALSE))," ",VLOOKUP($C89,大女R3績分!$D$3:$H$102,5,FALSE))</f>
        <v xml:space="preserve"> </v>
      </c>
      <c r="M89" s="155" t="str">
        <f>IF(ISNA(VLOOKUP($C89,大女R4績分!$D$3:$I$102,6,FALSE))," ",VLOOKUP($C89,大女R4績分!$D$3:$I$102,6,FALSE))</f>
        <v xml:space="preserve"> </v>
      </c>
      <c r="N89" s="155">
        <f t="shared" si="2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 t="str">
        <f>IF(ISNA(VLOOKUP($C90,大女R1績分!$F$3:$H$102,3,FALSE))," ",VLOOKUP($C90,大女R1績分!$F$3:$H$102,3,FALSE))</f>
        <v xml:space="preserve"> </v>
      </c>
      <c r="K90" s="155" t="str">
        <f>IF(ISNA(VLOOKUP($C90,大女R2績分!$F$3:$I$102,4,FALSE))," ",VLOOKUP($C90,大女R2績分!$F$3:$I$102,4,FALSE))</f>
        <v xml:space="preserve"> </v>
      </c>
      <c r="L90" s="155" t="str">
        <f>IF(ISNA(VLOOKUP($C90,大女R3績分!$D$3:$H$102,5,FALSE))," ",VLOOKUP($C90,大女R3績分!$D$3:$H$102,5,FALSE))</f>
        <v xml:space="preserve"> </v>
      </c>
      <c r="M90" s="155" t="str">
        <f>IF(ISNA(VLOOKUP($C90,大女R4績分!$D$3:$I$102,6,FALSE))," ",VLOOKUP($C90,大女R4績分!$D$3:$I$102,6,FALSE))</f>
        <v xml:space="preserve"> </v>
      </c>
      <c r="N90" s="155">
        <f t="shared" si="2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 t="str">
        <f>IF(ISNA(VLOOKUP($C91,大女R1績分!$F$3:$H$102,3,FALSE))," ",VLOOKUP($C91,大女R1績分!$F$3:$H$102,3,FALSE))</f>
        <v xml:space="preserve"> </v>
      </c>
      <c r="K91" s="155" t="str">
        <f>IF(ISNA(VLOOKUP($C91,大女R2績分!$F$3:$I$102,4,FALSE))," ",VLOOKUP($C91,大女R2績分!$F$3:$I$102,4,FALSE))</f>
        <v xml:space="preserve"> </v>
      </c>
      <c r="L91" s="155" t="str">
        <f>IF(ISNA(VLOOKUP($C91,大女R3績分!$D$3:$H$102,5,FALSE))," ",VLOOKUP($C91,大女R3績分!$D$3:$H$102,5,FALSE))</f>
        <v xml:space="preserve"> </v>
      </c>
      <c r="M91" s="155" t="str">
        <f>IF(ISNA(VLOOKUP($C91,大女R4績分!$D$3:$I$102,6,FALSE))," ",VLOOKUP($C91,大女R4績分!$D$3:$I$102,6,FALSE))</f>
        <v xml:space="preserve"> </v>
      </c>
      <c r="N91" s="155">
        <f t="shared" si="2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 t="str">
        <f>IF(ISNA(VLOOKUP($C92,大女R1績分!$F$3:$H$102,3,FALSE))," ",VLOOKUP($C92,大女R1績分!$F$3:$H$102,3,FALSE))</f>
        <v xml:space="preserve"> </v>
      </c>
      <c r="K92" s="155" t="str">
        <f>IF(ISNA(VLOOKUP($C92,大女R2績分!$F$3:$I$102,4,FALSE))," ",VLOOKUP($C92,大女R2績分!$F$3:$I$102,4,FALSE))</f>
        <v xml:space="preserve"> </v>
      </c>
      <c r="L92" s="155" t="str">
        <f>IF(ISNA(VLOOKUP($C92,大女R3績分!$D$3:$H$102,5,FALSE))," ",VLOOKUP($C92,大女R3績分!$D$3:$H$102,5,FALSE))</f>
        <v xml:space="preserve"> </v>
      </c>
      <c r="M92" s="155" t="str">
        <f>IF(ISNA(VLOOKUP($C92,大女R4績分!$D$3:$I$102,6,FALSE))," ",VLOOKUP($C92,大女R4績分!$D$3:$I$102,6,FALSE))</f>
        <v xml:space="preserve"> </v>
      </c>
      <c r="N92" s="155">
        <f t="shared" si="2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 t="str">
        <f>IF(ISNA(VLOOKUP($C93,大女R1績分!$F$3:$H$102,3,FALSE))," ",VLOOKUP($C93,大女R1績分!$F$3:$H$102,3,FALSE))</f>
        <v xml:space="preserve"> </v>
      </c>
      <c r="K93" s="155" t="str">
        <f>IF(ISNA(VLOOKUP($C93,大女R2績分!$F$3:$I$102,4,FALSE))," ",VLOOKUP($C93,大女R2績分!$F$3:$I$102,4,FALSE))</f>
        <v xml:space="preserve"> </v>
      </c>
      <c r="L93" s="155" t="str">
        <f>IF(ISNA(VLOOKUP($C93,大女R3績分!$D$3:$H$102,5,FALSE))," ",VLOOKUP($C93,大女R3績分!$D$3:$H$102,5,FALSE))</f>
        <v xml:space="preserve"> </v>
      </c>
      <c r="M93" s="155" t="str">
        <f>IF(ISNA(VLOOKUP($C93,大女R4績分!$D$3:$I$102,6,FALSE))," ",VLOOKUP($C93,大女R4績分!$D$3:$I$102,6,FALSE))</f>
        <v xml:space="preserve"> </v>
      </c>
      <c r="N93" s="155">
        <f t="shared" si="2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 t="str">
        <f>IF(ISNA(VLOOKUP($C94,大女R1績分!$F$3:$H$102,3,FALSE))," ",VLOOKUP($C94,大女R1績分!$F$3:$H$102,3,FALSE))</f>
        <v xml:space="preserve"> </v>
      </c>
      <c r="K94" s="155" t="str">
        <f>IF(ISNA(VLOOKUP($C94,大女R2績分!$F$3:$I$102,4,FALSE))," ",VLOOKUP($C94,大女R2績分!$F$3:$I$102,4,FALSE))</f>
        <v xml:space="preserve"> </v>
      </c>
      <c r="L94" s="155" t="str">
        <f>IF(ISNA(VLOOKUP($C94,大女R3績分!$D$3:$H$102,5,FALSE))," ",VLOOKUP($C94,大女R3績分!$D$3:$H$102,5,FALSE))</f>
        <v xml:space="preserve"> </v>
      </c>
      <c r="M94" s="155" t="str">
        <f>IF(ISNA(VLOOKUP($C94,大女R4績分!$D$3:$I$102,6,FALSE))," ",VLOOKUP($C94,大女R4績分!$D$3:$I$102,6,FALSE))</f>
        <v xml:space="preserve"> </v>
      </c>
      <c r="N94" s="155">
        <f t="shared" si="2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 t="str">
        <f>IF(ISNA(VLOOKUP($C95,大女R1績分!$F$3:$H$102,3,FALSE))," ",VLOOKUP($C95,大女R1績分!$F$3:$H$102,3,FALSE))</f>
        <v xml:space="preserve"> </v>
      </c>
      <c r="K95" s="155" t="str">
        <f>IF(ISNA(VLOOKUP($C95,大女R2績分!$F$3:$I$102,4,FALSE))," ",VLOOKUP($C95,大女R2績分!$F$3:$I$102,4,FALSE))</f>
        <v xml:space="preserve"> </v>
      </c>
      <c r="L95" s="155" t="str">
        <f>IF(ISNA(VLOOKUP($C95,大女R3績分!$D$3:$H$102,5,FALSE))," ",VLOOKUP($C95,大女R3績分!$D$3:$H$102,5,FALSE))</f>
        <v xml:space="preserve"> </v>
      </c>
      <c r="M95" s="155" t="str">
        <f>IF(ISNA(VLOOKUP($C95,大女R4績分!$D$3:$I$102,6,FALSE))," ",VLOOKUP($C95,大女R4績分!$D$3:$I$102,6,FALSE))</f>
        <v xml:space="preserve"> </v>
      </c>
      <c r="N95" s="155">
        <f t="shared" si="2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 t="str">
        <f>IF(ISNA(VLOOKUP($C96,大女R1績分!$F$3:$H$102,3,FALSE))," ",VLOOKUP($C96,大女R1績分!$F$3:$H$102,3,FALSE))</f>
        <v xml:space="preserve"> </v>
      </c>
      <c r="K96" s="155" t="str">
        <f>IF(ISNA(VLOOKUP($C96,大女R2績分!$F$3:$I$102,4,FALSE))," ",VLOOKUP($C96,大女R2績分!$F$3:$I$102,4,FALSE))</f>
        <v xml:space="preserve"> </v>
      </c>
      <c r="L96" s="155" t="str">
        <f>IF(ISNA(VLOOKUP($C96,大女R3績分!$D$3:$H$102,5,FALSE))," ",VLOOKUP($C96,大女R3績分!$D$3:$H$102,5,FALSE))</f>
        <v xml:space="preserve"> </v>
      </c>
      <c r="M96" s="155" t="str">
        <f>IF(ISNA(VLOOKUP($C96,大女R4績分!$D$3:$I$102,6,FALSE))," ",VLOOKUP($C96,大女R4績分!$D$3:$I$102,6,FALSE))</f>
        <v xml:space="preserve"> </v>
      </c>
      <c r="N96" s="155">
        <f t="shared" si="2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 t="str">
        <f>IF(ISNA(VLOOKUP($C97,大女R1績分!$F$3:$H$102,3,FALSE))," ",VLOOKUP($C97,大女R1績分!$F$3:$H$102,3,FALSE))</f>
        <v xml:space="preserve"> </v>
      </c>
      <c r="K97" s="155" t="str">
        <f>IF(ISNA(VLOOKUP($C97,大女R2績分!$F$3:$I$102,4,FALSE))," ",VLOOKUP($C97,大女R2績分!$F$3:$I$102,4,FALSE))</f>
        <v xml:space="preserve"> </v>
      </c>
      <c r="L97" s="155" t="str">
        <f>IF(ISNA(VLOOKUP($C97,大女R3績分!$D$3:$H$102,5,FALSE))," ",VLOOKUP($C97,大女R3績分!$D$3:$H$102,5,FALSE))</f>
        <v xml:space="preserve"> </v>
      </c>
      <c r="M97" s="155" t="str">
        <f>IF(ISNA(VLOOKUP($C97,大女R4績分!$D$3:$I$102,6,FALSE))," ",VLOOKUP($C97,大女R4績分!$D$3:$I$102,6,FALSE))</f>
        <v xml:space="preserve"> </v>
      </c>
      <c r="N97" s="155">
        <f t="shared" si="2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 t="str">
        <f>IF(ISNA(VLOOKUP($C98,大女R1績分!$F$3:$H$102,3,FALSE))," ",VLOOKUP($C98,大女R1績分!$F$3:$H$102,3,FALSE))</f>
        <v xml:space="preserve"> </v>
      </c>
      <c r="K98" s="155" t="str">
        <f>IF(ISNA(VLOOKUP($C98,大女R2績分!$F$3:$I$102,4,FALSE))," ",VLOOKUP($C98,大女R2績分!$F$3:$I$102,4,FALSE))</f>
        <v xml:space="preserve"> </v>
      </c>
      <c r="L98" s="155" t="str">
        <f>IF(ISNA(VLOOKUP($C98,大女R3績分!$D$3:$H$102,5,FALSE))," ",VLOOKUP($C98,大女R3績分!$D$3:$H$102,5,FALSE))</f>
        <v xml:space="preserve"> </v>
      </c>
      <c r="M98" s="155" t="str">
        <f>IF(ISNA(VLOOKUP($C98,大女R4績分!$D$3:$I$102,6,FALSE))," ",VLOOKUP($C98,大女R4績分!$D$3:$I$102,6,FALSE))</f>
        <v xml:space="preserve"> </v>
      </c>
      <c r="N98" s="155">
        <f t="shared" ref="N98:N102" si="3">SUM(J98:M98)</f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 t="str">
        <f>IF(ISNA(VLOOKUP($C99,大女R1績分!$F$3:$H$102,3,FALSE))," ",VLOOKUP($C99,大女R1績分!$F$3:$H$102,3,FALSE))</f>
        <v xml:space="preserve"> </v>
      </c>
      <c r="K99" s="155" t="str">
        <f>IF(ISNA(VLOOKUP($C99,大女R2績分!$F$3:$I$102,4,FALSE))," ",VLOOKUP($C99,大女R2績分!$F$3:$I$102,4,FALSE))</f>
        <v xml:space="preserve"> </v>
      </c>
      <c r="L99" s="155" t="str">
        <f>IF(ISNA(VLOOKUP($C99,大女R3績分!$D$3:$H$102,5,FALSE))," ",VLOOKUP($C99,大女R3績分!$D$3:$H$102,5,FALSE))</f>
        <v xml:space="preserve"> </v>
      </c>
      <c r="M99" s="155" t="str">
        <f>IF(ISNA(VLOOKUP($C99,大女R4績分!$D$3:$I$102,6,FALSE))," ",VLOOKUP($C99,大女R4績分!$D$3:$I$102,6,FALSE))</f>
        <v xml:space="preserve"> </v>
      </c>
      <c r="N99" s="155">
        <f t="shared" si="3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 t="str">
        <f>IF(ISNA(VLOOKUP($C100,大女R1績分!$F$3:$H$102,3,FALSE))," ",VLOOKUP($C100,大女R1績分!$F$3:$H$102,3,FALSE))</f>
        <v xml:space="preserve"> </v>
      </c>
      <c r="K100" s="155" t="str">
        <f>IF(ISNA(VLOOKUP($C100,大女R2績分!$F$3:$I$102,4,FALSE))," ",VLOOKUP($C100,大女R2績分!$F$3:$I$102,4,FALSE))</f>
        <v xml:space="preserve"> </v>
      </c>
      <c r="L100" s="155" t="str">
        <f>IF(ISNA(VLOOKUP($C100,大女R3績分!$D$3:$H$102,5,FALSE))," ",VLOOKUP($C100,大女R3績分!$D$3:$H$102,5,FALSE))</f>
        <v xml:space="preserve"> </v>
      </c>
      <c r="M100" s="155" t="str">
        <f>IF(ISNA(VLOOKUP($C100,大女R4績分!$D$3:$I$102,6,FALSE))," ",VLOOKUP($C100,大女R4績分!$D$3:$I$102,6,FALSE))</f>
        <v xml:space="preserve"> </v>
      </c>
      <c r="N100" s="155">
        <f t="shared" si="3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 t="str">
        <f>IF(ISNA(VLOOKUP($C101,大女R1績分!$F$3:$H$102,3,FALSE))," ",VLOOKUP($C101,大女R1績分!$F$3:$H$102,3,FALSE))</f>
        <v xml:space="preserve"> </v>
      </c>
      <c r="K101" s="155" t="str">
        <f>IF(ISNA(VLOOKUP($C101,大女R2績分!$F$3:$I$102,4,FALSE))," ",VLOOKUP($C101,大女R2績分!$F$3:$I$102,4,FALSE))</f>
        <v xml:space="preserve"> </v>
      </c>
      <c r="L101" s="155" t="str">
        <f>IF(ISNA(VLOOKUP($C101,大女R3績分!$D$3:$H$102,5,FALSE))," ",VLOOKUP($C101,大女R3績分!$D$3:$H$102,5,FALSE))</f>
        <v xml:space="preserve"> </v>
      </c>
      <c r="M101" s="155" t="str">
        <f>IF(ISNA(VLOOKUP($C101,大女R4績分!$D$3:$I$102,6,FALSE))," ",VLOOKUP($C101,大女R4績分!$D$3:$I$102,6,FALSE))</f>
        <v xml:space="preserve"> </v>
      </c>
      <c r="N101" s="155">
        <f t="shared" si="3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 t="str">
        <f>IF(ISNA(VLOOKUP($C102,大女R1績分!$F$3:$H$102,3,FALSE))," ",VLOOKUP($C102,大女R1績分!$F$3:$H$102,3,FALSE))</f>
        <v xml:space="preserve"> </v>
      </c>
      <c r="K102" s="155" t="str">
        <f>IF(ISNA(VLOOKUP($C102,大女R2績分!$F$3:$I$102,4,FALSE))," ",VLOOKUP($C102,大女R2績分!$F$3:$I$102,4,FALSE))</f>
        <v xml:space="preserve"> </v>
      </c>
      <c r="L102" s="155" t="str">
        <f>IF(ISNA(VLOOKUP($C102,大女R3績分!$D$3:$H$102,5,FALSE))," ",VLOOKUP($C102,大女R3績分!$D$3:$H$102,5,FALSE))</f>
        <v xml:space="preserve"> </v>
      </c>
      <c r="M102" s="155" t="str">
        <f>IF(ISNA(VLOOKUP($C102,大女R4績分!$D$3:$I$102,6,FALSE))," ",VLOOKUP($C102,大女R4績分!$D$3:$I$102,6,FALSE))</f>
        <v xml:space="preserve"> </v>
      </c>
      <c r="N102" s="155">
        <f t="shared" si="3"/>
        <v>0</v>
      </c>
    </row>
  </sheetData>
  <sheetProtection sheet="1" objects="1" scenarios="1"/>
  <phoneticPr fontId="2" type="noConversion"/>
  <conditionalFormatting sqref="B2:B71">
    <cfRule type="expression" dxfId="264" priority="6">
      <formula>AND(XEG2=0,XEH2&lt;&gt;"")</formula>
    </cfRule>
  </conditionalFormatting>
  <conditionalFormatting sqref="A2:A71">
    <cfRule type="expression" dxfId="263" priority="5">
      <formula>AND(XEG2=0,XEH2&lt;&gt;"")</formula>
    </cfRule>
  </conditionalFormatting>
  <conditionalFormatting sqref="D2:G71">
    <cfRule type="cellIs" dxfId="262" priority="3" operator="lessThan">
      <formula>#REF!</formula>
    </cfRule>
    <cfRule type="cellIs" dxfId="261" priority="4" operator="equal">
      <formula>#REF!</formula>
    </cfRule>
  </conditionalFormatting>
  <conditionalFormatting sqref="H2:H71">
    <cfRule type="cellIs" dxfId="260" priority="1" operator="lessThan">
      <formula>#REF!*COUNTIF(D2:G2,"&gt;0")</formula>
    </cfRule>
    <cfRule type="cellIs" dxfId="259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2"/>
  <sheetViews>
    <sheetView topLeftCell="A25" workbookViewId="0">
      <selection activeCell="B2" sqref="B2:N48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4.6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/>
      <c r="B2" s="151" t="s">
        <v>114</v>
      </c>
      <c r="C2" s="151" t="s">
        <v>362</v>
      </c>
      <c r="D2" s="151">
        <v>77</v>
      </c>
      <c r="E2" s="151">
        <v>69</v>
      </c>
      <c r="F2" s="151">
        <v>72</v>
      </c>
      <c r="G2" s="151">
        <v>73</v>
      </c>
      <c r="H2" s="151">
        <v>291</v>
      </c>
      <c r="I2" s="151"/>
      <c r="J2" s="157">
        <v>9.0416666666666714</v>
      </c>
      <c r="K2" s="157">
        <v>15.375</v>
      </c>
      <c r="L2" s="157">
        <v>14.071428571428569</v>
      </c>
      <c r="M2" s="157">
        <v>14.642857142857139</v>
      </c>
      <c r="N2" s="157">
        <v>53.13095238095238</v>
      </c>
    </row>
    <row r="3" spans="1:14">
      <c r="A3" s="151"/>
      <c r="B3" s="151" t="s">
        <v>148</v>
      </c>
      <c r="C3" s="151" t="s">
        <v>154</v>
      </c>
      <c r="D3" s="151">
        <v>73</v>
      </c>
      <c r="E3" s="151">
        <v>72</v>
      </c>
      <c r="F3" s="151">
        <v>71</v>
      </c>
      <c r="G3" s="151">
        <v>75</v>
      </c>
      <c r="H3" s="151">
        <v>291</v>
      </c>
      <c r="I3" s="151"/>
      <c r="J3" s="157">
        <v>13.041666666666671</v>
      </c>
      <c r="K3" s="157">
        <v>12.375</v>
      </c>
      <c r="L3" s="157">
        <v>15.071428571428569</v>
      </c>
      <c r="M3" s="157">
        <v>12.642857142857139</v>
      </c>
      <c r="N3" s="157">
        <v>53.13095238095238</v>
      </c>
    </row>
    <row r="4" spans="1:14">
      <c r="A4" s="151"/>
      <c r="B4" s="151" t="s">
        <v>127</v>
      </c>
      <c r="C4" s="151" t="s">
        <v>136</v>
      </c>
      <c r="D4" s="151">
        <v>72</v>
      </c>
      <c r="E4" s="151">
        <v>75</v>
      </c>
      <c r="F4" s="151">
        <v>73</v>
      </c>
      <c r="G4" s="151">
        <v>72</v>
      </c>
      <c r="H4" s="151">
        <v>292</v>
      </c>
      <c r="I4" s="151"/>
      <c r="J4" s="157">
        <v>14.041666666666671</v>
      </c>
      <c r="K4" s="157">
        <v>9.375</v>
      </c>
      <c r="L4" s="157">
        <v>13.071428571428569</v>
      </c>
      <c r="M4" s="157">
        <v>15.642857142857139</v>
      </c>
      <c r="N4" s="157">
        <v>52.13095238095238</v>
      </c>
    </row>
    <row r="5" spans="1:14">
      <c r="A5" s="151"/>
      <c r="B5" s="151" t="s">
        <v>114</v>
      </c>
      <c r="C5" s="151" t="s">
        <v>363</v>
      </c>
      <c r="D5" s="151">
        <v>74</v>
      </c>
      <c r="E5" s="151">
        <v>71</v>
      </c>
      <c r="F5" s="151">
        <v>72</v>
      </c>
      <c r="G5" s="151">
        <v>78</v>
      </c>
      <c r="H5" s="151">
        <v>295</v>
      </c>
      <c r="I5" s="151"/>
      <c r="J5" s="157">
        <v>12.041666666666671</v>
      </c>
      <c r="K5" s="157">
        <v>13.375</v>
      </c>
      <c r="L5" s="157">
        <v>14.071428571428569</v>
      </c>
      <c r="M5" s="157">
        <v>9.6428571428571388</v>
      </c>
      <c r="N5" s="157">
        <v>49.13095238095238</v>
      </c>
    </row>
    <row r="6" spans="1:14">
      <c r="A6" s="151"/>
      <c r="B6" s="151" t="s">
        <v>127</v>
      </c>
      <c r="C6" s="151" t="s">
        <v>367</v>
      </c>
      <c r="D6" s="151">
        <v>73</v>
      </c>
      <c r="E6" s="151">
        <v>73</v>
      </c>
      <c r="F6" s="151">
        <v>76</v>
      </c>
      <c r="G6" s="151">
        <v>73</v>
      </c>
      <c r="H6" s="151">
        <v>295</v>
      </c>
      <c r="I6" s="151"/>
      <c r="J6" s="157">
        <v>13.041666666666671</v>
      </c>
      <c r="K6" s="157">
        <v>11.375</v>
      </c>
      <c r="L6" s="157">
        <v>10.071428571428569</v>
      </c>
      <c r="M6" s="157">
        <v>14.642857142857139</v>
      </c>
      <c r="N6" s="157">
        <v>49.13095238095238</v>
      </c>
    </row>
    <row r="7" spans="1:14">
      <c r="A7" s="151"/>
      <c r="B7" s="151" t="s">
        <v>127</v>
      </c>
      <c r="C7" s="151" t="s">
        <v>130</v>
      </c>
      <c r="D7" s="151">
        <v>75</v>
      </c>
      <c r="E7" s="151">
        <v>72</v>
      </c>
      <c r="F7" s="151">
        <v>75</v>
      </c>
      <c r="G7" s="151">
        <v>75</v>
      </c>
      <c r="H7" s="151">
        <v>297</v>
      </c>
      <c r="I7" s="151"/>
      <c r="J7" s="157">
        <v>11.041666666666671</v>
      </c>
      <c r="K7" s="157">
        <v>12.375</v>
      </c>
      <c r="L7" s="157">
        <v>11.071428571428569</v>
      </c>
      <c r="M7" s="157">
        <v>12.642857142857139</v>
      </c>
      <c r="N7" s="157">
        <v>47.13095238095238</v>
      </c>
    </row>
    <row r="8" spans="1:14">
      <c r="A8" s="151"/>
      <c r="B8" s="151" t="s">
        <v>127</v>
      </c>
      <c r="C8" s="151" t="s">
        <v>143</v>
      </c>
      <c r="D8" s="151">
        <v>75</v>
      </c>
      <c r="E8" s="151">
        <v>73</v>
      </c>
      <c r="F8" s="151">
        <v>75</v>
      </c>
      <c r="G8" s="151">
        <v>75</v>
      </c>
      <c r="H8" s="151">
        <v>298</v>
      </c>
      <c r="I8" s="151"/>
      <c r="J8" s="157">
        <v>11.041666666666671</v>
      </c>
      <c r="K8" s="157">
        <v>11.375</v>
      </c>
      <c r="L8" s="157">
        <v>11.071428571428569</v>
      </c>
      <c r="M8" s="157">
        <v>12.642857142857139</v>
      </c>
      <c r="N8" s="157">
        <v>46.13095238095238</v>
      </c>
    </row>
    <row r="9" spans="1:14">
      <c r="A9" s="151"/>
      <c r="B9" s="151" t="s">
        <v>148</v>
      </c>
      <c r="C9" s="151" t="s">
        <v>149</v>
      </c>
      <c r="D9" s="151">
        <v>71</v>
      </c>
      <c r="E9" s="151">
        <v>76</v>
      </c>
      <c r="F9" s="151">
        <v>75</v>
      </c>
      <c r="G9" s="151">
        <v>76</v>
      </c>
      <c r="H9" s="151">
        <v>298</v>
      </c>
      <c r="I9" s="151"/>
      <c r="J9" s="157">
        <v>15.041666666666671</v>
      </c>
      <c r="K9" s="157">
        <v>8.375</v>
      </c>
      <c r="L9" s="157">
        <v>11.071428571428569</v>
      </c>
      <c r="M9" s="157">
        <v>11.642857142857139</v>
      </c>
      <c r="N9" s="157">
        <v>46.13095238095238</v>
      </c>
    </row>
    <row r="10" spans="1:14">
      <c r="A10" s="151"/>
      <c r="B10" s="151" t="s">
        <v>114</v>
      </c>
      <c r="C10" s="151" t="s">
        <v>137</v>
      </c>
      <c r="D10" s="151">
        <v>79</v>
      </c>
      <c r="E10" s="151">
        <v>73</v>
      </c>
      <c r="F10" s="151">
        <v>76</v>
      </c>
      <c r="G10" s="151">
        <v>73</v>
      </c>
      <c r="H10" s="151">
        <v>301</v>
      </c>
      <c r="I10" s="151"/>
      <c r="J10" s="157">
        <v>7.0416666666666714</v>
      </c>
      <c r="K10" s="157">
        <v>11.375</v>
      </c>
      <c r="L10" s="157">
        <v>10.071428571428569</v>
      </c>
      <c r="M10" s="157">
        <v>14.642857142857139</v>
      </c>
      <c r="N10" s="157">
        <v>43.13095238095238</v>
      </c>
    </row>
    <row r="11" spans="1:14">
      <c r="A11" s="151"/>
      <c r="B11" s="151" t="s">
        <v>114</v>
      </c>
      <c r="C11" s="151" t="s">
        <v>141</v>
      </c>
      <c r="D11" s="151">
        <v>73</v>
      </c>
      <c r="E11" s="151">
        <v>75</v>
      </c>
      <c r="F11" s="151">
        <v>75</v>
      </c>
      <c r="G11" s="151">
        <v>78</v>
      </c>
      <c r="H11" s="151">
        <v>301</v>
      </c>
      <c r="I11" s="151"/>
      <c r="J11" s="157">
        <v>13.041666666666671</v>
      </c>
      <c r="K11" s="157">
        <v>9.375</v>
      </c>
      <c r="L11" s="157">
        <v>11.071428571428569</v>
      </c>
      <c r="M11" s="157">
        <v>9.6428571428571388</v>
      </c>
      <c r="N11" s="157">
        <v>43.13095238095238</v>
      </c>
    </row>
    <row r="12" spans="1:14">
      <c r="A12" s="151"/>
      <c r="B12" s="151" t="s">
        <v>114</v>
      </c>
      <c r="C12" s="151" t="s">
        <v>364</v>
      </c>
      <c r="D12" s="151">
        <v>77</v>
      </c>
      <c r="E12" s="151">
        <v>75</v>
      </c>
      <c r="F12" s="151">
        <v>74</v>
      </c>
      <c r="G12" s="151">
        <v>77</v>
      </c>
      <c r="H12" s="151">
        <v>303</v>
      </c>
      <c r="I12" s="151"/>
      <c r="J12" s="157">
        <v>9.0416666666666714</v>
      </c>
      <c r="K12" s="157">
        <v>9.375</v>
      </c>
      <c r="L12" s="157">
        <v>12.071428571428569</v>
      </c>
      <c r="M12" s="157">
        <v>10.642857142857139</v>
      </c>
      <c r="N12" s="157">
        <v>41.13095238095238</v>
      </c>
    </row>
    <row r="13" spans="1:14">
      <c r="A13" s="151"/>
      <c r="B13" s="151" t="s">
        <v>114</v>
      </c>
      <c r="C13" s="151" t="s">
        <v>135</v>
      </c>
      <c r="D13" s="151">
        <v>77</v>
      </c>
      <c r="E13" s="151">
        <v>73</v>
      </c>
      <c r="F13" s="151">
        <v>72</v>
      </c>
      <c r="G13" s="151">
        <v>81</v>
      </c>
      <c r="H13" s="151">
        <v>303</v>
      </c>
      <c r="I13" s="151"/>
      <c r="J13" s="157">
        <v>9.0416666666666714</v>
      </c>
      <c r="K13" s="157">
        <v>11.375</v>
      </c>
      <c r="L13" s="157">
        <v>14.071428571428569</v>
      </c>
      <c r="M13" s="157">
        <v>6.6428571428571388</v>
      </c>
      <c r="N13" s="157">
        <v>41.13095238095238</v>
      </c>
    </row>
    <row r="14" spans="1:14">
      <c r="A14" s="151"/>
      <c r="B14" s="151" t="s">
        <v>127</v>
      </c>
      <c r="C14" s="151" t="s">
        <v>144</v>
      </c>
      <c r="D14" s="151">
        <v>78</v>
      </c>
      <c r="E14" s="151">
        <v>76</v>
      </c>
      <c r="F14" s="151">
        <v>74</v>
      </c>
      <c r="G14" s="151">
        <v>75</v>
      </c>
      <c r="H14" s="151">
        <v>303</v>
      </c>
      <c r="I14" s="151"/>
      <c r="J14" s="157">
        <v>8.0416666666666714</v>
      </c>
      <c r="K14" s="157">
        <v>8.375</v>
      </c>
      <c r="L14" s="157">
        <v>12.071428571428569</v>
      </c>
      <c r="M14" s="157">
        <v>12.642857142857139</v>
      </c>
      <c r="N14" s="157">
        <v>41.13095238095238</v>
      </c>
    </row>
    <row r="15" spans="1:14">
      <c r="A15" s="151"/>
      <c r="B15" s="151" t="s">
        <v>127</v>
      </c>
      <c r="C15" s="151" t="s">
        <v>156</v>
      </c>
      <c r="D15" s="151">
        <v>79</v>
      </c>
      <c r="E15" s="151">
        <v>76</v>
      </c>
      <c r="F15" s="151">
        <v>72</v>
      </c>
      <c r="G15" s="151">
        <v>79</v>
      </c>
      <c r="H15" s="151">
        <v>306</v>
      </c>
      <c r="I15" s="151"/>
      <c r="J15" s="157">
        <v>7.0416666666666714</v>
      </c>
      <c r="K15" s="157">
        <v>8.375</v>
      </c>
      <c r="L15" s="157">
        <v>14.071428571428569</v>
      </c>
      <c r="M15" s="157">
        <v>8.6428571428571388</v>
      </c>
      <c r="N15" s="157">
        <v>38.13095238095238</v>
      </c>
    </row>
    <row r="16" spans="1:14">
      <c r="A16" s="151"/>
      <c r="B16" s="151" t="s">
        <v>127</v>
      </c>
      <c r="C16" s="151" t="s">
        <v>153</v>
      </c>
      <c r="D16" s="151">
        <v>73</v>
      </c>
      <c r="E16" s="151">
        <v>74</v>
      </c>
      <c r="F16" s="151">
        <v>80</v>
      </c>
      <c r="G16" s="151">
        <v>80</v>
      </c>
      <c r="H16" s="151">
        <v>307</v>
      </c>
      <c r="I16" s="151"/>
      <c r="J16" s="157">
        <v>13.041666666666671</v>
      </c>
      <c r="K16" s="157">
        <v>10.375</v>
      </c>
      <c r="L16" s="157">
        <v>6.0714285714285694</v>
      </c>
      <c r="M16" s="157">
        <v>7.6428571428571388</v>
      </c>
      <c r="N16" s="157">
        <v>37.13095238095238</v>
      </c>
    </row>
    <row r="17" spans="1:14">
      <c r="A17" s="151"/>
      <c r="B17" s="151" t="s">
        <v>148</v>
      </c>
      <c r="C17" s="151" t="s">
        <v>373</v>
      </c>
      <c r="D17" s="151">
        <v>79</v>
      </c>
      <c r="E17" s="151">
        <v>73</v>
      </c>
      <c r="F17" s="151">
        <v>79</v>
      </c>
      <c r="G17" s="151">
        <v>76</v>
      </c>
      <c r="H17" s="151">
        <v>307</v>
      </c>
      <c r="I17" s="151"/>
      <c r="J17" s="157">
        <v>7.0416666666666714</v>
      </c>
      <c r="K17" s="157">
        <v>11.375</v>
      </c>
      <c r="L17" s="157">
        <v>7.0714285714285694</v>
      </c>
      <c r="M17" s="157">
        <v>11.642857142857139</v>
      </c>
      <c r="N17" s="157">
        <v>37.13095238095238</v>
      </c>
    </row>
    <row r="18" spans="1:14">
      <c r="A18" s="151"/>
      <c r="B18" s="151" t="s">
        <v>148</v>
      </c>
      <c r="C18" s="151" t="s">
        <v>161</v>
      </c>
      <c r="D18" s="151">
        <v>76</v>
      </c>
      <c r="E18" s="151">
        <v>77</v>
      </c>
      <c r="F18" s="151">
        <v>76</v>
      </c>
      <c r="G18" s="151">
        <v>79</v>
      </c>
      <c r="H18" s="151">
        <v>308</v>
      </c>
      <c r="I18" s="151"/>
      <c r="J18" s="157">
        <v>10.041666666666671</v>
      </c>
      <c r="K18" s="157">
        <v>7.375</v>
      </c>
      <c r="L18" s="157">
        <v>10.071428571428569</v>
      </c>
      <c r="M18" s="157">
        <v>8.6428571428571388</v>
      </c>
      <c r="N18" s="157">
        <v>36.13095238095238</v>
      </c>
    </row>
    <row r="19" spans="1:14">
      <c r="A19" s="151"/>
      <c r="B19" s="151" t="s">
        <v>127</v>
      </c>
      <c r="C19" s="151" t="s">
        <v>145</v>
      </c>
      <c r="D19" s="151">
        <v>77</v>
      </c>
      <c r="E19" s="151">
        <v>77</v>
      </c>
      <c r="F19" s="151">
        <v>75</v>
      </c>
      <c r="G19" s="151">
        <v>80</v>
      </c>
      <c r="H19" s="151">
        <v>309</v>
      </c>
      <c r="I19" s="151"/>
      <c r="J19" s="157">
        <v>9.0416666666666714</v>
      </c>
      <c r="K19" s="157">
        <v>7.375</v>
      </c>
      <c r="L19" s="157">
        <v>11.071428571428569</v>
      </c>
      <c r="M19" s="157">
        <v>7.6428571428571388</v>
      </c>
      <c r="N19" s="157">
        <v>35.13095238095238</v>
      </c>
    </row>
    <row r="20" spans="1:14">
      <c r="A20" s="151"/>
      <c r="B20" s="151" t="s">
        <v>148</v>
      </c>
      <c r="C20" s="151" t="s">
        <v>159</v>
      </c>
      <c r="D20" s="151">
        <v>79</v>
      </c>
      <c r="E20" s="151">
        <v>77</v>
      </c>
      <c r="F20" s="151">
        <v>79</v>
      </c>
      <c r="G20" s="151">
        <v>76</v>
      </c>
      <c r="H20" s="151">
        <v>311</v>
      </c>
      <c r="I20" s="151"/>
      <c r="J20" s="157">
        <v>7.0416666666666714</v>
      </c>
      <c r="K20" s="157">
        <v>7.375</v>
      </c>
      <c r="L20" s="157">
        <v>7.0714285714285694</v>
      </c>
      <c r="M20" s="157">
        <v>11.642857142857139</v>
      </c>
      <c r="N20" s="157">
        <v>33.13095238095238</v>
      </c>
    </row>
    <row r="21" spans="1:14">
      <c r="A21" s="151"/>
      <c r="B21" s="151" t="s">
        <v>127</v>
      </c>
      <c r="C21" s="151" t="s">
        <v>158</v>
      </c>
      <c r="D21" s="151">
        <v>78</v>
      </c>
      <c r="E21" s="151">
        <v>79</v>
      </c>
      <c r="F21" s="151">
        <v>76</v>
      </c>
      <c r="G21" s="151">
        <v>79</v>
      </c>
      <c r="H21" s="151">
        <v>312</v>
      </c>
      <c r="I21" s="151"/>
      <c r="J21" s="157">
        <v>8.0416666666666714</v>
      </c>
      <c r="K21" s="157">
        <v>5.375</v>
      </c>
      <c r="L21" s="157">
        <v>10.071428571428569</v>
      </c>
      <c r="M21" s="157">
        <v>8.6428571428571388</v>
      </c>
      <c r="N21" s="157">
        <v>32.13095238095238</v>
      </c>
    </row>
    <row r="22" spans="1:14">
      <c r="A22" s="151"/>
      <c r="B22" s="151" t="s">
        <v>148</v>
      </c>
      <c r="C22" s="151" t="s">
        <v>152</v>
      </c>
      <c r="D22" s="151">
        <v>81</v>
      </c>
      <c r="E22" s="151">
        <v>78</v>
      </c>
      <c r="F22" s="151">
        <v>76</v>
      </c>
      <c r="G22" s="151">
        <v>77</v>
      </c>
      <c r="H22" s="151">
        <v>312</v>
      </c>
      <c r="I22" s="151"/>
      <c r="J22" s="157">
        <v>5.0416666666666714</v>
      </c>
      <c r="K22" s="157">
        <v>6.375</v>
      </c>
      <c r="L22" s="157">
        <v>10.071428571428569</v>
      </c>
      <c r="M22" s="157">
        <v>10.642857142857139</v>
      </c>
      <c r="N22" s="157">
        <v>32.13095238095238</v>
      </c>
    </row>
    <row r="23" spans="1:14">
      <c r="A23" s="151"/>
      <c r="B23" s="151" t="s">
        <v>127</v>
      </c>
      <c r="C23" s="151" t="s">
        <v>256</v>
      </c>
      <c r="D23" s="151">
        <v>80</v>
      </c>
      <c r="E23" s="151">
        <v>77</v>
      </c>
      <c r="F23" s="151">
        <v>79</v>
      </c>
      <c r="G23" s="151">
        <v>77</v>
      </c>
      <c r="H23" s="151">
        <v>313</v>
      </c>
      <c r="I23" s="151"/>
      <c r="J23" s="157">
        <v>6.0416666666666714</v>
      </c>
      <c r="K23" s="157">
        <v>7.375</v>
      </c>
      <c r="L23" s="157">
        <v>7.0714285714285694</v>
      </c>
      <c r="M23" s="157">
        <v>10.642857142857139</v>
      </c>
      <c r="N23" s="157">
        <v>31.13095238095238</v>
      </c>
    </row>
    <row r="24" spans="1:14">
      <c r="A24" s="151"/>
      <c r="B24" s="151" t="s">
        <v>127</v>
      </c>
      <c r="C24" s="151" t="s">
        <v>151</v>
      </c>
      <c r="D24" s="151">
        <v>79</v>
      </c>
      <c r="E24" s="151">
        <v>78</v>
      </c>
      <c r="F24" s="151">
        <v>77</v>
      </c>
      <c r="G24" s="151">
        <v>79</v>
      </c>
      <c r="H24" s="151">
        <v>313</v>
      </c>
      <c r="I24" s="151"/>
      <c r="J24" s="157">
        <v>7.0416666666666714</v>
      </c>
      <c r="K24" s="157">
        <v>6.375</v>
      </c>
      <c r="L24" s="157">
        <v>9.0714285714285694</v>
      </c>
      <c r="M24" s="157">
        <v>8.6428571428571388</v>
      </c>
      <c r="N24" s="157">
        <v>31.13095238095238</v>
      </c>
    </row>
    <row r="25" spans="1:14">
      <c r="A25" s="151"/>
      <c r="B25" s="151" t="s">
        <v>148</v>
      </c>
      <c r="C25" s="151" t="s">
        <v>374</v>
      </c>
      <c r="D25" s="151">
        <v>75</v>
      </c>
      <c r="E25" s="151">
        <v>76</v>
      </c>
      <c r="F25" s="151">
        <v>79</v>
      </c>
      <c r="G25" s="151">
        <v>83</v>
      </c>
      <c r="H25" s="151">
        <v>313</v>
      </c>
      <c r="I25" s="151"/>
      <c r="J25" s="157">
        <v>11.041666666666671</v>
      </c>
      <c r="K25" s="157">
        <v>8.375</v>
      </c>
      <c r="L25" s="157">
        <v>7.0714285714285694</v>
      </c>
      <c r="M25" s="157">
        <v>4.6428571428571388</v>
      </c>
      <c r="N25" s="157">
        <v>31.13095238095238</v>
      </c>
    </row>
    <row r="26" spans="1:14">
      <c r="A26" s="151"/>
      <c r="B26" s="151" t="s">
        <v>127</v>
      </c>
      <c r="C26" s="151" t="s">
        <v>254</v>
      </c>
      <c r="D26" s="151">
        <v>80</v>
      </c>
      <c r="E26" s="151">
        <v>76</v>
      </c>
      <c r="F26" s="151">
        <v>77</v>
      </c>
      <c r="G26" s="151">
        <v>83</v>
      </c>
      <c r="H26" s="151">
        <v>316</v>
      </c>
      <c r="I26" s="151"/>
      <c r="J26" s="157">
        <v>6.0416666666666714</v>
      </c>
      <c r="K26" s="157">
        <v>8.375</v>
      </c>
      <c r="L26" s="157">
        <v>9.0714285714285694</v>
      </c>
      <c r="M26" s="157">
        <v>4.6428571428571388</v>
      </c>
      <c r="N26" s="157">
        <v>28.13095238095238</v>
      </c>
    </row>
    <row r="27" spans="1:14">
      <c r="A27" s="151"/>
      <c r="B27" s="151" t="s">
        <v>127</v>
      </c>
      <c r="C27" s="151" t="s">
        <v>368</v>
      </c>
      <c r="D27" s="151">
        <v>79</v>
      </c>
      <c r="E27" s="151">
        <v>76</v>
      </c>
      <c r="F27" s="151">
        <v>86</v>
      </c>
      <c r="G27" s="151">
        <v>79</v>
      </c>
      <c r="H27" s="151">
        <v>320</v>
      </c>
      <c r="I27" s="151"/>
      <c r="J27" s="157">
        <v>7.0416666666666714</v>
      </c>
      <c r="K27" s="157">
        <v>8.375</v>
      </c>
      <c r="L27" s="157">
        <v>7.1428571428569398E-2</v>
      </c>
      <c r="M27" s="157">
        <v>8.6428571428571388</v>
      </c>
      <c r="N27" s="157">
        <v>24.13095238095238</v>
      </c>
    </row>
    <row r="28" spans="1:14">
      <c r="A28" s="151"/>
      <c r="B28" s="151" t="s">
        <v>148</v>
      </c>
      <c r="C28" s="151" t="s">
        <v>375</v>
      </c>
      <c r="D28" s="151">
        <v>81</v>
      </c>
      <c r="E28" s="151">
        <v>78</v>
      </c>
      <c r="F28" s="151">
        <v>82</v>
      </c>
      <c r="G28" s="151">
        <v>81</v>
      </c>
      <c r="H28" s="151">
        <v>322</v>
      </c>
      <c r="I28" s="151"/>
      <c r="J28" s="157">
        <v>5.0416666666666714</v>
      </c>
      <c r="K28" s="157">
        <v>6.375</v>
      </c>
      <c r="L28" s="157">
        <v>4.0714285714285694</v>
      </c>
      <c r="M28" s="157">
        <v>6.6428571428571388</v>
      </c>
      <c r="N28" s="157">
        <v>22.13095238095238</v>
      </c>
    </row>
    <row r="29" spans="1:14">
      <c r="A29" s="151"/>
      <c r="B29" s="151" t="s">
        <v>148</v>
      </c>
      <c r="C29" s="151" t="s">
        <v>376</v>
      </c>
      <c r="D29" s="151">
        <v>84</v>
      </c>
      <c r="E29" s="151">
        <v>78</v>
      </c>
      <c r="F29" s="151">
        <v>77</v>
      </c>
      <c r="G29" s="151">
        <v>85</v>
      </c>
      <c r="H29" s="151">
        <v>324</v>
      </c>
      <c r="I29" s="151"/>
      <c r="J29" s="157">
        <v>2.0416666666666714</v>
      </c>
      <c r="K29" s="157">
        <v>6.375</v>
      </c>
      <c r="L29" s="157">
        <v>9.0714285714285694</v>
      </c>
      <c r="M29" s="157">
        <v>2.6428571428571388</v>
      </c>
      <c r="N29" s="157">
        <v>20.13095238095238</v>
      </c>
    </row>
    <row r="30" spans="1:14">
      <c r="A30" s="151"/>
      <c r="B30" s="151" t="s">
        <v>114</v>
      </c>
      <c r="C30" s="151" t="s">
        <v>365</v>
      </c>
      <c r="D30" s="151">
        <v>78</v>
      </c>
      <c r="E30" s="151">
        <v>75</v>
      </c>
      <c r="F30" s="151">
        <v>0</v>
      </c>
      <c r="G30" s="151">
        <v>0</v>
      </c>
      <c r="H30" s="151">
        <v>153</v>
      </c>
      <c r="I30" s="151"/>
      <c r="J30" s="157">
        <v>8.0416666666666714</v>
      </c>
      <c r="K30" s="157">
        <v>9.375</v>
      </c>
      <c r="L30" s="157" t="s">
        <v>379</v>
      </c>
      <c r="M30" s="157" t="s">
        <v>379</v>
      </c>
      <c r="N30" s="157">
        <v>17.416666666666671</v>
      </c>
    </row>
    <row r="31" spans="1:14">
      <c r="A31" s="151"/>
      <c r="B31" s="151" t="s">
        <v>127</v>
      </c>
      <c r="C31" s="151" t="s">
        <v>166</v>
      </c>
      <c r="D31" s="151">
        <v>83</v>
      </c>
      <c r="E31" s="151">
        <v>75</v>
      </c>
      <c r="F31" s="151">
        <v>0</v>
      </c>
      <c r="G31" s="151">
        <v>0</v>
      </c>
      <c r="H31" s="151">
        <v>158</v>
      </c>
      <c r="I31" s="151"/>
      <c r="J31" s="157">
        <v>3.0416666666666714</v>
      </c>
      <c r="K31" s="157">
        <v>9.375</v>
      </c>
      <c r="L31" s="157" t="s">
        <v>379</v>
      </c>
      <c r="M31" s="157" t="s">
        <v>379</v>
      </c>
      <c r="N31" s="157">
        <v>12.416666666666671</v>
      </c>
    </row>
    <row r="32" spans="1:14">
      <c r="A32" s="151"/>
      <c r="B32" s="151" t="s">
        <v>127</v>
      </c>
      <c r="C32" s="151" t="s">
        <v>369</v>
      </c>
      <c r="D32" s="151">
        <v>81</v>
      </c>
      <c r="E32" s="151">
        <v>79</v>
      </c>
      <c r="F32" s="151">
        <v>0</v>
      </c>
      <c r="G32" s="151">
        <v>0</v>
      </c>
      <c r="H32" s="151">
        <v>160</v>
      </c>
      <c r="I32" s="151"/>
      <c r="J32" s="157">
        <v>5.0416666666666714</v>
      </c>
      <c r="K32" s="157">
        <v>5.375</v>
      </c>
      <c r="L32" s="157" t="s">
        <v>379</v>
      </c>
      <c r="M32" s="157" t="s">
        <v>379</v>
      </c>
      <c r="N32" s="157">
        <v>10.416666666666671</v>
      </c>
    </row>
    <row r="33" spans="1:14">
      <c r="A33" s="151"/>
      <c r="B33" s="151" t="s">
        <v>127</v>
      </c>
      <c r="C33" s="151" t="s">
        <v>264</v>
      </c>
      <c r="D33" s="151">
        <v>81</v>
      </c>
      <c r="E33" s="151">
        <v>80</v>
      </c>
      <c r="F33" s="151">
        <v>0</v>
      </c>
      <c r="G33" s="151">
        <v>0</v>
      </c>
      <c r="H33" s="151">
        <v>161</v>
      </c>
      <c r="I33" s="151"/>
      <c r="J33" s="157">
        <v>5.0416666666666714</v>
      </c>
      <c r="K33" s="157">
        <v>4.375</v>
      </c>
      <c r="L33" s="157" t="s">
        <v>379</v>
      </c>
      <c r="M33" s="157" t="s">
        <v>379</v>
      </c>
      <c r="N33" s="157">
        <v>9.4166666666666714</v>
      </c>
    </row>
    <row r="34" spans="1:14">
      <c r="A34" s="151"/>
      <c r="B34" s="151" t="s">
        <v>127</v>
      </c>
      <c r="C34" s="151" t="s">
        <v>370</v>
      </c>
      <c r="D34" s="151">
        <v>78</v>
      </c>
      <c r="E34" s="151">
        <v>83</v>
      </c>
      <c r="F34" s="151">
        <v>0</v>
      </c>
      <c r="G34" s="151">
        <v>0</v>
      </c>
      <c r="H34" s="151">
        <v>161</v>
      </c>
      <c r="I34" s="151"/>
      <c r="J34" s="157">
        <v>8.0416666666666714</v>
      </c>
      <c r="K34" s="157">
        <v>1.375</v>
      </c>
      <c r="L34" s="157" t="s">
        <v>379</v>
      </c>
      <c r="M34" s="157" t="s">
        <v>379</v>
      </c>
      <c r="N34" s="157">
        <v>9.4166666666666714</v>
      </c>
    </row>
    <row r="35" spans="1:14">
      <c r="A35" s="151"/>
      <c r="B35" s="151" t="s">
        <v>114</v>
      </c>
      <c r="C35" s="151" t="s">
        <v>366</v>
      </c>
      <c r="D35" s="151">
        <v>81</v>
      </c>
      <c r="E35" s="151">
        <v>81</v>
      </c>
      <c r="F35" s="151">
        <v>0</v>
      </c>
      <c r="G35" s="151">
        <v>0</v>
      </c>
      <c r="H35" s="151">
        <v>162</v>
      </c>
      <c r="I35" s="151"/>
      <c r="J35" s="157">
        <v>5.0416666666666714</v>
      </c>
      <c r="K35" s="157">
        <v>3.375</v>
      </c>
      <c r="L35" s="157" t="s">
        <v>379</v>
      </c>
      <c r="M35" s="157" t="s">
        <v>379</v>
      </c>
      <c r="N35" s="157">
        <v>8.4166666666666714</v>
      </c>
    </row>
    <row r="36" spans="1:14">
      <c r="A36" s="151"/>
      <c r="B36" s="151" t="s">
        <v>127</v>
      </c>
      <c r="C36" s="151" t="s">
        <v>140</v>
      </c>
      <c r="D36" s="151">
        <v>83</v>
      </c>
      <c r="E36" s="151">
        <v>80</v>
      </c>
      <c r="F36" s="151">
        <v>0</v>
      </c>
      <c r="G36" s="151">
        <v>0</v>
      </c>
      <c r="H36" s="151">
        <v>163</v>
      </c>
      <c r="I36" s="151"/>
      <c r="J36" s="157">
        <v>3.0416666666666714</v>
      </c>
      <c r="K36" s="157">
        <v>4.375</v>
      </c>
      <c r="L36" s="157" t="s">
        <v>379</v>
      </c>
      <c r="M36" s="157" t="s">
        <v>379</v>
      </c>
      <c r="N36" s="157">
        <v>7.4166666666666714</v>
      </c>
    </row>
    <row r="37" spans="1:14">
      <c r="A37" s="151"/>
      <c r="B37" s="151" t="s">
        <v>127</v>
      </c>
      <c r="C37" s="151" t="s">
        <v>253</v>
      </c>
      <c r="D37" s="151">
        <v>81</v>
      </c>
      <c r="E37" s="151">
        <v>82</v>
      </c>
      <c r="F37" s="151">
        <v>0</v>
      </c>
      <c r="G37" s="151">
        <v>0</v>
      </c>
      <c r="H37" s="151">
        <v>163</v>
      </c>
      <c r="I37" s="151"/>
      <c r="J37" s="157">
        <v>5.0416666666666714</v>
      </c>
      <c r="K37" s="157">
        <v>2.375</v>
      </c>
      <c r="L37" s="157" t="s">
        <v>379</v>
      </c>
      <c r="M37" s="157" t="s">
        <v>379</v>
      </c>
      <c r="N37" s="157">
        <v>7.4166666666666714</v>
      </c>
    </row>
    <row r="38" spans="1:14">
      <c r="A38" s="151"/>
      <c r="B38" s="151" t="s">
        <v>148</v>
      </c>
      <c r="C38" s="151" t="s">
        <v>163</v>
      </c>
      <c r="D38" s="151">
        <v>80</v>
      </c>
      <c r="E38" s="151">
        <v>83</v>
      </c>
      <c r="F38" s="151">
        <v>0</v>
      </c>
      <c r="G38" s="151">
        <v>0</v>
      </c>
      <c r="H38" s="151">
        <v>163</v>
      </c>
      <c r="I38" s="151"/>
      <c r="J38" s="157">
        <v>6.0416666666666714</v>
      </c>
      <c r="K38" s="157">
        <v>1.375</v>
      </c>
      <c r="L38" s="157" t="s">
        <v>379</v>
      </c>
      <c r="M38" s="157" t="s">
        <v>379</v>
      </c>
      <c r="N38" s="157">
        <v>7.4166666666666714</v>
      </c>
    </row>
    <row r="39" spans="1:14">
      <c r="A39" s="151"/>
      <c r="B39" s="151" t="s">
        <v>148</v>
      </c>
      <c r="C39" s="151" t="s">
        <v>26</v>
      </c>
      <c r="D39" s="151">
        <v>85</v>
      </c>
      <c r="E39" s="151">
        <v>82</v>
      </c>
      <c r="F39" s="151">
        <v>0</v>
      </c>
      <c r="G39" s="151">
        <v>0</v>
      </c>
      <c r="H39" s="151">
        <v>167</v>
      </c>
      <c r="I39" s="151"/>
      <c r="J39" s="157">
        <v>1.0416666666666714</v>
      </c>
      <c r="K39" s="157">
        <v>2.375</v>
      </c>
      <c r="L39" s="157" t="s">
        <v>379</v>
      </c>
      <c r="M39" s="157" t="s">
        <v>379</v>
      </c>
      <c r="N39" s="157">
        <v>3.4166666666666714</v>
      </c>
    </row>
    <row r="40" spans="1:14">
      <c r="A40" s="151"/>
      <c r="B40" s="151" t="s">
        <v>148</v>
      </c>
      <c r="C40" s="151" t="s">
        <v>377</v>
      </c>
      <c r="D40" s="151">
        <v>81</v>
      </c>
      <c r="E40" s="151">
        <v>86</v>
      </c>
      <c r="F40" s="151">
        <v>0</v>
      </c>
      <c r="G40" s="151">
        <v>0</v>
      </c>
      <c r="H40" s="151">
        <v>167</v>
      </c>
      <c r="I40" s="151"/>
      <c r="J40" s="157">
        <v>5.0416666666666714</v>
      </c>
      <c r="K40" s="157">
        <v>0</v>
      </c>
      <c r="L40" s="157" t="s">
        <v>379</v>
      </c>
      <c r="M40" s="157" t="s">
        <v>379</v>
      </c>
      <c r="N40" s="157">
        <v>5.0416666666666714</v>
      </c>
    </row>
    <row r="41" spans="1:14">
      <c r="A41" s="151"/>
      <c r="B41" s="151" t="s">
        <v>127</v>
      </c>
      <c r="C41" s="151" t="s">
        <v>371</v>
      </c>
      <c r="D41" s="151">
        <v>86</v>
      </c>
      <c r="E41" s="151">
        <v>82</v>
      </c>
      <c r="F41" s="151">
        <v>0</v>
      </c>
      <c r="G41" s="151">
        <v>0</v>
      </c>
      <c r="H41" s="151">
        <v>168</v>
      </c>
      <c r="I41" s="151"/>
      <c r="J41" s="157">
        <v>4.1666666666671404E-2</v>
      </c>
      <c r="K41" s="157">
        <v>2.375</v>
      </c>
      <c r="L41" s="157" t="s">
        <v>379</v>
      </c>
      <c r="M41" s="157" t="s">
        <v>379</v>
      </c>
      <c r="N41" s="157">
        <v>2.4166666666666714</v>
      </c>
    </row>
    <row r="42" spans="1:14">
      <c r="A42" s="151"/>
      <c r="B42" s="151" t="s">
        <v>127</v>
      </c>
      <c r="C42" s="151" t="s">
        <v>372</v>
      </c>
      <c r="D42" s="151">
        <v>89</v>
      </c>
      <c r="E42" s="151">
        <v>81</v>
      </c>
      <c r="F42" s="151">
        <v>0</v>
      </c>
      <c r="G42" s="151">
        <v>0</v>
      </c>
      <c r="H42" s="151">
        <v>170</v>
      </c>
      <c r="I42" s="151"/>
      <c r="J42" s="157">
        <v>0</v>
      </c>
      <c r="K42" s="157">
        <v>3.375</v>
      </c>
      <c r="L42" s="157" t="s">
        <v>379</v>
      </c>
      <c r="M42" s="157" t="s">
        <v>379</v>
      </c>
      <c r="N42" s="157">
        <v>3.375</v>
      </c>
    </row>
    <row r="43" spans="1:14">
      <c r="A43" s="151"/>
      <c r="B43" s="151" t="s">
        <v>148</v>
      </c>
      <c r="C43" s="151" t="s">
        <v>164</v>
      </c>
      <c r="D43" s="151">
        <v>85</v>
      </c>
      <c r="E43" s="151">
        <v>87</v>
      </c>
      <c r="F43" s="151">
        <v>0</v>
      </c>
      <c r="G43" s="151">
        <v>0</v>
      </c>
      <c r="H43" s="151">
        <v>172</v>
      </c>
      <c r="I43" s="151"/>
      <c r="J43" s="157">
        <v>1.0416666666666714</v>
      </c>
      <c r="K43" s="157">
        <v>0</v>
      </c>
      <c r="L43" s="157" t="s">
        <v>379</v>
      </c>
      <c r="M43" s="157" t="s">
        <v>379</v>
      </c>
      <c r="N43" s="157">
        <v>1.0416666666666714</v>
      </c>
    </row>
    <row r="44" spans="1:14">
      <c r="A44" s="151"/>
      <c r="B44" s="151" t="s">
        <v>148</v>
      </c>
      <c r="C44" s="151" t="s">
        <v>167</v>
      </c>
      <c r="D44" s="151">
        <v>81</v>
      </c>
      <c r="E44" s="151">
        <v>91</v>
      </c>
      <c r="F44" s="151">
        <v>0</v>
      </c>
      <c r="G44" s="151">
        <v>0</v>
      </c>
      <c r="H44" s="151">
        <v>172</v>
      </c>
      <c r="I44" s="151"/>
      <c r="J44" s="157">
        <v>5.0416666666666714</v>
      </c>
      <c r="K44" s="157">
        <v>0</v>
      </c>
      <c r="L44" s="157" t="s">
        <v>379</v>
      </c>
      <c r="M44" s="157" t="s">
        <v>379</v>
      </c>
      <c r="N44" s="157">
        <v>5.0416666666666714</v>
      </c>
    </row>
    <row r="45" spans="1:14">
      <c r="A45" s="151"/>
      <c r="B45" s="151" t="s">
        <v>148</v>
      </c>
      <c r="C45" s="151" t="s">
        <v>261</v>
      </c>
      <c r="D45" s="151">
        <v>86</v>
      </c>
      <c r="E45" s="151">
        <v>87</v>
      </c>
      <c r="F45" s="151">
        <v>0</v>
      </c>
      <c r="G45" s="151">
        <v>0</v>
      </c>
      <c r="H45" s="151">
        <v>173</v>
      </c>
      <c r="I45" s="151"/>
      <c r="J45" s="157">
        <v>4.1666666666671404E-2</v>
      </c>
      <c r="K45" s="157">
        <v>0</v>
      </c>
      <c r="L45" s="157" t="s">
        <v>379</v>
      </c>
      <c r="M45" s="157" t="s">
        <v>379</v>
      </c>
      <c r="N45" s="157">
        <v>4.1666666666671404E-2</v>
      </c>
    </row>
    <row r="46" spans="1:14">
      <c r="A46" s="151"/>
      <c r="B46" s="151" t="s">
        <v>148</v>
      </c>
      <c r="C46" s="151" t="s">
        <v>157</v>
      </c>
      <c r="D46" s="151">
        <v>84</v>
      </c>
      <c r="E46" s="151">
        <v>89</v>
      </c>
      <c r="F46" s="151">
        <v>0</v>
      </c>
      <c r="G46" s="151">
        <v>0</v>
      </c>
      <c r="H46" s="151">
        <v>173</v>
      </c>
      <c r="I46" s="151"/>
      <c r="J46" s="157">
        <v>2.0416666666666714</v>
      </c>
      <c r="K46" s="157">
        <v>0</v>
      </c>
      <c r="L46" s="157" t="s">
        <v>379</v>
      </c>
      <c r="M46" s="157" t="s">
        <v>379</v>
      </c>
      <c r="N46" s="157">
        <v>2.0416666666666714</v>
      </c>
    </row>
    <row r="47" spans="1:14">
      <c r="A47" s="151"/>
      <c r="B47" s="151" t="s">
        <v>148</v>
      </c>
      <c r="C47" s="151" t="s">
        <v>165</v>
      </c>
      <c r="D47" s="151">
        <v>85</v>
      </c>
      <c r="E47" s="151">
        <v>89</v>
      </c>
      <c r="F47" s="151">
        <v>0</v>
      </c>
      <c r="G47" s="151">
        <v>0</v>
      </c>
      <c r="H47" s="151">
        <v>174</v>
      </c>
      <c r="I47" s="151"/>
      <c r="J47" s="157">
        <v>1.0416666666666714</v>
      </c>
      <c r="K47" s="157">
        <v>0</v>
      </c>
      <c r="L47" s="157" t="s">
        <v>379</v>
      </c>
      <c r="M47" s="157" t="s">
        <v>379</v>
      </c>
      <c r="N47" s="157">
        <v>1.0416666666666714</v>
      </c>
    </row>
    <row r="48" spans="1:14">
      <c r="A48" s="151"/>
      <c r="B48" s="151" t="s">
        <v>148</v>
      </c>
      <c r="C48" s="151" t="s">
        <v>378</v>
      </c>
      <c r="D48" s="151">
        <v>91</v>
      </c>
      <c r="E48" s="151">
        <v>85</v>
      </c>
      <c r="F48" s="151">
        <v>0</v>
      </c>
      <c r="G48" s="151">
        <v>0</v>
      </c>
      <c r="H48" s="151">
        <v>176</v>
      </c>
      <c r="I48" s="151"/>
      <c r="J48" s="157">
        <v>0</v>
      </c>
      <c r="K48" s="157">
        <v>0</v>
      </c>
      <c r="L48" s="157" t="s">
        <v>379</v>
      </c>
      <c r="M48" s="157" t="s">
        <v>379</v>
      </c>
      <c r="N48" s="157">
        <v>0</v>
      </c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258" priority="6">
      <formula>AND(XEG2=0,XEH2&lt;&gt;"")</formula>
    </cfRule>
  </conditionalFormatting>
  <conditionalFormatting sqref="A2:N102">
    <cfRule type="expression" dxfId="257" priority="5">
      <formula>AND(XEG2=0,XEH2&lt;&gt;"")</formula>
    </cfRule>
  </conditionalFormatting>
  <conditionalFormatting sqref="D2:G102">
    <cfRule type="cellIs" dxfId="256" priority="3" operator="lessThan">
      <formula>#REF!</formula>
    </cfRule>
    <cfRule type="cellIs" dxfId="255" priority="4" operator="equal">
      <formula>#REF!</formula>
    </cfRule>
  </conditionalFormatting>
  <conditionalFormatting sqref="H2:H102">
    <cfRule type="cellIs" dxfId="254" priority="1" operator="lessThan">
      <formula>#REF!*COUNTIF(D2:G2,"&gt;0")</formula>
    </cfRule>
    <cfRule type="cellIs" dxfId="253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J101"/>
  <sheetViews>
    <sheetView workbookViewId="0">
      <pane ySplit="1" topLeftCell="A2" activePane="bottomLeft" state="frozen"/>
      <selection activeCell="C1" sqref="C1:H1"/>
      <selection pane="bottomLeft" activeCell="B2" sqref="B2:F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340</v>
      </c>
    </row>
    <row r="2" spans="1:10">
      <c r="A2" s="148"/>
      <c r="B2" s="149" t="s">
        <v>172</v>
      </c>
      <c r="C2" s="150" t="s">
        <v>381</v>
      </c>
      <c r="D2" s="133">
        <v>0</v>
      </c>
      <c r="E2" s="133">
        <v>0</v>
      </c>
      <c r="F2" s="133">
        <v>75</v>
      </c>
    </row>
    <row r="3" spans="1:10">
      <c r="A3" s="148"/>
      <c r="B3" s="149" t="s">
        <v>172</v>
      </c>
      <c r="C3" s="150" t="s">
        <v>380</v>
      </c>
      <c r="D3" s="133">
        <v>0</v>
      </c>
      <c r="E3" s="133">
        <v>0</v>
      </c>
      <c r="F3" s="133">
        <v>79</v>
      </c>
    </row>
    <row r="4" spans="1:10">
      <c r="A4" s="151"/>
      <c r="B4" s="149" t="s">
        <v>172</v>
      </c>
      <c r="C4" s="150" t="s">
        <v>182</v>
      </c>
      <c r="D4" s="152">
        <v>0</v>
      </c>
      <c r="E4" s="152">
        <v>0</v>
      </c>
      <c r="F4" s="152">
        <v>82</v>
      </c>
    </row>
    <row r="5" spans="1:10">
      <c r="A5" s="151"/>
      <c r="B5" s="149" t="s">
        <v>172</v>
      </c>
      <c r="C5" s="150" t="s">
        <v>178</v>
      </c>
      <c r="D5" s="152">
        <v>0</v>
      </c>
      <c r="E5" s="152">
        <v>0</v>
      </c>
      <c r="F5" s="152">
        <v>84</v>
      </c>
    </row>
    <row r="6" spans="1:10">
      <c r="A6" s="151"/>
      <c r="B6" s="149" t="s">
        <v>172</v>
      </c>
      <c r="C6" s="150" t="s">
        <v>382</v>
      </c>
      <c r="D6" s="133">
        <v>0</v>
      </c>
      <c r="E6" s="133">
        <v>0</v>
      </c>
      <c r="F6" s="133">
        <v>85</v>
      </c>
    </row>
    <row r="7" spans="1:10">
      <c r="A7" s="151"/>
      <c r="B7" s="149" t="s">
        <v>172</v>
      </c>
      <c r="C7" s="150" t="s">
        <v>383</v>
      </c>
      <c r="D7" s="152">
        <v>0</v>
      </c>
      <c r="E7" s="152">
        <v>0</v>
      </c>
      <c r="F7" s="152">
        <v>86</v>
      </c>
    </row>
    <row r="8" spans="1:10">
      <c r="A8" s="151"/>
      <c r="B8" s="149" t="s">
        <v>172</v>
      </c>
      <c r="C8" s="150" t="s">
        <v>34</v>
      </c>
      <c r="D8" s="152">
        <v>0</v>
      </c>
      <c r="E8" s="152">
        <v>0</v>
      </c>
      <c r="F8" s="152">
        <v>86</v>
      </c>
    </row>
    <row r="9" spans="1:10">
      <c r="A9" s="151"/>
      <c r="B9" s="149" t="s">
        <v>172</v>
      </c>
      <c r="C9" s="150" t="s">
        <v>35</v>
      </c>
      <c r="D9" s="152">
        <v>0</v>
      </c>
      <c r="E9" s="152">
        <v>0</v>
      </c>
      <c r="F9" s="152">
        <v>90</v>
      </c>
    </row>
    <row r="10" spans="1:10">
      <c r="A10" s="151"/>
      <c r="B10" s="149" t="s">
        <v>172</v>
      </c>
      <c r="C10" s="150" t="s">
        <v>24</v>
      </c>
      <c r="D10" s="152">
        <v>0</v>
      </c>
      <c r="E10" s="152">
        <v>0</v>
      </c>
      <c r="F10" s="152">
        <v>91</v>
      </c>
    </row>
    <row r="11" spans="1:10">
      <c r="A11" s="151"/>
      <c r="B11" s="149" t="s">
        <v>172</v>
      </c>
      <c r="C11" s="150" t="s">
        <v>387</v>
      </c>
      <c r="D11" s="152">
        <v>0</v>
      </c>
      <c r="E11" s="152">
        <v>0</v>
      </c>
      <c r="F11" s="152">
        <v>94</v>
      </c>
    </row>
    <row r="12" spans="1:10">
      <c r="A12" s="151"/>
      <c r="B12" s="149" t="s">
        <v>172</v>
      </c>
      <c r="C12" s="150" t="s">
        <v>384</v>
      </c>
      <c r="D12" s="152">
        <v>0</v>
      </c>
      <c r="E12" s="152">
        <v>0</v>
      </c>
      <c r="F12" s="152">
        <v>97</v>
      </c>
    </row>
    <row r="13" spans="1:10">
      <c r="A13" s="151"/>
      <c r="B13" s="149" t="s">
        <v>172</v>
      </c>
      <c r="C13" s="150" t="s">
        <v>185</v>
      </c>
      <c r="D13" s="152">
        <v>0</v>
      </c>
      <c r="E13" s="152">
        <v>0</v>
      </c>
      <c r="F13" s="152">
        <v>97</v>
      </c>
    </row>
    <row r="14" spans="1:10">
      <c r="A14" s="151"/>
      <c r="B14" s="149" t="s">
        <v>172</v>
      </c>
      <c r="C14" s="150" t="s">
        <v>386</v>
      </c>
      <c r="D14" s="152">
        <v>0</v>
      </c>
      <c r="E14" s="152">
        <v>0</v>
      </c>
      <c r="F14" s="152">
        <v>102</v>
      </c>
    </row>
    <row r="15" spans="1:10">
      <c r="A15" s="151"/>
      <c r="B15" s="149" t="s">
        <v>172</v>
      </c>
      <c r="C15" s="150" t="s">
        <v>385</v>
      </c>
      <c r="D15" s="152">
        <v>0</v>
      </c>
      <c r="E15" s="152">
        <v>0</v>
      </c>
      <c r="F15" s="152">
        <v>104</v>
      </c>
    </row>
    <row r="16" spans="1:10">
      <c r="A16" s="151"/>
      <c r="B16" s="149" t="s">
        <v>172</v>
      </c>
      <c r="C16" s="150" t="s">
        <v>388</v>
      </c>
      <c r="D16" s="152">
        <v>0</v>
      </c>
      <c r="E16" s="152">
        <v>0</v>
      </c>
      <c r="F16" s="152">
        <v>107</v>
      </c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B2:F16">
    <sortCondition ref="F2:F16"/>
  </sortState>
  <phoneticPr fontId="2" type="noConversion"/>
  <conditionalFormatting sqref="B2:B101">
    <cfRule type="expression" dxfId="252" priority="4">
      <formula>AND(XEA2=0,XEB2&lt;&gt;"")</formula>
    </cfRule>
  </conditionalFormatting>
  <conditionalFormatting sqref="A2:A101">
    <cfRule type="expression" dxfId="251" priority="3">
      <formula>AND(XEA2=0,XEB2&lt;&gt;"")</formula>
    </cfRule>
  </conditionalFormatting>
  <conditionalFormatting sqref="D2:F101">
    <cfRule type="cellIs" dxfId="250" priority="1" operator="lessThan">
      <formula>#REF!</formula>
    </cfRule>
    <cfRule type="cellIs" dxfId="249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H102"/>
  <sheetViews>
    <sheetView workbookViewId="0">
      <pane ySplit="2" topLeftCell="A3" activePane="bottomLeft" state="frozen"/>
      <selection activeCell="C1" sqref="C1:H1"/>
      <selection pane="bottomLeft" activeCell="C3" sqref="C3:G17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14" t="s">
        <v>292</v>
      </c>
      <c r="D1" s="214"/>
      <c r="E1" s="214"/>
      <c r="F1" s="214"/>
      <c r="G1" s="214"/>
      <c r="H1" s="214"/>
    </row>
    <row r="2" spans="1:8" ht="16.5">
      <c r="A2" s="135">
        <f>SUM(A3:A102)</f>
        <v>15</v>
      </c>
      <c r="B2" s="136">
        <f>SUM(B3:B102)/A2</f>
        <v>90.6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75</v>
      </c>
      <c r="C3" s="149" t="s">
        <v>172</v>
      </c>
      <c r="D3" s="150" t="s">
        <v>381</v>
      </c>
      <c r="E3" s="133">
        <v>0</v>
      </c>
      <c r="F3" s="133">
        <v>0</v>
      </c>
      <c r="G3" s="133">
        <v>75</v>
      </c>
      <c r="H3" s="141">
        <f>IF($B$2-G3+10&gt;0,$B$2-G3+10,0)*A3</f>
        <v>25.599999999999994</v>
      </c>
    </row>
    <row r="4" spans="1:8" ht="16.5">
      <c r="A4" s="140">
        <f t="shared" ref="A4:A67" si="0">COUNTA(D4)</f>
        <v>1</v>
      </c>
      <c r="B4" s="140">
        <f t="shared" ref="B4:B67" si="1">G4</f>
        <v>79</v>
      </c>
      <c r="C4" s="149" t="s">
        <v>172</v>
      </c>
      <c r="D4" s="150" t="s">
        <v>380</v>
      </c>
      <c r="E4" s="133">
        <v>0</v>
      </c>
      <c r="F4" s="133">
        <v>0</v>
      </c>
      <c r="G4" s="133">
        <v>79</v>
      </c>
      <c r="H4" s="141">
        <f t="shared" ref="H4:H67" si="2">IF($B$2-G4+10&gt;0,$B$2-G4+10,0)*A4</f>
        <v>21.599999999999994</v>
      </c>
    </row>
    <row r="5" spans="1:8" ht="16.5">
      <c r="A5" s="140">
        <f t="shared" si="0"/>
        <v>1</v>
      </c>
      <c r="B5" s="140">
        <f t="shared" si="1"/>
        <v>82</v>
      </c>
      <c r="C5" s="149" t="s">
        <v>172</v>
      </c>
      <c r="D5" s="150" t="s">
        <v>182</v>
      </c>
      <c r="E5" s="152">
        <v>0</v>
      </c>
      <c r="F5" s="152">
        <v>0</v>
      </c>
      <c r="G5" s="152">
        <v>82</v>
      </c>
      <c r="H5" s="141">
        <f t="shared" si="2"/>
        <v>18.599999999999994</v>
      </c>
    </row>
    <row r="6" spans="1:8" ht="16.5">
      <c r="A6" s="140">
        <f t="shared" si="0"/>
        <v>1</v>
      </c>
      <c r="B6" s="140">
        <f t="shared" si="1"/>
        <v>84</v>
      </c>
      <c r="C6" s="149" t="s">
        <v>172</v>
      </c>
      <c r="D6" s="150" t="s">
        <v>178</v>
      </c>
      <c r="E6" s="152">
        <v>0</v>
      </c>
      <c r="F6" s="152">
        <v>0</v>
      </c>
      <c r="G6" s="152">
        <v>84</v>
      </c>
      <c r="H6" s="141">
        <f t="shared" si="2"/>
        <v>16.599999999999994</v>
      </c>
    </row>
    <row r="7" spans="1:8" ht="16.5">
      <c r="A7" s="140">
        <f t="shared" si="0"/>
        <v>1</v>
      </c>
      <c r="B7" s="140">
        <f t="shared" si="1"/>
        <v>85</v>
      </c>
      <c r="C7" s="149" t="s">
        <v>172</v>
      </c>
      <c r="D7" s="150" t="s">
        <v>382</v>
      </c>
      <c r="E7" s="133">
        <v>0</v>
      </c>
      <c r="F7" s="133">
        <v>0</v>
      </c>
      <c r="G7" s="133">
        <v>85</v>
      </c>
      <c r="H7" s="141">
        <f t="shared" si="2"/>
        <v>15.599999999999994</v>
      </c>
    </row>
    <row r="8" spans="1:8" ht="16.5">
      <c r="A8" s="140">
        <f t="shared" si="0"/>
        <v>1</v>
      </c>
      <c r="B8" s="140">
        <f t="shared" si="1"/>
        <v>86</v>
      </c>
      <c r="C8" s="149" t="s">
        <v>172</v>
      </c>
      <c r="D8" s="150" t="s">
        <v>383</v>
      </c>
      <c r="E8" s="152">
        <v>0</v>
      </c>
      <c r="F8" s="152">
        <v>0</v>
      </c>
      <c r="G8" s="152">
        <v>86</v>
      </c>
      <c r="H8" s="141">
        <f t="shared" si="2"/>
        <v>14.599999999999994</v>
      </c>
    </row>
    <row r="9" spans="1:8" ht="16.5">
      <c r="A9" s="140">
        <f t="shared" si="0"/>
        <v>1</v>
      </c>
      <c r="B9" s="140">
        <f t="shared" si="1"/>
        <v>86</v>
      </c>
      <c r="C9" s="149" t="s">
        <v>172</v>
      </c>
      <c r="D9" s="150" t="s">
        <v>34</v>
      </c>
      <c r="E9" s="152">
        <v>0</v>
      </c>
      <c r="F9" s="152">
        <v>0</v>
      </c>
      <c r="G9" s="152">
        <v>86</v>
      </c>
      <c r="H9" s="141">
        <f t="shared" si="2"/>
        <v>14.599999999999994</v>
      </c>
    </row>
    <row r="10" spans="1:8" ht="16.5">
      <c r="A10" s="140">
        <f t="shared" si="0"/>
        <v>1</v>
      </c>
      <c r="B10" s="140">
        <f t="shared" si="1"/>
        <v>90</v>
      </c>
      <c r="C10" s="149" t="s">
        <v>172</v>
      </c>
      <c r="D10" s="150" t="s">
        <v>35</v>
      </c>
      <c r="E10" s="152">
        <v>0</v>
      </c>
      <c r="F10" s="152">
        <v>0</v>
      </c>
      <c r="G10" s="152">
        <v>90</v>
      </c>
      <c r="H10" s="141">
        <f t="shared" si="2"/>
        <v>10.599999999999994</v>
      </c>
    </row>
    <row r="11" spans="1:8" ht="16.5">
      <c r="A11" s="140">
        <f t="shared" si="0"/>
        <v>1</v>
      </c>
      <c r="B11" s="140">
        <f t="shared" si="1"/>
        <v>91</v>
      </c>
      <c r="C11" s="149" t="s">
        <v>172</v>
      </c>
      <c r="D11" s="150" t="s">
        <v>24</v>
      </c>
      <c r="E11" s="152">
        <v>0</v>
      </c>
      <c r="F11" s="152">
        <v>0</v>
      </c>
      <c r="G11" s="152">
        <v>91</v>
      </c>
      <c r="H11" s="141">
        <f t="shared" si="2"/>
        <v>9.5999999999999943</v>
      </c>
    </row>
    <row r="12" spans="1:8" ht="16.5">
      <c r="A12" s="140">
        <f t="shared" si="0"/>
        <v>1</v>
      </c>
      <c r="B12" s="140">
        <f t="shared" si="1"/>
        <v>94</v>
      </c>
      <c r="C12" s="149" t="s">
        <v>172</v>
      </c>
      <c r="D12" s="150" t="s">
        <v>387</v>
      </c>
      <c r="E12" s="152">
        <v>0</v>
      </c>
      <c r="F12" s="152">
        <v>0</v>
      </c>
      <c r="G12" s="152">
        <v>94</v>
      </c>
      <c r="H12" s="141">
        <f t="shared" si="2"/>
        <v>6.5999999999999943</v>
      </c>
    </row>
    <row r="13" spans="1:8" ht="16.5">
      <c r="A13" s="140">
        <f t="shared" si="0"/>
        <v>1</v>
      </c>
      <c r="B13" s="140">
        <f t="shared" si="1"/>
        <v>97</v>
      </c>
      <c r="C13" s="149" t="s">
        <v>172</v>
      </c>
      <c r="D13" s="150" t="s">
        <v>384</v>
      </c>
      <c r="E13" s="152">
        <v>0</v>
      </c>
      <c r="F13" s="152">
        <v>0</v>
      </c>
      <c r="G13" s="152">
        <v>97</v>
      </c>
      <c r="H13" s="141">
        <f t="shared" si="2"/>
        <v>3.5999999999999943</v>
      </c>
    </row>
    <row r="14" spans="1:8" ht="16.5">
      <c r="A14" s="140">
        <f t="shared" si="0"/>
        <v>1</v>
      </c>
      <c r="B14" s="140">
        <f t="shared" si="1"/>
        <v>97</v>
      </c>
      <c r="C14" s="149" t="s">
        <v>172</v>
      </c>
      <c r="D14" s="150" t="s">
        <v>185</v>
      </c>
      <c r="E14" s="152">
        <v>0</v>
      </c>
      <c r="F14" s="152">
        <v>0</v>
      </c>
      <c r="G14" s="152">
        <v>97</v>
      </c>
      <c r="H14" s="141">
        <f t="shared" si="2"/>
        <v>3.5999999999999943</v>
      </c>
    </row>
    <row r="15" spans="1:8" ht="16.5">
      <c r="A15" s="140">
        <f t="shared" si="0"/>
        <v>1</v>
      </c>
      <c r="B15" s="140">
        <f t="shared" si="1"/>
        <v>102</v>
      </c>
      <c r="C15" s="149" t="s">
        <v>172</v>
      </c>
      <c r="D15" s="150" t="s">
        <v>386</v>
      </c>
      <c r="E15" s="152">
        <v>0</v>
      </c>
      <c r="F15" s="152">
        <v>0</v>
      </c>
      <c r="G15" s="152">
        <v>102</v>
      </c>
      <c r="H15" s="141">
        <f t="shared" si="2"/>
        <v>0</v>
      </c>
    </row>
    <row r="16" spans="1:8" ht="16.5">
      <c r="A16" s="140">
        <f t="shared" si="0"/>
        <v>1</v>
      </c>
      <c r="B16" s="140">
        <f t="shared" si="1"/>
        <v>104</v>
      </c>
      <c r="C16" s="149" t="s">
        <v>172</v>
      </c>
      <c r="D16" s="150" t="s">
        <v>385</v>
      </c>
      <c r="E16" s="152">
        <v>0</v>
      </c>
      <c r="F16" s="152">
        <v>0</v>
      </c>
      <c r="G16" s="152">
        <v>104</v>
      </c>
      <c r="H16" s="141">
        <f t="shared" si="2"/>
        <v>0</v>
      </c>
    </row>
    <row r="17" spans="1:8" ht="16.5">
      <c r="A17" s="140">
        <f t="shared" si="0"/>
        <v>1</v>
      </c>
      <c r="B17" s="140">
        <f t="shared" si="1"/>
        <v>107</v>
      </c>
      <c r="C17" s="149" t="s">
        <v>172</v>
      </c>
      <c r="D17" s="150" t="s">
        <v>388</v>
      </c>
      <c r="E17" s="152">
        <v>0</v>
      </c>
      <c r="F17" s="152">
        <v>0</v>
      </c>
      <c r="G17" s="152">
        <v>107</v>
      </c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248" priority="19">
      <formula>AND(XEF3=0,XEG3&lt;&gt;"")</formula>
    </cfRule>
  </conditionalFormatting>
  <conditionalFormatting sqref="B3:B102">
    <cfRule type="expression" dxfId="247" priority="18">
      <formula>AND(XEH3=0,XEI3&lt;&gt;"")</formula>
    </cfRule>
  </conditionalFormatting>
  <conditionalFormatting sqref="E3:H94 H95:H102">
    <cfRule type="cellIs" dxfId="246" priority="16" operator="lessThan">
      <formula>#REF!</formula>
    </cfRule>
    <cfRule type="cellIs" dxfId="245" priority="17" operator="equal">
      <formula>#REF!</formula>
    </cfRule>
  </conditionalFormatting>
  <conditionalFormatting sqref="C3:C42">
    <cfRule type="expression" dxfId="244" priority="15">
      <formula>AND(XEF3=0,XEG3&lt;&gt;"")</formula>
    </cfRule>
  </conditionalFormatting>
  <conditionalFormatting sqref="A3:A102">
    <cfRule type="expression" dxfId="243" priority="14">
      <formula>AND(XEF3=0,XEG3&lt;&gt;"")</formula>
    </cfRule>
  </conditionalFormatting>
  <conditionalFormatting sqref="E3:G72">
    <cfRule type="cellIs" dxfId="242" priority="12" operator="lessThan">
      <formula>#REF!</formula>
    </cfRule>
    <cfRule type="cellIs" dxfId="241" priority="13" operator="equal">
      <formula>#REF!</formula>
    </cfRule>
  </conditionalFormatting>
  <conditionalFormatting sqref="C3:C72">
    <cfRule type="expression" dxfId="240" priority="11">
      <formula>AND(XEE3=0,XEF3&lt;&gt;"")</formula>
    </cfRule>
  </conditionalFormatting>
  <conditionalFormatting sqref="C3:C72">
    <cfRule type="expression" dxfId="239" priority="10">
      <formula>AND(XEE3=0,XEF3&lt;&gt;"")</formula>
    </cfRule>
  </conditionalFormatting>
  <conditionalFormatting sqref="C3:C41">
    <cfRule type="expression" dxfId="238" priority="9">
      <formula>AND(XEH3=0,XEI3&lt;&gt;"")</formula>
    </cfRule>
  </conditionalFormatting>
  <conditionalFormatting sqref="E3:G41">
    <cfRule type="cellIs" dxfId="237" priority="7" operator="lessThan">
      <formula>#REF!</formula>
    </cfRule>
    <cfRule type="cellIs" dxfId="236" priority="8" operator="equal">
      <formula>#REF!</formula>
    </cfRule>
  </conditionalFormatting>
  <conditionalFormatting sqref="C3:C41">
    <cfRule type="expression" dxfId="235" priority="6">
      <formula>AND(XEH3=0,XEI3&lt;&gt;"")</formula>
    </cfRule>
  </conditionalFormatting>
  <conditionalFormatting sqref="E3:G41">
    <cfRule type="cellIs" dxfId="234" priority="4" operator="lessThan">
      <formula>#REF!</formula>
    </cfRule>
    <cfRule type="cellIs" dxfId="233" priority="5" operator="equal">
      <formula>#REF!</formula>
    </cfRule>
  </conditionalFormatting>
  <conditionalFormatting sqref="C3:C17">
    <cfRule type="expression" dxfId="5" priority="3">
      <formula>AND(XEB3=0,XEC3&lt;&gt;"")</formula>
    </cfRule>
  </conditionalFormatting>
  <conditionalFormatting sqref="E3:G17">
    <cfRule type="cellIs" dxfId="3" priority="1" operator="lessThan">
      <formula>#REF!</formula>
    </cfRule>
    <cfRule type="cellIs" dxfId="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101"/>
  <sheetViews>
    <sheetView workbookViewId="0">
      <pane ySplit="1" topLeftCell="A2" activePane="bottomLeft" state="frozen"/>
      <selection activeCell="C1" sqref="C1:H1"/>
      <selection pane="bottomLeft" activeCell="B2" sqref="B2:G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341</v>
      </c>
    </row>
    <row r="2" spans="1:11">
      <c r="A2" s="148"/>
      <c r="B2" s="149" t="s">
        <v>172</v>
      </c>
      <c r="C2" s="150" t="s">
        <v>380</v>
      </c>
      <c r="D2" s="133">
        <v>0</v>
      </c>
      <c r="E2" s="133">
        <v>0</v>
      </c>
      <c r="F2" s="133">
        <v>79</v>
      </c>
      <c r="G2" s="133">
        <v>78</v>
      </c>
    </row>
    <row r="3" spans="1:11">
      <c r="A3" s="148"/>
      <c r="B3" s="149" t="s">
        <v>172</v>
      </c>
      <c r="C3" s="150" t="s">
        <v>24</v>
      </c>
      <c r="D3" s="152">
        <v>0</v>
      </c>
      <c r="E3" s="152">
        <v>0</v>
      </c>
      <c r="F3" s="152">
        <v>91</v>
      </c>
      <c r="G3" s="152">
        <v>83</v>
      </c>
    </row>
    <row r="4" spans="1:11">
      <c r="A4" s="151"/>
      <c r="B4" s="149" t="s">
        <v>172</v>
      </c>
      <c r="C4" s="150" t="s">
        <v>382</v>
      </c>
      <c r="D4" s="133">
        <v>0</v>
      </c>
      <c r="E4" s="133">
        <v>0</v>
      </c>
      <c r="F4" s="133">
        <v>85</v>
      </c>
      <c r="G4" s="133">
        <v>84</v>
      </c>
    </row>
    <row r="5" spans="1:11">
      <c r="A5" s="151"/>
      <c r="B5" s="149" t="s">
        <v>172</v>
      </c>
      <c r="C5" s="150" t="s">
        <v>381</v>
      </c>
      <c r="D5" s="133">
        <v>0</v>
      </c>
      <c r="E5" s="133">
        <v>0</v>
      </c>
      <c r="F5" s="133">
        <v>75</v>
      </c>
      <c r="G5" s="133">
        <v>85</v>
      </c>
    </row>
    <row r="6" spans="1:11">
      <c r="A6" s="151"/>
      <c r="B6" s="149" t="s">
        <v>172</v>
      </c>
      <c r="C6" s="150" t="s">
        <v>35</v>
      </c>
      <c r="D6" s="152">
        <v>0</v>
      </c>
      <c r="E6" s="152">
        <v>0</v>
      </c>
      <c r="F6" s="152">
        <v>90</v>
      </c>
      <c r="G6" s="152">
        <v>85</v>
      </c>
    </row>
    <row r="7" spans="1:11">
      <c r="A7" s="151"/>
      <c r="B7" s="149" t="s">
        <v>172</v>
      </c>
      <c r="C7" s="150" t="s">
        <v>383</v>
      </c>
      <c r="D7" s="152">
        <v>0</v>
      </c>
      <c r="E7" s="152">
        <v>0</v>
      </c>
      <c r="F7" s="152">
        <v>86</v>
      </c>
      <c r="G7" s="152">
        <v>87</v>
      </c>
    </row>
    <row r="8" spans="1:11">
      <c r="A8" s="151"/>
      <c r="B8" s="149" t="s">
        <v>172</v>
      </c>
      <c r="C8" s="150" t="s">
        <v>182</v>
      </c>
      <c r="D8" s="152">
        <v>0</v>
      </c>
      <c r="E8" s="152">
        <v>0</v>
      </c>
      <c r="F8" s="152">
        <v>82</v>
      </c>
      <c r="G8" s="152">
        <v>88</v>
      </c>
    </row>
    <row r="9" spans="1:11">
      <c r="A9" s="151"/>
      <c r="B9" s="149" t="s">
        <v>172</v>
      </c>
      <c r="C9" s="150" t="s">
        <v>178</v>
      </c>
      <c r="D9" s="152">
        <v>0</v>
      </c>
      <c r="E9" s="152">
        <v>0</v>
      </c>
      <c r="F9" s="152">
        <v>84</v>
      </c>
      <c r="G9" s="152">
        <v>89</v>
      </c>
    </row>
    <row r="10" spans="1:11">
      <c r="A10" s="151"/>
      <c r="B10" s="149" t="s">
        <v>172</v>
      </c>
      <c r="C10" s="150" t="s">
        <v>34</v>
      </c>
      <c r="D10" s="152">
        <v>0</v>
      </c>
      <c r="E10" s="152">
        <v>0</v>
      </c>
      <c r="F10" s="152">
        <v>86</v>
      </c>
      <c r="G10" s="152">
        <v>89</v>
      </c>
    </row>
    <row r="11" spans="1:11">
      <c r="A11" s="151"/>
      <c r="B11" s="149" t="s">
        <v>172</v>
      </c>
      <c r="C11" s="150" t="s">
        <v>384</v>
      </c>
      <c r="D11" s="152">
        <v>0</v>
      </c>
      <c r="E11" s="152">
        <v>0</v>
      </c>
      <c r="F11" s="152">
        <v>97</v>
      </c>
      <c r="G11" s="152">
        <v>90</v>
      </c>
    </row>
    <row r="12" spans="1:11">
      <c r="A12" s="151"/>
      <c r="B12" s="149" t="s">
        <v>172</v>
      </c>
      <c r="C12" s="150" t="s">
        <v>185</v>
      </c>
      <c r="D12" s="152">
        <v>0</v>
      </c>
      <c r="E12" s="152">
        <v>0</v>
      </c>
      <c r="F12" s="152">
        <v>97</v>
      </c>
      <c r="G12" s="152">
        <v>91</v>
      </c>
    </row>
    <row r="13" spans="1:11">
      <c r="A13" s="151"/>
      <c r="B13" s="149" t="s">
        <v>172</v>
      </c>
      <c r="C13" s="150" t="s">
        <v>385</v>
      </c>
      <c r="D13" s="152">
        <v>0</v>
      </c>
      <c r="E13" s="152">
        <v>0</v>
      </c>
      <c r="F13" s="152">
        <v>104</v>
      </c>
      <c r="G13" s="152">
        <v>96</v>
      </c>
    </row>
    <row r="14" spans="1:11">
      <c r="A14" s="151"/>
      <c r="B14" s="149" t="s">
        <v>172</v>
      </c>
      <c r="C14" s="150" t="s">
        <v>386</v>
      </c>
      <c r="D14" s="152">
        <v>0</v>
      </c>
      <c r="E14" s="152">
        <v>0</v>
      </c>
      <c r="F14" s="152">
        <v>102</v>
      </c>
      <c r="G14" s="152">
        <v>102</v>
      </c>
    </row>
    <row r="15" spans="1:11">
      <c r="A15" s="151"/>
      <c r="B15" s="149" t="s">
        <v>172</v>
      </c>
      <c r="C15" s="150" t="s">
        <v>387</v>
      </c>
      <c r="D15" s="152">
        <v>0</v>
      </c>
      <c r="E15" s="152">
        <v>0</v>
      </c>
      <c r="F15" s="152">
        <v>94</v>
      </c>
      <c r="G15" s="152">
        <v>114</v>
      </c>
    </row>
    <row r="16" spans="1:11">
      <c r="A16" s="151"/>
      <c r="B16" s="149" t="s">
        <v>172</v>
      </c>
      <c r="C16" s="150" t="s">
        <v>388</v>
      </c>
      <c r="D16" s="152">
        <v>0</v>
      </c>
      <c r="E16" s="152">
        <v>0</v>
      </c>
      <c r="F16" s="152">
        <v>107</v>
      </c>
      <c r="G16" s="152">
        <v>117</v>
      </c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B2:G16">
    <sortCondition ref="G2:G16"/>
  </sortState>
  <phoneticPr fontId="2" type="noConversion"/>
  <conditionalFormatting sqref="B2:B101">
    <cfRule type="expression" dxfId="232" priority="10">
      <formula>AND(XEB2=0,XEC2&lt;&gt;"")</formula>
    </cfRule>
  </conditionalFormatting>
  <conditionalFormatting sqref="A2:A101">
    <cfRule type="expression" dxfId="231" priority="9">
      <formula>AND(XEB2=0,XEC2&lt;&gt;"")</formula>
    </cfRule>
  </conditionalFormatting>
  <conditionalFormatting sqref="D2:D101">
    <cfRule type="cellIs" dxfId="230" priority="7" operator="lessThan">
      <formula>#REF!</formula>
    </cfRule>
    <cfRule type="cellIs" dxfId="229" priority="8" operator="equal">
      <formula>#REF!</formula>
    </cfRule>
  </conditionalFormatting>
  <conditionalFormatting sqref="E2:E101">
    <cfRule type="cellIs" dxfId="228" priority="5" operator="lessThan">
      <formula>#REF!</formula>
    </cfRule>
    <cfRule type="cellIs" dxfId="227" priority="6" operator="equal">
      <formula>#REF!</formula>
    </cfRule>
  </conditionalFormatting>
  <conditionalFormatting sqref="F2:F101">
    <cfRule type="cellIs" dxfId="226" priority="3" operator="lessThan">
      <formula>#REF!</formula>
    </cfRule>
    <cfRule type="cellIs" dxfId="225" priority="4" operator="equal">
      <formula>#REF!</formula>
    </cfRule>
  </conditionalFormatting>
  <conditionalFormatting sqref="G2:G101">
    <cfRule type="cellIs" dxfId="224" priority="1" operator="lessThan">
      <formula>#REF!</formula>
    </cfRule>
    <cfRule type="cellIs" dxfId="22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I102"/>
  <sheetViews>
    <sheetView workbookViewId="0">
      <pane ySplit="2" topLeftCell="A3" activePane="bottomLeft" state="frozen"/>
      <selection activeCell="C1" sqref="C1:H1"/>
      <selection pane="bottomLeft" activeCell="C3" sqref="C3:H17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14" t="s">
        <v>291</v>
      </c>
      <c r="D1" s="214"/>
      <c r="E1" s="214"/>
      <c r="F1" s="214"/>
      <c r="G1" s="214"/>
      <c r="H1" s="214"/>
      <c r="I1" s="214"/>
    </row>
    <row r="2" spans="1:9" ht="16.5">
      <c r="A2" s="135">
        <f>SUM(A3:A102)</f>
        <v>15</v>
      </c>
      <c r="B2" s="136">
        <f>SUM(B3:B102)/A2</f>
        <v>91.86666666666666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5">
      <c r="A3" s="140">
        <f>COUNTA(D3)</f>
        <v>1</v>
      </c>
      <c r="B3" s="140">
        <f>H3</f>
        <v>78</v>
      </c>
      <c r="C3" s="149" t="s">
        <v>172</v>
      </c>
      <c r="D3" s="150" t="s">
        <v>380</v>
      </c>
      <c r="E3" s="133">
        <v>0</v>
      </c>
      <c r="F3" s="133">
        <v>0</v>
      </c>
      <c r="G3" s="133">
        <v>79</v>
      </c>
      <c r="H3" s="133">
        <v>78</v>
      </c>
      <c r="I3" s="141">
        <f t="shared" ref="I3:I34" si="0">IF($B$2-H3+10&gt;0,$B$2-H3+10,0)*A3</f>
        <v>23.86666666666666</v>
      </c>
    </row>
    <row r="4" spans="1:9" ht="16.5">
      <c r="A4" s="140">
        <f t="shared" ref="A4:A67" si="1">COUNTA(D4)</f>
        <v>1</v>
      </c>
      <c r="B4" s="140">
        <f t="shared" ref="B4:B67" si="2">H4</f>
        <v>83</v>
      </c>
      <c r="C4" s="149" t="s">
        <v>172</v>
      </c>
      <c r="D4" s="150" t="s">
        <v>24</v>
      </c>
      <c r="E4" s="152">
        <v>0</v>
      </c>
      <c r="F4" s="152">
        <v>0</v>
      </c>
      <c r="G4" s="152">
        <v>91</v>
      </c>
      <c r="H4" s="152">
        <v>83</v>
      </c>
      <c r="I4" s="141">
        <f t="shared" si="0"/>
        <v>18.86666666666666</v>
      </c>
    </row>
    <row r="5" spans="1:9" ht="16.5">
      <c r="A5" s="140">
        <f t="shared" si="1"/>
        <v>1</v>
      </c>
      <c r="B5" s="140">
        <f t="shared" si="2"/>
        <v>84</v>
      </c>
      <c r="C5" s="149" t="s">
        <v>172</v>
      </c>
      <c r="D5" s="150" t="s">
        <v>382</v>
      </c>
      <c r="E5" s="152">
        <v>0</v>
      </c>
      <c r="F5" s="152">
        <v>0</v>
      </c>
      <c r="G5" s="152">
        <v>85</v>
      </c>
      <c r="H5" s="152">
        <v>84</v>
      </c>
      <c r="I5" s="141">
        <f t="shared" si="0"/>
        <v>17.86666666666666</v>
      </c>
    </row>
    <row r="6" spans="1:9" ht="16.5">
      <c r="A6" s="140">
        <f t="shared" si="1"/>
        <v>1</v>
      </c>
      <c r="B6" s="140">
        <f t="shared" si="2"/>
        <v>85</v>
      </c>
      <c r="C6" s="149" t="s">
        <v>172</v>
      </c>
      <c r="D6" s="150" t="s">
        <v>381</v>
      </c>
      <c r="E6" s="152">
        <v>0</v>
      </c>
      <c r="F6" s="152">
        <v>0</v>
      </c>
      <c r="G6" s="152">
        <v>75</v>
      </c>
      <c r="H6" s="152">
        <v>85</v>
      </c>
      <c r="I6" s="141">
        <f t="shared" si="0"/>
        <v>16.86666666666666</v>
      </c>
    </row>
    <row r="7" spans="1:9" ht="16.5">
      <c r="A7" s="140">
        <f t="shared" si="1"/>
        <v>1</v>
      </c>
      <c r="B7" s="140">
        <f t="shared" si="2"/>
        <v>85</v>
      </c>
      <c r="C7" s="149" t="s">
        <v>172</v>
      </c>
      <c r="D7" s="150" t="s">
        <v>35</v>
      </c>
      <c r="E7" s="152">
        <v>0</v>
      </c>
      <c r="F7" s="152">
        <v>0</v>
      </c>
      <c r="G7" s="152">
        <v>90</v>
      </c>
      <c r="H7" s="152">
        <v>85</v>
      </c>
      <c r="I7" s="141">
        <f t="shared" si="0"/>
        <v>16.86666666666666</v>
      </c>
    </row>
    <row r="8" spans="1:9" ht="16.5">
      <c r="A8" s="140">
        <f t="shared" si="1"/>
        <v>1</v>
      </c>
      <c r="B8" s="140">
        <f t="shared" si="2"/>
        <v>87</v>
      </c>
      <c r="C8" s="149" t="s">
        <v>172</v>
      </c>
      <c r="D8" s="150" t="s">
        <v>383</v>
      </c>
      <c r="E8" s="152">
        <v>0</v>
      </c>
      <c r="F8" s="152">
        <v>0</v>
      </c>
      <c r="G8" s="152">
        <v>86</v>
      </c>
      <c r="H8" s="152">
        <v>87</v>
      </c>
      <c r="I8" s="141">
        <f t="shared" si="0"/>
        <v>14.86666666666666</v>
      </c>
    </row>
    <row r="9" spans="1:9" ht="16.5">
      <c r="A9" s="140">
        <f t="shared" si="1"/>
        <v>1</v>
      </c>
      <c r="B9" s="140">
        <f t="shared" si="2"/>
        <v>88</v>
      </c>
      <c r="C9" s="149" t="s">
        <v>172</v>
      </c>
      <c r="D9" s="150" t="s">
        <v>182</v>
      </c>
      <c r="E9" s="152">
        <v>0</v>
      </c>
      <c r="F9" s="152">
        <v>0</v>
      </c>
      <c r="G9" s="152">
        <v>82</v>
      </c>
      <c r="H9" s="152">
        <v>88</v>
      </c>
      <c r="I9" s="141">
        <f t="shared" si="0"/>
        <v>13.86666666666666</v>
      </c>
    </row>
    <row r="10" spans="1:9" ht="16.5">
      <c r="A10" s="140">
        <f t="shared" si="1"/>
        <v>1</v>
      </c>
      <c r="B10" s="140">
        <f t="shared" si="2"/>
        <v>89</v>
      </c>
      <c r="C10" s="149" t="s">
        <v>172</v>
      </c>
      <c r="D10" s="150" t="s">
        <v>178</v>
      </c>
      <c r="E10" s="152">
        <v>0</v>
      </c>
      <c r="F10" s="152">
        <v>0</v>
      </c>
      <c r="G10" s="152">
        <v>84</v>
      </c>
      <c r="H10" s="152">
        <v>89</v>
      </c>
      <c r="I10" s="141">
        <f t="shared" si="0"/>
        <v>12.86666666666666</v>
      </c>
    </row>
    <row r="11" spans="1:9" ht="16.5">
      <c r="A11" s="140">
        <f t="shared" si="1"/>
        <v>1</v>
      </c>
      <c r="B11" s="140">
        <f t="shared" si="2"/>
        <v>89</v>
      </c>
      <c r="C11" s="149" t="s">
        <v>172</v>
      </c>
      <c r="D11" s="150" t="s">
        <v>34</v>
      </c>
      <c r="E11" s="133">
        <v>0</v>
      </c>
      <c r="F11" s="133">
        <v>0</v>
      </c>
      <c r="G11" s="133">
        <v>86</v>
      </c>
      <c r="H11" s="133">
        <v>89</v>
      </c>
      <c r="I11" s="141">
        <f t="shared" si="0"/>
        <v>12.86666666666666</v>
      </c>
    </row>
    <row r="12" spans="1:9" ht="16.5">
      <c r="A12" s="140">
        <f t="shared" si="1"/>
        <v>1</v>
      </c>
      <c r="B12" s="140">
        <f t="shared" si="2"/>
        <v>90</v>
      </c>
      <c r="C12" s="149" t="s">
        <v>172</v>
      </c>
      <c r="D12" s="150" t="s">
        <v>384</v>
      </c>
      <c r="E12" s="152">
        <v>0</v>
      </c>
      <c r="F12" s="152">
        <v>0</v>
      </c>
      <c r="G12" s="152">
        <v>97</v>
      </c>
      <c r="H12" s="152">
        <v>90</v>
      </c>
      <c r="I12" s="141">
        <f t="shared" si="0"/>
        <v>11.86666666666666</v>
      </c>
    </row>
    <row r="13" spans="1:9" ht="16.5">
      <c r="A13" s="140">
        <f t="shared" si="1"/>
        <v>1</v>
      </c>
      <c r="B13" s="140">
        <f t="shared" si="2"/>
        <v>91</v>
      </c>
      <c r="C13" s="149" t="s">
        <v>172</v>
      </c>
      <c r="D13" s="150" t="s">
        <v>185</v>
      </c>
      <c r="E13" s="152">
        <v>0</v>
      </c>
      <c r="F13" s="152">
        <v>0</v>
      </c>
      <c r="G13" s="152">
        <v>97</v>
      </c>
      <c r="H13" s="152">
        <v>91</v>
      </c>
      <c r="I13" s="141">
        <f t="shared" si="0"/>
        <v>10.86666666666666</v>
      </c>
    </row>
    <row r="14" spans="1:9" ht="16.5">
      <c r="A14" s="140">
        <f t="shared" si="1"/>
        <v>1</v>
      </c>
      <c r="B14" s="140">
        <f t="shared" si="2"/>
        <v>96</v>
      </c>
      <c r="C14" s="149" t="s">
        <v>172</v>
      </c>
      <c r="D14" s="150" t="s">
        <v>385</v>
      </c>
      <c r="E14" s="152">
        <v>0</v>
      </c>
      <c r="F14" s="152">
        <v>0</v>
      </c>
      <c r="G14" s="152">
        <v>104</v>
      </c>
      <c r="H14" s="152">
        <v>96</v>
      </c>
      <c r="I14" s="141">
        <f t="shared" si="0"/>
        <v>5.86666666666666</v>
      </c>
    </row>
    <row r="15" spans="1:9" ht="16.5">
      <c r="A15" s="140">
        <f t="shared" si="1"/>
        <v>1</v>
      </c>
      <c r="B15" s="140">
        <f t="shared" si="2"/>
        <v>102</v>
      </c>
      <c r="C15" s="149" t="s">
        <v>172</v>
      </c>
      <c r="D15" s="150" t="s">
        <v>386</v>
      </c>
      <c r="E15" s="152">
        <v>0</v>
      </c>
      <c r="F15" s="152">
        <v>0</v>
      </c>
      <c r="G15" s="152">
        <v>102</v>
      </c>
      <c r="H15" s="152">
        <v>102</v>
      </c>
      <c r="I15" s="141">
        <f t="shared" si="0"/>
        <v>0</v>
      </c>
    </row>
    <row r="16" spans="1:9" ht="16.5">
      <c r="A16" s="140">
        <f t="shared" si="1"/>
        <v>1</v>
      </c>
      <c r="B16" s="140">
        <f t="shared" si="2"/>
        <v>114</v>
      </c>
      <c r="C16" s="149" t="s">
        <v>172</v>
      </c>
      <c r="D16" s="150" t="s">
        <v>387</v>
      </c>
      <c r="E16" s="152">
        <v>0</v>
      </c>
      <c r="F16" s="152">
        <v>0</v>
      </c>
      <c r="G16" s="152">
        <v>94</v>
      </c>
      <c r="H16" s="152">
        <v>114</v>
      </c>
      <c r="I16" s="141">
        <f t="shared" si="0"/>
        <v>0</v>
      </c>
    </row>
    <row r="17" spans="1:9" ht="16.5">
      <c r="A17" s="140">
        <f t="shared" si="1"/>
        <v>1</v>
      </c>
      <c r="B17" s="140">
        <f t="shared" si="2"/>
        <v>117</v>
      </c>
      <c r="C17" s="149" t="s">
        <v>172</v>
      </c>
      <c r="D17" s="150" t="s">
        <v>388</v>
      </c>
      <c r="E17" s="152">
        <v>0</v>
      </c>
      <c r="F17" s="152">
        <v>0</v>
      </c>
      <c r="G17" s="152">
        <v>107</v>
      </c>
      <c r="H17" s="152">
        <v>117</v>
      </c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222" priority="19">
      <formula>AND(XEG3=0,XEH3&lt;&gt;"")</formula>
    </cfRule>
  </conditionalFormatting>
  <conditionalFormatting sqref="B3:B102">
    <cfRule type="expression" dxfId="221" priority="18">
      <formula>AND(XEI3=0,XEJ3&lt;&gt;"")</formula>
    </cfRule>
  </conditionalFormatting>
  <conditionalFormatting sqref="E3:I94 I95:I102">
    <cfRule type="cellIs" dxfId="220" priority="16" operator="lessThan">
      <formula>#REF!</formula>
    </cfRule>
    <cfRule type="cellIs" dxfId="219" priority="17" operator="equal">
      <formula>#REF!</formula>
    </cfRule>
  </conditionalFormatting>
  <conditionalFormatting sqref="C3:C42">
    <cfRule type="expression" dxfId="218" priority="15">
      <formula>AND(XEG3=0,XEH3&lt;&gt;"")</formula>
    </cfRule>
  </conditionalFormatting>
  <conditionalFormatting sqref="A3:A102">
    <cfRule type="expression" dxfId="217" priority="14">
      <formula>AND(XEG3=0,XEH3&lt;&gt;"")</formula>
    </cfRule>
  </conditionalFormatting>
  <conditionalFormatting sqref="E3:H72">
    <cfRule type="cellIs" dxfId="216" priority="12" operator="lessThan">
      <formula>#REF!</formula>
    </cfRule>
    <cfRule type="cellIs" dxfId="215" priority="13" operator="equal">
      <formula>#REF!</formula>
    </cfRule>
  </conditionalFormatting>
  <conditionalFormatting sqref="C3:C72">
    <cfRule type="expression" dxfId="214" priority="11">
      <formula>AND(XEF3=0,XEG3&lt;&gt;"")</formula>
    </cfRule>
  </conditionalFormatting>
  <conditionalFormatting sqref="C3:C72">
    <cfRule type="expression" dxfId="213" priority="10">
      <formula>AND(XEF3=0,XEG3&lt;&gt;"")</formula>
    </cfRule>
  </conditionalFormatting>
  <conditionalFormatting sqref="C3:C41">
    <cfRule type="expression" dxfId="212" priority="9">
      <formula>AND(XEI3=0,XEJ3&lt;&gt;"")</formula>
    </cfRule>
  </conditionalFormatting>
  <conditionalFormatting sqref="E3:H41">
    <cfRule type="cellIs" dxfId="211" priority="7" operator="lessThan">
      <formula>#REF!</formula>
    </cfRule>
    <cfRule type="cellIs" dxfId="210" priority="8" operator="equal">
      <formula>#REF!</formula>
    </cfRule>
  </conditionalFormatting>
  <conditionalFormatting sqref="C3:C43">
    <cfRule type="expression" dxfId="209" priority="6">
      <formula>AND(XEH3=0,XEI3&lt;&gt;"")</formula>
    </cfRule>
  </conditionalFormatting>
  <conditionalFormatting sqref="E3:H43">
    <cfRule type="cellIs" dxfId="208" priority="4" operator="lessThan">
      <formula>#REF!</formula>
    </cfRule>
    <cfRule type="cellIs" dxfId="207" priority="5" operator="equal">
      <formula>#REF!</formula>
    </cfRule>
  </conditionalFormatting>
  <conditionalFormatting sqref="C3:C41">
    <cfRule type="expression" dxfId="206" priority="3">
      <formula>AND(XEH3=0,XEI3&lt;&gt;"")</formula>
    </cfRule>
  </conditionalFormatting>
  <conditionalFormatting sqref="E3:H41">
    <cfRule type="cellIs" dxfId="205" priority="1" operator="lessThan">
      <formula>#REF!</formula>
    </cfRule>
    <cfRule type="cellIs" dxfId="204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B2" sqref="B2:N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 t="s">
        <v>172</v>
      </c>
      <c r="C2" s="150" t="s">
        <v>380</v>
      </c>
      <c r="D2" s="133">
        <v>0</v>
      </c>
      <c r="E2" s="133">
        <v>0</v>
      </c>
      <c r="F2" s="133">
        <v>79</v>
      </c>
      <c r="G2" s="133">
        <v>78</v>
      </c>
      <c r="H2" s="152">
        <v>157</v>
      </c>
      <c r="I2" s="153"/>
      <c r="J2" s="155"/>
      <c r="K2" s="155"/>
      <c r="L2" s="155">
        <f>IF(ISNA(VLOOKUP($C2,男C_R3績分!$D$3:$H$102,5,FALSE))," ",VLOOKUP($C2,男C_R3績分!$D$3:$H$102,5,FALSE))</f>
        <v>21.599999999999994</v>
      </c>
      <c r="M2" s="155">
        <f>IF(ISNA(VLOOKUP($C2,男C_R4績分!$D$3:$I$102,6,FALSE))," ",VLOOKUP($C2,男C_R4績分!$D$3:$I$102,6,FALSE))</f>
        <v>23.86666666666666</v>
      </c>
      <c r="N2" s="155">
        <f>SUM(J2:M2)</f>
        <v>45.466666666666654</v>
      </c>
    </row>
    <row r="3" spans="1:14">
      <c r="A3" s="151"/>
      <c r="B3" s="149" t="s">
        <v>172</v>
      </c>
      <c r="C3" s="150" t="s">
        <v>381</v>
      </c>
      <c r="D3" s="133">
        <v>0</v>
      </c>
      <c r="E3" s="133">
        <v>0</v>
      </c>
      <c r="F3" s="133">
        <v>75</v>
      </c>
      <c r="G3" s="133">
        <v>85</v>
      </c>
      <c r="H3" s="152">
        <v>160</v>
      </c>
      <c r="I3" s="153"/>
      <c r="J3" s="155"/>
      <c r="K3" s="155"/>
      <c r="L3" s="155">
        <f>IF(ISNA(VLOOKUP($C3,男C_R3績分!$D$3:$H$102,5,FALSE))," ",VLOOKUP($C3,男C_R3績分!$D$3:$H$102,5,FALSE))</f>
        <v>25.599999999999994</v>
      </c>
      <c r="M3" s="155">
        <f>IF(ISNA(VLOOKUP($C3,男C_R4績分!$D$3:$I$102,6,FALSE))," ",VLOOKUP($C3,男C_R4績分!$D$3:$I$102,6,FALSE))</f>
        <v>16.86666666666666</v>
      </c>
      <c r="N3" s="155">
        <f t="shared" ref="N3:N66" si="0">SUM(J3:M3)</f>
        <v>42.466666666666654</v>
      </c>
    </row>
    <row r="4" spans="1:14">
      <c r="A4" s="151"/>
      <c r="B4" s="149" t="s">
        <v>172</v>
      </c>
      <c r="C4" s="150" t="s">
        <v>382</v>
      </c>
      <c r="D4" s="152">
        <v>0</v>
      </c>
      <c r="E4" s="152">
        <v>0</v>
      </c>
      <c r="F4" s="152">
        <v>85</v>
      </c>
      <c r="G4" s="152">
        <v>84</v>
      </c>
      <c r="H4" s="152">
        <v>169</v>
      </c>
      <c r="I4" s="153"/>
      <c r="J4" s="155"/>
      <c r="K4" s="155"/>
      <c r="L4" s="155">
        <f>IF(ISNA(VLOOKUP($C4,男C_R3績分!$D$3:$H$102,5,FALSE))," ",VLOOKUP($C4,男C_R3績分!$D$3:$H$102,5,FALSE))</f>
        <v>15.599999999999994</v>
      </c>
      <c r="M4" s="155">
        <f>IF(ISNA(VLOOKUP($C4,男C_R4績分!$D$3:$I$102,6,FALSE))," ",VLOOKUP($C4,男C_R4績分!$D$3:$I$102,6,FALSE))</f>
        <v>17.86666666666666</v>
      </c>
      <c r="N4" s="155">
        <f t="shared" si="0"/>
        <v>33.466666666666654</v>
      </c>
    </row>
    <row r="5" spans="1:14">
      <c r="A5" s="151"/>
      <c r="B5" s="149" t="s">
        <v>172</v>
      </c>
      <c r="C5" s="150" t="s">
        <v>182</v>
      </c>
      <c r="D5" s="152">
        <v>0</v>
      </c>
      <c r="E5" s="152">
        <v>0</v>
      </c>
      <c r="F5" s="152">
        <v>82</v>
      </c>
      <c r="G5" s="152">
        <v>88</v>
      </c>
      <c r="H5" s="152">
        <v>170</v>
      </c>
      <c r="I5" s="153"/>
      <c r="J5" s="155"/>
      <c r="K5" s="155"/>
      <c r="L5" s="155">
        <f>IF(ISNA(VLOOKUP($C5,男C_R3績分!$D$3:$H$102,5,FALSE))," ",VLOOKUP($C5,男C_R3績分!$D$3:$H$102,5,FALSE))</f>
        <v>18.599999999999994</v>
      </c>
      <c r="M5" s="155">
        <f>IF(ISNA(VLOOKUP($C5,男C_R4績分!$D$3:$I$102,6,FALSE))," ",VLOOKUP($C5,男C_R4績分!$D$3:$I$102,6,FALSE))</f>
        <v>13.86666666666666</v>
      </c>
      <c r="N5" s="155">
        <f t="shared" si="0"/>
        <v>32.466666666666654</v>
      </c>
    </row>
    <row r="6" spans="1:14">
      <c r="A6" s="151"/>
      <c r="B6" s="149" t="s">
        <v>172</v>
      </c>
      <c r="C6" s="150" t="s">
        <v>383</v>
      </c>
      <c r="D6" s="152">
        <v>0</v>
      </c>
      <c r="E6" s="152">
        <v>0</v>
      </c>
      <c r="F6" s="152">
        <v>86</v>
      </c>
      <c r="G6" s="152">
        <v>87</v>
      </c>
      <c r="H6" s="152">
        <v>173</v>
      </c>
      <c r="I6" s="153"/>
      <c r="J6" s="155"/>
      <c r="K6" s="155"/>
      <c r="L6" s="155">
        <f>IF(ISNA(VLOOKUP($C6,男C_R3績分!$D$3:$H$102,5,FALSE))," ",VLOOKUP($C6,男C_R3績分!$D$3:$H$102,5,FALSE))</f>
        <v>14.599999999999994</v>
      </c>
      <c r="M6" s="155">
        <f>IF(ISNA(VLOOKUP($C6,男C_R4績分!$D$3:$I$102,6,FALSE))," ",VLOOKUP($C6,男C_R4績分!$D$3:$I$102,6,FALSE))</f>
        <v>14.86666666666666</v>
      </c>
      <c r="N6" s="155">
        <f t="shared" si="0"/>
        <v>29.466666666666654</v>
      </c>
    </row>
    <row r="7" spans="1:14">
      <c r="A7" s="151"/>
      <c r="B7" s="149" t="s">
        <v>172</v>
      </c>
      <c r="C7" s="150" t="s">
        <v>178</v>
      </c>
      <c r="D7" s="152">
        <v>0</v>
      </c>
      <c r="E7" s="152">
        <v>0</v>
      </c>
      <c r="F7" s="152">
        <v>84</v>
      </c>
      <c r="G7" s="152">
        <v>89</v>
      </c>
      <c r="H7" s="152">
        <v>173</v>
      </c>
      <c r="I7" s="153"/>
      <c r="J7" s="155"/>
      <c r="K7" s="155"/>
      <c r="L7" s="155">
        <f>IF(ISNA(VLOOKUP($C7,男C_R3績分!$D$3:$H$102,5,FALSE))," ",VLOOKUP($C7,男C_R3績分!$D$3:$H$102,5,FALSE))</f>
        <v>16.599999999999994</v>
      </c>
      <c r="M7" s="155">
        <f>IF(ISNA(VLOOKUP($C7,男C_R4績分!$D$3:$I$102,6,FALSE))," ",VLOOKUP($C7,男C_R4績分!$D$3:$I$102,6,FALSE))</f>
        <v>12.86666666666666</v>
      </c>
      <c r="N7" s="155">
        <f t="shared" si="0"/>
        <v>29.466666666666654</v>
      </c>
    </row>
    <row r="8" spans="1:14">
      <c r="A8" s="151"/>
      <c r="B8" s="149" t="s">
        <v>172</v>
      </c>
      <c r="C8" s="150" t="s">
        <v>24</v>
      </c>
      <c r="D8" s="152">
        <v>0</v>
      </c>
      <c r="E8" s="152">
        <v>0</v>
      </c>
      <c r="F8" s="152">
        <v>91</v>
      </c>
      <c r="G8" s="152">
        <v>83</v>
      </c>
      <c r="H8" s="152">
        <v>174</v>
      </c>
      <c r="I8" s="153"/>
      <c r="J8" s="155"/>
      <c r="K8" s="155"/>
      <c r="L8" s="155">
        <f>IF(ISNA(VLOOKUP($C8,男C_R3績分!$D$3:$H$102,5,FALSE))," ",VLOOKUP($C8,男C_R3績分!$D$3:$H$102,5,FALSE))</f>
        <v>9.5999999999999943</v>
      </c>
      <c r="M8" s="155">
        <f>IF(ISNA(VLOOKUP($C8,男C_R4績分!$D$3:$I$102,6,FALSE))," ",VLOOKUP($C8,男C_R4績分!$D$3:$I$102,6,FALSE))</f>
        <v>18.86666666666666</v>
      </c>
      <c r="N8" s="155">
        <f t="shared" si="0"/>
        <v>28.466666666666654</v>
      </c>
    </row>
    <row r="9" spans="1:14">
      <c r="A9" s="151"/>
      <c r="B9" s="149" t="s">
        <v>172</v>
      </c>
      <c r="C9" s="150" t="s">
        <v>35</v>
      </c>
      <c r="D9" s="152">
        <v>0</v>
      </c>
      <c r="E9" s="152">
        <v>0</v>
      </c>
      <c r="F9" s="152">
        <v>90</v>
      </c>
      <c r="G9" s="152">
        <v>85</v>
      </c>
      <c r="H9" s="152">
        <v>175</v>
      </c>
      <c r="I9" s="153"/>
      <c r="J9" s="155"/>
      <c r="K9" s="155"/>
      <c r="L9" s="155">
        <f>IF(ISNA(VLOOKUP($C9,男C_R3績分!$D$3:$H$102,5,FALSE))," ",VLOOKUP($C9,男C_R3績分!$D$3:$H$102,5,FALSE))</f>
        <v>10.599999999999994</v>
      </c>
      <c r="M9" s="155">
        <f>IF(ISNA(VLOOKUP($C9,男C_R4績分!$D$3:$I$102,6,FALSE))," ",VLOOKUP($C9,男C_R4績分!$D$3:$I$102,6,FALSE))</f>
        <v>16.86666666666666</v>
      </c>
      <c r="N9" s="155">
        <f t="shared" si="0"/>
        <v>27.466666666666654</v>
      </c>
    </row>
    <row r="10" spans="1:14">
      <c r="A10" s="151"/>
      <c r="B10" s="149" t="s">
        <v>172</v>
      </c>
      <c r="C10" s="150" t="s">
        <v>34</v>
      </c>
      <c r="D10" s="152">
        <v>0</v>
      </c>
      <c r="E10" s="152">
        <v>0</v>
      </c>
      <c r="F10" s="152">
        <v>86</v>
      </c>
      <c r="G10" s="152">
        <v>89</v>
      </c>
      <c r="H10" s="152">
        <v>175</v>
      </c>
      <c r="I10" s="153"/>
      <c r="J10" s="155"/>
      <c r="K10" s="155"/>
      <c r="L10" s="155">
        <f>IF(ISNA(VLOOKUP($C10,男C_R3績分!$D$3:$H$102,5,FALSE))," ",VLOOKUP($C10,男C_R3績分!$D$3:$H$102,5,FALSE))</f>
        <v>14.599999999999994</v>
      </c>
      <c r="M10" s="155">
        <f>IF(ISNA(VLOOKUP($C10,男C_R4績分!$D$3:$I$102,6,FALSE))," ",VLOOKUP($C10,男C_R4績分!$D$3:$I$102,6,FALSE))</f>
        <v>12.86666666666666</v>
      </c>
      <c r="N10" s="155">
        <f t="shared" si="0"/>
        <v>27.466666666666654</v>
      </c>
    </row>
    <row r="11" spans="1:14">
      <c r="A11" s="151"/>
      <c r="B11" s="149" t="s">
        <v>172</v>
      </c>
      <c r="C11" s="150" t="s">
        <v>384</v>
      </c>
      <c r="D11" s="152">
        <v>0</v>
      </c>
      <c r="E11" s="152">
        <v>0</v>
      </c>
      <c r="F11" s="152">
        <v>97</v>
      </c>
      <c r="G11" s="152">
        <v>90</v>
      </c>
      <c r="H11" s="152">
        <v>187</v>
      </c>
      <c r="I11" s="153"/>
      <c r="J11" s="155"/>
      <c r="K11" s="155"/>
      <c r="L11" s="155">
        <f>IF(ISNA(VLOOKUP($C11,男C_R3績分!$D$3:$H$102,5,FALSE))," ",VLOOKUP($C11,男C_R3績分!$D$3:$H$102,5,FALSE))</f>
        <v>3.5999999999999943</v>
      </c>
      <c r="M11" s="155">
        <f>IF(ISNA(VLOOKUP($C11,男C_R4績分!$D$3:$I$102,6,FALSE))," ",VLOOKUP($C11,男C_R4績分!$D$3:$I$102,6,FALSE))</f>
        <v>11.86666666666666</v>
      </c>
      <c r="N11" s="155">
        <f t="shared" si="0"/>
        <v>15.466666666666654</v>
      </c>
    </row>
    <row r="12" spans="1:14">
      <c r="A12" s="151"/>
      <c r="B12" s="149" t="s">
        <v>172</v>
      </c>
      <c r="C12" s="150" t="s">
        <v>185</v>
      </c>
      <c r="D12" s="152">
        <v>0</v>
      </c>
      <c r="E12" s="152">
        <v>0</v>
      </c>
      <c r="F12" s="152">
        <v>97</v>
      </c>
      <c r="G12" s="152">
        <v>91</v>
      </c>
      <c r="H12" s="152">
        <v>188</v>
      </c>
      <c r="I12" s="153"/>
      <c r="J12" s="155"/>
      <c r="K12" s="155"/>
      <c r="L12" s="155">
        <f>IF(ISNA(VLOOKUP($C12,男C_R3績分!$D$3:$H$102,5,FALSE))," ",VLOOKUP($C12,男C_R3績分!$D$3:$H$102,5,FALSE))</f>
        <v>3.5999999999999943</v>
      </c>
      <c r="M12" s="155">
        <f>IF(ISNA(VLOOKUP($C12,男C_R4績分!$D$3:$I$102,6,FALSE))," ",VLOOKUP($C12,男C_R4績分!$D$3:$I$102,6,FALSE))</f>
        <v>10.86666666666666</v>
      </c>
      <c r="N12" s="155">
        <f t="shared" si="0"/>
        <v>14.466666666666654</v>
      </c>
    </row>
    <row r="13" spans="1:14">
      <c r="A13" s="151"/>
      <c r="B13" s="149" t="s">
        <v>172</v>
      </c>
      <c r="C13" s="150" t="s">
        <v>385</v>
      </c>
      <c r="D13" s="152">
        <v>0</v>
      </c>
      <c r="E13" s="152">
        <v>0</v>
      </c>
      <c r="F13" s="152">
        <v>104</v>
      </c>
      <c r="G13" s="152">
        <v>96</v>
      </c>
      <c r="H13" s="152">
        <v>200</v>
      </c>
      <c r="I13" s="153"/>
      <c r="J13" s="155"/>
      <c r="K13" s="155"/>
      <c r="L13" s="155">
        <f>IF(ISNA(VLOOKUP($C13,男C_R3績分!$D$3:$H$102,5,FALSE))," ",VLOOKUP($C13,男C_R3績分!$D$3:$H$102,5,FALSE))</f>
        <v>0</v>
      </c>
      <c r="M13" s="155">
        <f>IF(ISNA(VLOOKUP($C13,男C_R4績分!$D$3:$I$102,6,FALSE))," ",VLOOKUP($C13,男C_R4績分!$D$3:$I$102,6,FALSE))</f>
        <v>5.86666666666666</v>
      </c>
      <c r="N13" s="155">
        <f t="shared" si="0"/>
        <v>5.86666666666666</v>
      </c>
    </row>
    <row r="14" spans="1:14">
      <c r="A14" s="151"/>
      <c r="B14" s="149" t="s">
        <v>172</v>
      </c>
      <c r="C14" s="150" t="s">
        <v>386</v>
      </c>
      <c r="D14" s="152">
        <v>0</v>
      </c>
      <c r="E14" s="152">
        <v>0</v>
      </c>
      <c r="F14" s="152">
        <v>102</v>
      </c>
      <c r="G14" s="152">
        <v>102</v>
      </c>
      <c r="H14" s="152">
        <v>204</v>
      </c>
      <c r="I14" s="153"/>
      <c r="J14" s="155"/>
      <c r="K14" s="155"/>
      <c r="L14" s="155">
        <f>IF(ISNA(VLOOKUP($C14,男C_R3績分!$D$3:$H$102,5,FALSE))," ",VLOOKUP($C14,男C_R3績分!$D$3:$H$102,5,FALSE))</f>
        <v>0</v>
      </c>
      <c r="M14" s="155">
        <f>IF(ISNA(VLOOKUP($C14,男C_R4績分!$D$3:$I$102,6,FALSE))," ",VLOOKUP($C14,男C_R4績分!$D$3:$I$102,6,FALSE))</f>
        <v>0</v>
      </c>
      <c r="N14" s="155">
        <f t="shared" si="0"/>
        <v>0</v>
      </c>
    </row>
    <row r="15" spans="1:14">
      <c r="A15" s="151"/>
      <c r="B15" s="149" t="s">
        <v>172</v>
      </c>
      <c r="C15" s="150" t="s">
        <v>387</v>
      </c>
      <c r="D15" s="152">
        <v>0</v>
      </c>
      <c r="E15" s="152">
        <v>0</v>
      </c>
      <c r="F15" s="152">
        <v>94</v>
      </c>
      <c r="G15" s="152">
        <v>114</v>
      </c>
      <c r="H15" s="152">
        <v>208</v>
      </c>
      <c r="I15" s="153"/>
      <c r="J15" s="155"/>
      <c r="K15" s="155"/>
      <c r="L15" s="155">
        <f>IF(ISNA(VLOOKUP($C15,男C_R3績分!$D$3:$H$102,5,FALSE))," ",VLOOKUP($C15,男C_R3績分!$D$3:$H$102,5,FALSE))</f>
        <v>6.5999999999999943</v>
      </c>
      <c r="M15" s="155">
        <f>IF(ISNA(VLOOKUP($C15,男C_R4績分!$D$3:$I$102,6,FALSE))," ",VLOOKUP($C15,男C_R4績分!$D$3:$I$102,6,FALSE))</f>
        <v>0</v>
      </c>
      <c r="N15" s="155">
        <f t="shared" si="0"/>
        <v>6.5999999999999943</v>
      </c>
    </row>
    <row r="16" spans="1:14">
      <c r="A16" s="151"/>
      <c r="B16" s="149" t="s">
        <v>172</v>
      </c>
      <c r="C16" s="150" t="s">
        <v>388</v>
      </c>
      <c r="D16" s="152">
        <v>0</v>
      </c>
      <c r="E16" s="152">
        <v>0</v>
      </c>
      <c r="F16" s="152">
        <v>107</v>
      </c>
      <c r="G16" s="152">
        <v>117</v>
      </c>
      <c r="H16" s="152">
        <v>224</v>
      </c>
      <c r="I16" s="153"/>
      <c r="J16" s="155"/>
      <c r="K16" s="155"/>
      <c r="L16" s="155">
        <f>IF(ISNA(VLOOKUP($C16,男C_R3績分!$D$3:$H$102,5,FALSE))," ",VLOOKUP($C16,男C_R3績分!$D$3:$H$102,5,FALSE))</f>
        <v>0</v>
      </c>
      <c r="M16" s="155">
        <f>IF(ISNA(VLOOKUP($C16,男C_R4績分!$D$3:$I$102,6,FALSE))," ",VLOOKUP($C16,男C_R4績分!$D$3:$I$102,6,FALSE))</f>
        <v>0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IF(ISNA(VLOOKUP($C17,男C_R3績分!$D$3:$H$102,5,FALSE))," ",VLOOKUP($C17,男C_R3績分!$D$3:$H$102,5,FALSE))</f>
        <v xml:space="preserve"> </v>
      </c>
      <c r="M17" s="155" t="str">
        <f>IF(ISNA(VLOOKUP($C17,男C_R4績分!$D$3:$I$102,6,FALSE))," ",VLOOKUP($C17,男C_R4績分!$D$3:$I$102,6,FALSE))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IF(ISNA(VLOOKUP($C18,男C_R3績分!$D$3:$H$102,5,FALSE))," ",VLOOKUP($C18,男C_R3績分!$D$3:$H$102,5,FALSE))</f>
        <v xml:space="preserve"> </v>
      </c>
      <c r="M18" s="155" t="str">
        <f>IF(ISNA(VLOOKUP($C18,男C_R4績分!$D$3:$I$102,6,FALSE))," ",VLOOKUP($C18,男C_R4績分!$D$3:$I$102,6,FALSE))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IF(ISNA(VLOOKUP($C19,男C_R3績分!$D$3:$H$102,5,FALSE))," ",VLOOKUP($C19,男C_R3績分!$D$3:$H$102,5,FALSE))</f>
        <v xml:space="preserve"> </v>
      </c>
      <c r="M19" s="155" t="str">
        <f>IF(ISNA(VLOOKUP($C19,男C_R4績分!$D$3:$I$102,6,FALSE))," ",VLOOKUP($C19,男C_R4績分!$D$3:$I$102,6,FALSE))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IF(ISNA(VLOOKUP($C20,男C_R3績分!$D$3:$H$102,5,FALSE))," ",VLOOKUP($C20,男C_R3績分!$D$3:$H$102,5,FALSE))</f>
        <v xml:space="preserve"> </v>
      </c>
      <c r="M20" s="155" t="str">
        <f>IF(ISNA(VLOOKUP($C20,男C_R4績分!$D$3:$I$102,6,FALSE))," ",VLOOKUP($C20,男C_R4績分!$D$3:$I$102,6,FALSE))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IF(ISNA(VLOOKUP($C21,男C_R3績分!$D$3:$H$102,5,FALSE))," ",VLOOKUP($C21,男C_R3績分!$D$3:$H$102,5,FALSE))</f>
        <v xml:space="preserve"> </v>
      </c>
      <c r="M21" s="155" t="str">
        <f>IF(ISNA(VLOOKUP($C21,男C_R4績分!$D$3:$I$102,6,FALSE))," ",VLOOKUP($C21,男C_R4績分!$D$3:$I$102,6,FALSE))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IF(ISNA(VLOOKUP($C22,男C_R3績分!$D$3:$H$102,5,FALSE))," ",VLOOKUP($C22,男C_R3績分!$D$3:$H$102,5,FALSE))</f>
        <v xml:space="preserve"> </v>
      </c>
      <c r="M22" s="155" t="str">
        <f>IF(ISNA(VLOOKUP($C22,男C_R4績分!$D$3:$I$102,6,FALSE))," ",VLOOKUP($C22,男C_R4績分!$D$3:$I$102,6,FALSE))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IF(ISNA(VLOOKUP($C23,男C_R3績分!$D$3:$H$102,5,FALSE))," ",VLOOKUP($C23,男C_R3績分!$D$3:$H$102,5,FALSE))</f>
        <v xml:space="preserve"> </v>
      </c>
      <c r="M23" s="155" t="str">
        <f>IF(ISNA(VLOOKUP($C23,男C_R4績分!$D$3:$I$102,6,FALSE))," ",VLOOKUP($C23,男C_R4績分!$D$3:$I$102,6,FALSE))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IF(ISNA(VLOOKUP($C24,男C_R3績分!$D$3:$H$102,5,FALSE))," ",VLOOKUP($C24,男C_R3績分!$D$3:$H$102,5,FALSE))</f>
        <v xml:space="preserve"> </v>
      </c>
      <c r="M24" s="155" t="str">
        <f>IF(ISNA(VLOOKUP($C24,男C_R4績分!$D$3:$I$102,6,FALSE))," ",VLOOKUP($C24,男C_R4績分!$D$3:$I$102,6,FALSE))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IF(ISNA(VLOOKUP($C25,男C_R3績分!$D$3:$H$102,5,FALSE))," ",VLOOKUP($C25,男C_R3績分!$D$3:$H$102,5,FALSE))</f>
        <v xml:space="preserve"> </v>
      </c>
      <c r="M25" s="155" t="str">
        <f>IF(ISNA(VLOOKUP($C25,男C_R4績分!$D$3:$I$102,6,FALSE))," ",VLOOKUP($C25,男C_R4績分!$D$3:$I$102,6,FALSE))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IF(ISNA(VLOOKUP($C26,男C_R3績分!$D$3:$H$102,5,FALSE))," ",VLOOKUP($C26,男C_R3績分!$D$3:$H$102,5,FALSE))</f>
        <v xml:space="preserve"> </v>
      </c>
      <c r="M26" s="155" t="str">
        <f>IF(ISNA(VLOOKUP($C26,男C_R4績分!$D$3:$I$102,6,FALSE))," ",VLOOKUP($C26,男C_R4績分!$D$3:$I$102,6,FALSE))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IF(ISNA(VLOOKUP($C27,男C_R3績分!$D$3:$H$102,5,FALSE))," ",VLOOKUP($C27,男C_R3績分!$D$3:$H$102,5,FALSE))</f>
        <v xml:space="preserve"> </v>
      </c>
      <c r="M27" s="155" t="str">
        <f>IF(ISNA(VLOOKUP($C27,男C_R4績分!$D$3:$I$102,6,FALSE))," ",VLOOKUP($C27,男C_R4績分!$D$3:$I$102,6,FALSE))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IF(ISNA(VLOOKUP($C28,男C_R3績分!$D$3:$H$102,5,FALSE))," ",VLOOKUP($C28,男C_R3績分!$D$3:$H$102,5,FALSE))</f>
        <v xml:space="preserve"> </v>
      </c>
      <c r="M28" s="155" t="str">
        <f>IF(ISNA(VLOOKUP($C28,男C_R4績分!$D$3:$I$102,6,FALSE))," ",VLOOKUP($C28,男C_R4績分!$D$3:$I$102,6,FALSE))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IF(ISNA(VLOOKUP($C29,男C_R3績分!$D$3:$H$102,5,FALSE))," ",VLOOKUP($C29,男C_R3績分!$D$3:$H$102,5,FALSE))</f>
        <v xml:space="preserve"> </v>
      </c>
      <c r="M29" s="155" t="str">
        <f>IF(ISNA(VLOOKUP($C29,男C_R4績分!$D$3:$I$102,6,FALSE))," ",VLOOKUP($C29,男C_R4績分!$D$3:$I$102,6,FALSE))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IF(ISNA(VLOOKUP($C30,男C_R3績分!$D$3:$H$102,5,FALSE))," ",VLOOKUP($C30,男C_R3績分!$D$3:$H$102,5,FALSE))</f>
        <v xml:space="preserve"> </v>
      </c>
      <c r="M30" s="155" t="str">
        <f>IF(ISNA(VLOOKUP($C30,男C_R4績分!$D$3:$I$102,6,FALSE))," ",VLOOKUP($C30,男C_R4績分!$D$3:$I$102,6,FALSE))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IF(ISNA(VLOOKUP($C31,男C_R3績分!$D$3:$H$102,5,FALSE))," ",VLOOKUP($C31,男C_R3績分!$D$3:$H$102,5,FALSE))</f>
        <v xml:space="preserve"> </v>
      </c>
      <c r="M31" s="155" t="str">
        <f>IF(ISNA(VLOOKUP($C31,男C_R4績分!$D$3:$I$102,6,FALSE))," ",VLOOKUP($C31,男C_R4績分!$D$3:$I$102,6,FALSE))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IF(ISNA(VLOOKUP($C32,男C_R3績分!$D$3:$H$102,5,FALSE))," ",VLOOKUP($C32,男C_R3績分!$D$3:$H$102,5,FALSE))</f>
        <v xml:space="preserve"> </v>
      </c>
      <c r="M32" s="155" t="str">
        <f>IF(ISNA(VLOOKUP($C32,男C_R4績分!$D$3:$I$102,6,FALSE))," ",VLOOKUP($C32,男C_R4績分!$D$3:$I$102,6,FALSE))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IF(ISNA(VLOOKUP($C33,男C_R3績分!$D$3:$H$102,5,FALSE))," ",VLOOKUP($C33,男C_R3績分!$D$3:$H$102,5,FALSE))</f>
        <v xml:space="preserve"> </v>
      </c>
      <c r="M33" s="155" t="str">
        <f>IF(ISNA(VLOOKUP($C33,男C_R4績分!$D$3:$I$102,6,FALSE))," ",VLOOKUP($C33,男C_R4績分!$D$3:$I$102,6,FALSE))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IF(ISNA(VLOOKUP($C34,男C_R3績分!$D$3:$H$102,5,FALSE))," ",VLOOKUP($C34,男C_R3績分!$D$3:$H$102,5,FALSE))</f>
        <v xml:space="preserve"> </v>
      </c>
      <c r="M34" s="155" t="str">
        <f>IF(ISNA(VLOOKUP($C34,男C_R4績分!$D$3:$I$102,6,FALSE))," ",VLOOKUP($C34,男C_R4績分!$D$3:$I$102,6,FALSE))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IF(ISNA(VLOOKUP($C35,男C_R3績分!$D$3:$H$102,5,FALSE))," ",VLOOKUP($C35,男C_R3績分!$D$3:$H$102,5,FALSE))</f>
        <v xml:space="preserve"> </v>
      </c>
      <c r="M35" s="155" t="str">
        <f>IF(ISNA(VLOOKUP($C35,男C_R4績分!$D$3:$I$102,6,FALSE))," ",VLOOKUP($C35,男C_R4績分!$D$3:$I$102,6,FALSE))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IF(ISNA(VLOOKUP($C36,男C_R3績分!$D$3:$H$102,5,FALSE))," ",VLOOKUP($C36,男C_R3績分!$D$3:$H$102,5,FALSE))</f>
        <v xml:space="preserve"> </v>
      </c>
      <c r="M36" s="155" t="str">
        <f>IF(ISNA(VLOOKUP($C36,男C_R4績分!$D$3:$I$102,6,FALSE))," ",VLOOKUP($C36,男C_R4績分!$D$3:$I$102,6,FALSE))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IF(ISNA(VLOOKUP($C37,男C_R3績分!$D$3:$H$102,5,FALSE))," ",VLOOKUP($C37,男C_R3績分!$D$3:$H$102,5,FALSE))</f>
        <v xml:space="preserve"> </v>
      </c>
      <c r="M37" s="155" t="str">
        <f>IF(ISNA(VLOOKUP($C37,男C_R4績分!$D$3:$I$102,6,FALSE))," ",VLOOKUP($C37,男C_R4績分!$D$3:$I$102,6,FALSE))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IF(ISNA(VLOOKUP($C38,男C_R3績分!$D$3:$H$102,5,FALSE))," ",VLOOKUP($C38,男C_R3績分!$D$3:$H$102,5,FALSE))</f>
        <v xml:space="preserve"> </v>
      </c>
      <c r="M38" s="155" t="str">
        <f>IF(ISNA(VLOOKUP($C38,男C_R4績分!$D$3:$I$102,6,FALSE))," ",VLOOKUP($C38,男C_R4績分!$D$3:$I$102,6,FALSE))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IF(ISNA(VLOOKUP($C39,男C_R3績分!$D$3:$H$102,5,FALSE))," ",VLOOKUP($C39,男C_R3績分!$D$3:$H$102,5,FALSE))</f>
        <v xml:space="preserve"> </v>
      </c>
      <c r="M39" s="155" t="str">
        <f>IF(ISNA(VLOOKUP($C39,男C_R4績分!$D$3:$I$102,6,FALSE))," ",VLOOKUP($C39,男C_R4績分!$D$3:$I$102,6,FALSE))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IF(ISNA(VLOOKUP($C40,男C_R3績分!$D$3:$H$102,5,FALSE))," ",VLOOKUP($C40,男C_R3績分!$D$3:$H$102,5,FALSE))</f>
        <v xml:space="preserve"> </v>
      </c>
      <c r="M40" s="155" t="str">
        <f>IF(ISNA(VLOOKUP($C40,男C_R4績分!$D$3:$I$102,6,FALSE))," ",VLOOKUP($C40,男C_R4績分!$D$3:$I$102,6,FALSE))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IF(ISNA(VLOOKUP($C41,男C_R3績分!$D$3:$H$102,5,FALSE))," ",VLOOKUP($C41,男C_R3績分!$D$3:$H$102,5,FALSE))</f>
        <v xml:space="preserve"> </v>
      </c>
      <c r="M41" s="155" t="str">
        <f>IF(ISNA(VLOOKUP($C41,男C_R4績分!$D$3:$I$102,6,FALSE))," ",VLOOKUP($C41,男C_R4績分!$D$3:$I$102,6,FALSE))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IF(ISNA(VLOOKUP($C42,男C_R3績分!$D$3:$H$102,5,FALSE))," ",VLOOKUP($C42,男C_R3績分!$D$3:$H$102,5,FALSE))</f>
        <v xml:space="preserve"> </v>
      </c>
      <c r="M42" s="155" t="str">
        <f>IF(ISNA(VLOOKUP($C42,男C_R4績分!$D$3:$I$102,6,FALSE))," ",VLOOKUP($C42,男C_R4績分!$D$3:$I$102,6,FALSE))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IF(ISNA(VLOOKUP($C43,男C_R3績分!$D$3:$H$102,5,FALSE))," ",VLOOKUP($C43,男C_R3績分!$D$3:$H$102,5,FALSE))</f>
        <v xml:space="preserve"> </v>
      </c>
      <c r="M43" s="155" t="str">
        <f>IF(ISNA(VLOOKUP($C43,男C_R4績分!$D$3:$I$102,6,FALSE))," ",VLOOKUP($C43,男C_R4績分!$D$3:$I$102,6,FALSE))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IF(ISNA(VLOOKUP($C44,男C_R3績分!$D$3:$H$102,5,FALSE))," ",VLOOKUP($C44,男C_R3績分!$D$3:$H$102,5,FALSE))</f>
        <v xml:space="preserve"> </v>
      </c>
      <c r="M44" s="155" t="str">
        <f>IF(ISNA(VLOOKUP($C44,男C_R4績分!$D$3:$I$102,6,FALSE))," ",VLOOKUP($C44,男C_R4績分!$D$3:$I$102,6,FALSE))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IF(ISNA(VLOOKUP($C45,男C_R3績分!$D$3:$H$102,5,FALSE))," ",VLOOKUP($C45,男C_R3績分!$D$3:$H$102,5,FALSE))</f>
        <v xml:space="preserve"> </v>
      </c>
      <c r="M45" s="155" t="str">
        <f>IF(ISNA(VLOOKUP($C45,男C_R4績分!$D$3:$I$102,6,FALSE))," ",VLOOKUP($C45,男C_R4績分!$D$3:$I$102,6,FALSE))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IF(ISNA(VLOOKUP($C46,男C_R3績分!$D$3:$H$102,5,FALSE))," ",VLOOKUP($C46,男C_R3績分!$D$3:$H$102,5,FALSE))</f>
        <v xml:space="preserve"> </v>
      </c>
      <c r="M46" s="155" t="str">
        <f>IF(ISNA(VLOOKUP($C46,男C_R4績分!$D$3:$I$102,6,FALSE))," ",VLOOKUP($C46,男C_R4績分!$D$3:$I$102,6,FALSE))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IF(ISNA(VLOOKUP($C47,男C_R3績分!$D$3:$H$102,5,FALSE))," ",VLOOKUP($C47,男C_R3績分!$D$3:$H$102,5,FALSE))</f>
        <v xml:space="preserve"> </v>
      </c>
      <c r="M47" s="155" t="str">
        <f>IF(ISNA(VLOOKUP($C47,男C_R4績分!$D$3:$I$102,6,FALSE))," ",VLOOKUP($C47,男C_R4績分!$D$3:$I$102,6,FALSE))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IF(ISNA(VLOOKUP($C48,男C_R3績分!$D$3:$H$102,5,FALSE))," ",VLOOKUP($C48,男C_R3績分!$D$3:$H$102,5,FALSE))</f>
        <v xml:space="preserve"> </v>
      </c>
      <c r="M48" s="155" t="str">
        <f>IF(ISNA(VLOOKUP($C48,男C_R4績分!$D$3:$I$102,6,FALSE))," ",VLOOKUP($C48,男C_R4績分!$D$3:$I$102,6,FALSE))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IF(ISNA(VLOOKUP($C49,男C_R3績分!$D$3:$H$102,5,FALSE))," ",VLOOKUP($C49,男C_R3績分!$D$3:$H$102,5,FALSE))</f>
        <v xml:space="preserve"> </v>
      </c>
      <c r="M49" s="155" t="str">
        <f>IF(ISNA(VLOOKUP($C49,男C_R4績分!$D$3:$I$102,6,FALSE))," ",VLOOKUP($C49,男C_R4績分!$D$3:$I$102,6,FALSE))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IF(ISNA(VLOOKUP($C50,男C_R3績分!$D$3:$H$102,5,FALSE))," ",VLOOKUP($C50,男C_R3績分!$D$3:$H$102,5,FALSE))</f>
        <v xml:space="preserve"> </v>
      </c>
      <c r="M50" s="155" t="str">
        <f>IF(ISNA(VLOOKUP($C50,男C_R4績分!$D$3:$I$102,6,FALSE))," ",VLOOKUP($C50,男C_R4績分!$D$3:$I$102,6,FALSE))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IF(ISNA(VLOOKUP($C51,男C_R3績分!$D$3:$H$102,5,FALSE))," ",VLOOKUP($C51,男C_R3績分!$D$3:$H$102,5,FALSE))</f>
        <v xml:space="preserve"> </v>
      </c>
      <c r="M51" s="155" t="str">
        <f>IF(ISNA(VLOOKUP($C51,男C_R4績分!$D$3:$I$102,6,FALSE))," ",VLOOKUP($C51,男C_R4績分!$D$3:$I$102,6,FALSE))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IF(ISNA(VLOOKUP($C52,男C_R3績分!$D$3:$H$102,5,FALSE))," ",VLOOKUP($C52,男C_R3績分!$D$3:$H$102,5,FALSE))</f>
        <v xml:space="preserve"> </v>
      </c>
      <c r="M52" s="155" t="str">
        <f>IF(ISNA(VLOOKUP($C52,男C_R4績分!$D$3:$I$102,6,FALSE))," ",VLOOKUP($C52,男C_R4績分!$D$3:$I$102,6,FALSE))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IF(ISNA(VLOOKUP($C53,男C_R3績分!$D$3:$H$102,5,FALSE))," ",VLOOKUP($C53,男C_R3績分!$D$3:$H$102,5,FALSE))</f>
        <v xml:space="preserve"> </v>
      </c>
      <c r="M53" s="155" t="str">
        <f>IF(ISNA(VLOOKUP($C53,男C_R4績分!$D$3:$I$102,6,FALSE))," ",VLOOKUP($C53,男C_R4績分!$D$3:$I$102,6,FALSE))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IF(ISNA(VLOOKUP($C54,男C_R3績分!$D$3:$H$102,5,FALSE))," ",VLOOKUP($C54,男C_R3績分!$D$3:$H$102,5,FALSE))</f>
        <v xml:space="preserve"> </v>
      </c>
      <c r="M54" s="155" t="str">
        <f>IF(ISNA(VLOOKUP($C54,男C_R4績分!$D$3:$I$102,6,FALSE))," ",VLOOKUP($C54,男C_R4績分!$D$3:$I$102,6,FALSE))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IF(ISNA(VLOOKUP($C55,男C_R3績分!$D$3:$H$102,5,FALSE))," ",VLOOKUP($C55,男C_R3績分!$D$3:$H$102,5,FALSE))</f>
        <v xml:space="preserve"> </v>
      </c>
      <c r="M55" s="155" t="str">
        <f>IF(ISNA(VLOOKUP($C55,男C_R4績分!$D$3:$I$102,6,FALSE))," ",VLOOKUP($C55,男C_R4績分!$D$3:$I$102,6,FALSE))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IF(ISNA(VLOOKUP($C56,男C_R3績分!$D$3:$H$102,5,FALSE))," ",VLOOKUP($C56,男C_R3績分!$D$3:$H$102,5,FALSE))</f>
        <v xml:space="preserve"> </v>
      </c>
      <c r="M56" s="155" t="str">
        <f>IF(ISNA(VLOOKUP($C56,男C_R4績分!$D$3:$I$102,6,FALSE))," ",VLOOKUP($C56,男C_R4績分!$D$3:$I$102,6,FALSE))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IF(ISNA(VLOOKUP($C57,男C_R3績分!$D$3:$H$102,5,FALSE))," ",VLOOKUP($C57,男C_R3績分!$D$3:$H$102,5,FALSE))</f>
        <v xml:space="preserve"> </v>
      </c>
      <c r="M57" s="155" t="str">
        <f>IF(ISNA(VLOOKUP($C57,男C_R4績分!$D$3:$I$102,6,FALSE))," ",VLOOKUP($C57,男C_R4績分!$D$3:$I$102,6,FALSE))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IF(ISNA(VLOOKUP($C58,男C_R3績分!$D$3:$H$102,5,FALSE))," ",VLOOKUP($C58,男C_R3績分!$D$3:$H$102,5,FALSE))</f>
        <v xml:space="preserve"> </v>
      </c>
      <c r="M58" s="155" t="str">
        <f>IF(ISNA(VLOOKUP($C58,男C_R4績分!$D$3:$I$102,6,FALSE))," ",VLOOKUP($C58,男C_R4績分!$D$3:$I$102,6,FALSE))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IF(ISNA(VLOOKUP($C59,男C_R3績分!$D$3:$H$102,5,FALSE))," ",VLOOKUP($C59,男C_R3績分!$D$3:$H$102,5,FALSE))</f>
        <v xml:space="preserve"> </v>
      </c>
      <c r="M59" s="155" t="str">
        <f>IF(ISNA(VLOOKUP($C59,男C_R4績分!$D$3:$I$102,6,FALSE))," ",VLOOKUP($C59,男C_R4績分!$D$3:$I$102,6,FALSE))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IF(ISNA(VLOOKUP($C60,男C_R3績分!$D$3:$H$102,5,FALSE))," ",VLOOKUP($C60,男C_R3績分!$D$3:$H$102,5,FALSE))</f>
        <v xml:space="preserve"> </v>
      </c>
      <c r="M60" s="155" t="str">
        <f>IF(ISNA(VLOOKUP($C60,男C_R4績分!$D$3:$I$102,6,FALSE))," ",VLOOKUP($C60,男C_R4績分!$D$3:$I$102,6,FALSE))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IF(ISNA(VLOOKUP($C61,男C_R3績分!$D$3:$H$102,5,FALSE))," ",VLOOKUP($C61,男C_R3績分!$D$3:$H$102,5,FALSE))</f>
        <v xml:space="preserve"> </v>
      </c>
      <c r="M61" s="155" t="str">
        <f>IF(ISNA(VLOOKUP($C61,男C_R4績分!$D$3:$I$102,6,FALSE))," ",VLOOKUP($C61,男C_R4績分!$D$3:$I$102,6,FALSE))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IF(ISNA(VLOOKUP($C62,男C_R3績分!$D$3:$H$102,5,FALSE))," ",VLOOKUP($C62,男C_R3績分!$D$3:$H$102,5,FALSE))</f>
        <v xml:space="preserve"> </v>
      </c>
      <c r="M62" s="155" t="str">
        <f>IF(ISNA(VLOOKUP($C62,男C_R4績分!$D$3:$I$102,6,FALSE))," ",VLOOKUP($C62,男C_R4績分!$D$3:$I$102,6,FALSE))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IF(ISNA(VLOOKUP($C63,男C_R3績分!$D$3:$H$102,5,FALSE))," ",VLOOKUP($C63,男C_R3績分!$D$3:$H$102,5,FALSE))</f>
        <v xml:space="preserve"> </v>
      </c>
      <c r="M63" s="155" t="str">
        <f>IF(ISNA(VLOOKUP($C63,男C_R4績分!$D$3:$I$102,6,FALSE))," ",VLOOKUP($C63,男C_R4績分!$D$3:$I$102,6,FALSE))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IF(ISNA(VLOOKUP($C64,男C_R3績分!$D$3:$H$102,5,FALSE))," ",VLOOKUP($C64,男C_R3績分!$D$3:$H$102,5,FALSE))</f>
        <v xml:space="preserve"> </v>
      </c>
      <c r="M64" s="155" t="str">
        <f>IF(ISNA(VLOOKUP($C64,男C_R4績分!$D$3:$I$102,6,FALSE))," ",VLOOKUP($C64,男C_R4績分!$D$3:$I$102,6,FALSE))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IF(ISNA(VLOOKUP($C65,男C_R3績分!$D$3:$H$102,5,FALSE))," ",VLOOKUP($C65,男C_R3績分!$D$3:$H$102,5,FALSE))</f>
        <v xml:space="preserve"> </v>
      </c>
      <c r="M65" s="155" t="str">
        <f>IF(ISNA(VLOOKUP($C65,男C_R4績分!$D$3:$I$102,6,FALSE))," ",VLOOKUP($C65,男C_R4績分!$D$3:$I$102,6,FALSE))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IF(ISNA(VLOOKUP($C66,男C_R3績分!$D$3:$H$102,5,FALSE))," ",VLOOKUP($C66,男C_R3績分!$D$3:$H$102,5,FALSE))</f>
        <v xml:space="preserve"> </v>
      </c>
      <c r="M66" s="155" t="str">
        <f>IF(ISNA(VLOOKUP($C66,男C_R4績分!$D$3:$I$102,6,FALSE))," ",VLOOKUP($C66,男C_R4績分!$D$3:$I$102,6,FALSE))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IF(ISNA(VLOOKUP($C67,男C_R3績分!$D$3:$H$102,5,FALSE))," ",VLOOKUP($C67,男C_R3績分!$D$3:$H$102,5,FALSE))</f>
        <v xml:space="preserve"> </v>
      </c>
      <c r="M67" s="155" t="str">
        <f>IF(ISNA(VLOOKUP($C67,男C_R4績分!$D$3:$I$102,6,FALSE))," ",VLOOKUP($C67,男C_R4績分!$D$3:$I$102,6,FALSE))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IF(ISNA(VLOOKUP($C68,男C_R3績分!$D$3:$H$102,5,FALSE))," ",VLOOKUP($C68,男C_R3績分!$D$3:$H$102,5,FALSE))</f>
        <v xml:space="preserve"> </v>
      </c>
      <c r="M68" s="155" t="str">
        <f>IF(ISNA(VLOOKUP($C68,男C_R4績分!$D$3:$I$102,6,FALSE))," ",VLOOKUP($C68,男C_R4績分!$D$3:$I$102,6,FALSE))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IF(ISNA(VLOOKUP($C69,男C_R3績分!$D$3:$H$102,5,FALSE))," ",VLOOKUP($C69,男C_R3績分!$D$3:$H$102,5,FALSE))</f>
        <v xml:space="preserve"> </v>
      </c>
      <c r="M69" s="155" t="str">
        <f>IF(ISNA(VLOOKUP($C69,男C_R4績分!$D$3:$I$102,6,FALSE))," ",VLOOKUP($C69,男C_R4績分!$D$3:$I$102,6,FALSE))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IF(ISNA(VLOOKUP($C70,男C_R3績分!$D$3:$H$102,5,FALSE))," ",VLOOKUP($C70,男C_R3績分!$D$3:$H$102,5,FALSE))</f>
        <v xml:space="preserve"> </v>
      </c>
      <c r="M70" s="155" t="str">
        <f>IF(ISNA(VLOOKUP($C70,男C_R4績分!$D$3:$I$102,6,FALSE))," ",VLOOKUP($C70,男C_R4績分!$D$3:$I$102,6,FALSE))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IF(ISNA(VLOOKUP($C71,男C_R3績分!$D$3:$H$102,5,FALSE))," ",VLOOKUP($C71,男C_R3績分!$D$3:$H$102,5,FALSE))</f>
        <v xml:space="preserve"> </v>
      </c>
      <c r="M71" s="155" t="str">
        <f>IF(ISNA(VLOOKUP($C71,男C_R4績分!$D$3:$I$102,6,FALSE))," ",VLOOKUP($C71,男C_R4績分!$D$3:$I$102,6,FALSE))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IF(ISNA(VLOOKUP($C72,男C_R3績分!$D$3:$H$102,5,FALSE))," ",VLOOKUP($C72,男C_R3績分!$D$3:$H$102,5,FALSE))</f>
        <v xml:space="preserve"> </v>
      </c>
      <c r="M72" s="155" t="str">
        <f>IF(ISNA(VLOOKUP($C72,男C_R4績分!$D$3:$I$102,6,FALSE))," ",VLOOKUP($C72,男C_R4績分!$D$3:$I$102,6,FALSE))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IF(ISNA(VLOOKUP($C73,男C_R3績分!$D$3:$H$102,5,FALSE))," ",VLOOKUP($C73,男C_R3績分!$D$3:$H$102,5,FALSE))</f>
        <v xml:space="preserve"> </v>
      </c>
      <c r="M73" s="155" t="str">
        <f>IF(ISNA(VLOOKUP($C73,男C_R4績分!$D$3:$I$102,6,FALSE))," ",VLOOKUP($C73,男C_R4績分!$D$3:$I$102,6,FALSE))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IF(ISNA(VLOOKUP($C74,男C_R3績分!$D$3:$H$102,5,FALSE))," ",VLOOKUP($C74,男C_R3績分!$D$3:$H$102,5,FALSE))</f>
        <v xml:space="preserve"> </v>
      </c>
      <c r="M74" s="155" t="str">
        <f>IF(ISNA(VLOOKUP($C74,男C_R4績分!$D$3:$I$102,6,FALSE))," ",VLOOKUP($C74,男C_R4績分!$D$3:$I$102,6,FALSE))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IF(ISNA(VLOOKUP($C75,男C_R3績分!$D$3:$H$102,5,FALSE))," ",VLOOKUP($C75,男C_R3績分!$D$3:$H$102,5,FALSE))</f>
        <v xml:space="preserve"> </v>
      </c>
      <c r="M75" s="155" t="str">
        <f>IF(ISNA(VLOOKUP($C75,男C_R4績分!$D$3:$I$102,6,FALSE))," ",VLOOKUP($C75,男C_R4績分!$D$3:$I$102,6,FALSE))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IF(ISNA(VLOOKUP($C76,男C_R3績分!$D$3:$H$102,5,FALSE))," ",VLOOKUP($C76,男C_R3績分!$D$3:$H$102,5,FALSE))</f>
        <v xml:space="preserve"> </v>
      </c>
      <c r="M76" s="155" t="str">
        <f>IF(ISNA(VLOOKUP($C76,男C_R4績分!$D$3:$I$102,6,FALSE))," ",VLOOKUP($C76,男C_R4績分!$D$3:$I$102,6,FALSE))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IF(ISNA(VLOOKUP($C77,男C_R3績分!$D$3:$H$102,5,FALSE))," ",VLOOKUP($C77,男C_R3績分!$D$3:$H$102,5,FALSE))</f>
        <v xml:space="preserve"> </v>
      </c>
      <c r="M77" s="155" t="str">
        <f>IF(ISNA(VLOOKUP($C77,男C_R4績分!$D$3:$I$102,6,FALSE))," ",VLOOKUP($C77,男C_R4績分!$D$3:$I$102,6,FALSE))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IF(ISNA(VLOOKUP($C78,男C_R3績分!$D$3:$H$102,5,FALSE))," ",VLOOKUP($C78,男C_R3績分!$D$3:$H$102,5,FALSE))</f>
        <v xml:space="preserve"> </v>
      </c>
      <c r="M78" s="155" t="str">
        <f>IF(ISNA(VLOOKUP($C78,男C_R4績分!$D$3:$I$102,6,FALSE))," ",VLOOKUP($C78,男C_R4績分!$D$3:$I$102,6,FALSE))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IF(ISNA(VLOOKUP($C79,男C_R3績分!$D$3:$H$102,5,FALSE))," ",VLOOKUP($C79,男C_R3績分!$D$3:$H$102,5,FALSE))</f>
        <v xml:space="preserve"> </v>
      </c>
      <c r="M79" s="155" t="str">
        <f>IF(ISNA(VLOOKUP($C79,男C_R4績分!$D$3:$I$102,6,FALSE))," ",VLOOKUP($C79,男C_R4績分!$D$3:$I$102,6,FALSE))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IF(ISNA(VLOOKUP($C80,男C_R3績分!$D$3:$H$102,5,FALSE))," ",VLOOKUP($C80,男C_R3績分!$D$3:$H$102,5,FALSE))</f>
        <v xml:space="preserve"> </v>
      </c>
      <c r="M80" s="155" t="str">
        <f>IF(ISNA(VLOOKUP($C80,男C_R4績分!$D$3:$I$102,6,FALSE))," ",VLOOKUP($C80,男C_R4績分!$D$3:$I$102,6,FALSE))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IF(ISNA(VLOOKUP($C81,男C_R3績分!$D$3:$H$102,5,FALSE))," ",VLOOKUP($C81,男C_R3績分!$D$3:$H$102,5,FALSE))</f>
        <v xml:space="preserve"> </v>
      </c>
      <c r="M81" s="155" t="str">
        <f>IF(ISNA(VLOOKUP($C81,男C_R4績分!$D$3:$I$102,6,FALSE))," ",VLOOKUP($C81,男C_R4績分!$D$3:$I$102,6,FALSE))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IF(ISNA(VLOOKUP($C82,男C_R3績分!$D$3:$H$102,5,FALSE))," ",VLOOKUP($C82,男C_R3績分!$D$3:$H$102,5,FALSE))</f>
        <v xml:space="preserve"> </v>
      </c>
      <c r="M82" s="155" t="str">
        <f>IF(ISNA(VLOOKUP($C82,男C_R4績分!$D$3:$I$102,6,FALSE))," ",VLOOKUP($C82,男C_R4績分!$D$3:$I$102,6,FALSE))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IF(ISNA(VLOOKUP($C83,男C_R3績分!$D$3:$H$102,5,FALSE))," ",VLOOKUP($C83,男C_R3績分!$D$3:$H$102,5,FALSE))</f>
        <v xml:space="preserve"> </v>
      </c>
      <c r="M83" s="155" t="str">
        <f>IF(ISNA(VLOOKUP($C83,男C_R4績分!$D$3:$I$102,6,FALSE))," ",VLOOKUP($C83,男C_R4績分!$D$3:$I$102,6,FALSE))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IF(ISNA(VLOOKUP($C84,男C_R3績分!$D$3:$H$102,5,FALSE))," ",VLOOKUP($C84,男C_R3績分!$D$3:$H$102,5,FALSE))</f>
        <v xml:space="preserve"> </v>
      </c>
      <c r="M84" s="155" t="str">
        <f>IF(ISNA(VLOOKUP($C84,男C_R4績分!$D$3:$I$102,6,FALSE))," ",VLOOKUP($C84,男C_R4績分!$D$3:$I$102,6,FALSE))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IF(ISNA(VLOOKUP($C85,男C_R3績分!$D$3:$H$102,5,FALSE))," ",VLOOKUP($C85,男C_R3績分!$D$3:$H$102,5,FALSE))</f>
        <v xml:space="preserve"> </v>
      </c>
      <c r="M85" s="155" t="str">
        <f>IF(ISNA(VLOOKUP($C85,男C_R4績分!$D$3:$I$102,6,FALSE))," ",VLOOKUP($C85,男C_R4績分!$D$3:$I$102,6,FALSE))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IF(ISNA(VLOOKUP($C86,男C_R3績分!$D$3:$H$102,5,FALSE))," ",VLOOKUP($C86,男C_R3績分!$D$3:$H$102,5,FALSE))</f>
        <v xml:space="preserve"> </v>
      </c>
      <c r="M86" s="155" t="str">
        <f>IF(ISNA(VLOOKUP($C86,男C_R4績分!$D$3:$I$102,6,FALSE))," ",VLOOKUP($C86,男C_R4績分!$D$3:$I$102,6,FALSE))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IF(ISNA(VLOOKUP($C87,男C_R3績分!$D$3:$H$102,5,FALSE))," ",VLOOKUP($C87,男C_R3績分!$D$3:$H$102,5,FALSE))</f>
        <v xml:space="preserve"> </v>
      </c>
      <c r="M87" s="155" t="str">
        <f>IF(ISNA(VLOOKUP($C87,男C_R4績分!$D$3:$I$102,6,FALSE))," ",VLOOKUP($C87,男C_R4績分!$D$3:$I$102,6,FALSE))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IF(ISNA(VLOOKUP($C88,男C_R3績分!$D$3:$H$102,5,FALSE))," ",VLOOKUP($C88,男C_R3績分!$D$3:$H$102,5,FALSE))</f>
        <v xml:space="preserve"> </v>
      </c>
      <c r="M88" s="155" t="str">
        <f>IF(ISNA(VLOOKUP($C88,男C_R4績分!$D$3:$I$102,6,FALSE))," ",VLOOKUP($C88,男C_R4績分!$D$3:$I$102,6,FALSE))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IF(ISNA(VLOOKUP($C89,男C_R3績分!$D$3:$H$102,5,FALSE))," ",VLOOKUP($C89,男C_R3績分!$D$3:$H$102,5,FALSE))</f>
        <v xml:space="preserve"> </v>
      </c>
      <c r="M89" s="155" t="str">
        <f>IF(ISNA(VLOOKUP($C89,男C_R4績分!$D$3:$I$102,6,FALSE))," ",VLOOKUP($C89,男C_R4績分!$D$3:$I$102,6,FALSE))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IF(ISNA(VLOOKUP($C90,男C_R3績分!$D$3:$H$102,5,FALSE))," ",VLOOKUP($C90,男C_R3績分!$D$3:$H$102,5,FALSE))</f>
        <v xml:space="preserve"> </v>
      </c>
      <c r="M90" s="155" t="str">
        <f>IF(ISNA(VLOOKUP($C90,男C_R4績分!$D$3:$I$102,6,FALSE))," ",VLOOKUP($C90,男C_R4績分!$D$3:$I$102,6,FALSE))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IF(ISNA(VLOOKUP($C91,男C_R3績分!$D$3:$H$102,5,FALSE))," ",VLOOKUP($C91,男C_R3績分!$D$3:$H$102,5,FALSE))</f>
        <v xml:space="preserve"> </v>
      </c>
      <c r="M91" s="155" t="str">
        <f>IF(ISNA(VLOOKUP($C91,男C_R4績分!$D$3:$I$102,6,FALSE))," ",VLOOKUP($C91,男C_R4績分!$D$3:$I$102,6,FALSE))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IF(ISNA(VLOOKUP($C92,男C_R3績分!$D$3:$H$102,5,FALSE))," ",VLOOKUP($C92,男C_R3績分!$D$3:$H$102,5,FALSE))</f>
        <v xml:space="preserve"> </v>
      </c>
      <c r="M92" s="155" t="str">
        <f>IF(ISNA(VLOOKUP($C92,男C_R4績分!$D$3:$I$102,6,FALSE))," ",VLOOKUP($C92,男C_R4績分!$D$3:$I$102,6,FALSE))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IF(ISNA(VLOOKUP($C93,男C_R3績分!$D$3:$H$102,5,FALSE))," ",VLOOKUP($C93,男C_R3績分!$D$3:$H$102,5,FALSE))</f>
        <v xml:space="preserve"> </v>
      </c>
      <c r="M93" s="155" t="str">
        <f>IF(ISNA(VLOOKUP($C93,男C_R4績分!$D$3:$I$102,6,FALSE))," ",VLOOKUP($C93,男C_R4績分!$D$3:$I$102,6,FALSE))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IF(ISNA(VLOOKUP($C94,男C_R3績分!$D$3:$H$102,5,FALSE))," ",VLOOKUP($C94,男C_R3績分!$D$3:$H$102,5,FALSE))</f>
        <v xml:space="preserve"> </v>
      </c>
      <c r="M94" s="155" t="str">
        <f>IF(ISNA(VLOOKUP($C94,男C_R4績分!$D$3:$I$102,6,FALSE))," ",VLOOKUP($C94,男C_R4績分!$D$3:$I$102,6,FALSE))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IF(ISNA(VLOOKUP($C95,男C_R3績分!$D$3:$H$102,5,FALSE))," ",VLOOKUP($C95,男C_R3績分!$D$3:$H$102,5,FALSE))</f>
        <v xml:space="preserve"> </v>
      </c>
      <c r="M95" s="155" t="str">
        <f>IF(ISNA(VLOOKUP($C95,男C_R4績分!$D$3:$I$102,6,FALSE))," ",VLOOKUP($C95,男C_R4績分!$D$3:$I$102,6,FALSE))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IF(ISNA(VLOOKUP($C96,男C_R3績分!$D$3:$H$102,5,FALSE))," ",VLOOKUP($C96,男C_R3績分!$D$3:$H$102,5,FALSE))</f>
        <v xml:space="preserve"> </v>
      </c>
      <c r="M96" s="155" t="str">
        <f>IF(ISNA(VLOOKUP($C96,男C_R4績分!$D$3:$I$102,6,FALSE))," ",VLOOKUP($C96,男C_R4績分!$D$3:$I$102,6,FALSE))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IF(ISNA(VLOOKUP($C97,男C_R3績分!$D$3:$H$102,5,FALSE))," ",VLOOKUP($C97,男C_R3績分!$D$3:$H$102,5,FALSE))</f>
        <v xml:space="preserve"> </v>
      </c>
      <c r="M97" s="155" t="str">
        <f>IF(ISNA(VLOOKUP($C97,男C_R4績分!$D$3:$I$102,6,FALSE))," ",VLOOKUP($C97,男C_R4績分!$D$3:$I$102,6,FALSE))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IF(ISNA(VLOOKUP($C98,男C_R3績分!$D$3:$H$102,5,FALSE))," ",VLOOKUP($C98,男C_R3績分!$D$3:$H$102,5,FALSE))</f>
        <v xml:space="preserve"> </v>
      </c>
      <c r="M98" s="155" t="str">
        <f>IF(ISNA(VLOOKUP($C98,男C_R4績分!$D$3:$I$102,6,FALSE))," ",VLOOKUP($C98,男C_R4績分!$D$3:$I$102,6,FALSE))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IF(ISNA(VLOOKUP($C99,男C_R3績分!$D$3:$H$102,5,FALSE))," ",VLOOKUP($C99,男C_R3績分!$D$3:$H$102,5,FALSE))</f>
        <v xml:space="preserve"> </v>
      </c>
      <c r="M99" s="155" t="str">
        <f>IF(ISNA(VLOOKUP($C99,男C_R4績分!$D$3:$I$102,6,FALSE))," ",VLOOKUP($C99,男C_R4績分!$D$3:$I$102,6,FALSE))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IF(ISNA(VLOOKUP($C100,男C_R3績分!$D$3:$H$102,5,FALSE))," ",VLOOKUP($C100,男C_R3績分!$D$3:$H$102,5,FALSE))</f>
        <v xml:space="preserve"> </v>
      </c>
      <c r="M100" s="155" t="str">
        <f>IF(ISNA(VLOOKUP($C100,男C_R4績分!$D$3:$I$102,6,FALSE))," ",VLOOKUP($C100,男C_R4績分!$D$3:$I$102,6,FALSE))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IF(ISNA(VLOOKUP($C101,男C_R3績分!$D$3:$H$102,5,FALSE))," ",VLOOKUP($C101,男C_R3績分!$D$3:$H$102,5,FALSE))</f>
        <v xml:space="preserve"> </v>
      </c>
      <c r="M101" s="155" t="str">
        <f>IF(ISNA(VLOOKUP($C101,男C_R4績分!$D$3:$I$102,6,FALSE))," ",VLOOKUP($C101,男C_R4績分!$D$3:$I$102,6,FALSE))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IF(ISNA(VLOOKUP($C102,男C_R3績分!$D$3:$H$102,5,FALSE))," ",VLOOKUP($C102,男C_R3績分!$D$3:$H$102,5,FALSE))</f>
        <v xml:space="preserve"> </v>
      </c>
      <c r="M102" s="155" t="str">
        <f>IF(ISNA(VLOOKUP($C102,男C_R4績分!$D$3:$I$102,6,FALSE))," ",VLOOKUP($C102,男C_R4績分!$D$3:$I$102,6,FALSE))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203" priority="6">
      <formula>AND(XEG2=0,XEH2&lt;&gt;"")</formula>
    </cfRule>
  </conditionalFormatting>
  <conditionalFormatting sqref="A2:A71">
    <cfRule type="expression" dxfId="202" priority="5">
      <formula>AND(XEG2=0,XEH2&lt;&gt;"")</formula>
    </cfRule>
  </conditionalFormatting>
  <conditionalFormatting sqref="D2:G71">
    <cfRule type="cellIs" dxfId="201" priority="3" operator="lessThan">
      <formula>#REF!</formula>
    </cfRule>
    <cfRule type="cellIs" dxfId="200" priority="4" operator="equal">
      <formula>#REF!</formula>
    </cfRule>
  </conditionalFormatting>
  <conditionalFormatting sqref="H2:H71">
    <cfRule type="cellIs" dxfId="199" priority="1" operator="lessThan">
      <formula>#REF!*COUNTIF(D2:G2,"&gt;0")</formula>
    </cfRule>
    <cfRule type="cellIs" dxfId="198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25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1"/>
      <c r="I2" s="1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2"/>
      <c r="T2" s="3"/>
      <c r="U2" s="3"/>
      <c r="V2" s="3"/>
      <c r="W2" s="3"/>
      <c r="X2" s="3"/>
      <c r="Y2" s="3"/>
      <c r="Z2" s="196">
        <v>42824</v>
      </c>
      <c r="AA2" s="196"/>
      <c r="AB2" s="196"/>
      <c r="AC2" s="196"/>
      <c r="AD2" s="196"/>
      <c r="AE2" s="196"/>
    </row>
    <row r="3" spans="1:31" ht="17.25" thickTop="1">
      <c r="A3" s="197" t="s">
        <v>14</v>
      </c>
      <c r="B3" s="199" t="s">
        <v>15</v>
      </c>
      <c r="C3" s="199" t="s">
        <v>0</v>
      </c>
      <c r="D3" s="187" t="s">
        <v>16</v>
      </c>
      <c r="E3" s="187" t="s">
        <v>17</v>
      </c>
      <c r="F3" s="187" t="s">
        <v>1</v>
      </c>
      <c r="G3" s="187" t="s">
        <v>2</v>
      </c>
      <c r="H3" s="189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191" t="s">
        <v>19</v>
      </c>
    </row>
    <row r="4" spans="1:31" ht="17.25" thickBot="1">
      <c r="A4" s="198"/>
      <c r="B4" s="200"/>
      <c r="C4" s="200"/>
      <c r="D4" s="188"/>
      <c r="E4" s="188"/>
      <c r="F4" s="188"/>
      <c r="G4" s="188"/>
      <c r="H4" s="190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19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450" priority="121">
      <formula>AND(XFC5=0,XFD5&lt;&gt;"")</formula>
    </cfRule>
  </conditionalFormatting>
  <conditionalFormatting sqref="A5:A92 A109:A121">
    <cfRule type="expression" dxfId="449" priority="120">
      <formula>AND(XFC5=0,XFD5&lt;&gt;"")</formula>
    </cfRule>
  </conditionalFormatting>
  <conditionalFormatting sqref="B5:B27">
    <cfRule type="expression" dxfId="448" priority="115">
      <formula>AND(XFC5=0,XFD5&lt;&gt;"")</formula>
    </cfRule>
  </conditionalFormatting>
  <conditionalFormatting sqref="A5:A27">
    <cfRule type="expression" dxfId="447" priority="114">
      <formula>AND(XFC5=0,XFD5&lt;&gt;"")</formula>
    </cfRule>
  </conditionalFormatting>
  <conditionalFormatting sqref="I5:I121">
    <cfRule type="cellIs" dxfId="446" priority="42" operator="lessThan">
      <formula>0</formula>
    </cfRule>
    <cfRule type="cellIs" dxfId="445" priority="43" operator="equal">
      <formula>0</formula>
    </cfRule>
  </conditionalFormatting>
  <conditionalFormatting sqref="D5:G121">
    <cfRule type="cellIs" dxfId="444" priority="34" operator="lessThan">
      <formula>$AD$4</formula>
    </cfRule>
    <cfRule type="cellIs" dxfId="443" priority="35" operator="equal">
      <formula>$AD$4</formula>
    </cfRule>
  </conditionalFormatting>
  <conditionalFormatting sqref="H5:H92 H109:H121">
    <cfRule type="cellIs" dxfId="442" priority="32" operator="lessThan">
      <formula>$AD$4*COUNTIF(D5:G5,"&gt;0")</formula>
    </cfRule>
    <cfRule type="cellIs" dxfId="441" priority="33" operator="equal">
      <formula>$AD$4*COUNTIF(D5:G5,"&gt;0")</formula>
    </cfRule>
  </conditionalFormatting>
  <conditionalFormatting sqref="J5:AA92">
    <cfRule type="cellIs" dxfId="440" priority="29" operator="equal">
      <formula>J$4-2</formula>
    </cfRule>
    <cfRule type="cellIs" dxfId="439" priority="30" operator="equal">
      <formula>J$4-1</formula>
    </cfRule>
    <cfRule type="cellIs" dxfId="438" priority="31" operator="equal">
      <formula>J$4</formula>
    </cfRule>
  </conditionalFormatting>
  <conditionalFormatting sqref="AB5:AD92">
    <cfRule type="cellIs" dxfId="437" priority="27" operator="lessThan">
      <formula>AB$4</formula>
    </cfRule>
    <cfRule type="cellIs" dxfId="436" priority="28" operator="equal">
      <formula>AB$4</formula>
    </cfRule>
  </conditionalFormatting>
  <conditionalFormatting sqref="B93:B108">
    <cfRule type="expression" dxfId="435" priority="26">
      <formula>AND(XFC93=0,XFD93&lt;&gt;"")</formula>
    </cfRule>
  </conditionalFormatting>
  <conditionalFormatting sqref="A93:A108">
    <cfRule type="expression" dxfId="434" priority="25">
      <formula>AND(XFC93=0,XFD93&lt;&gt;"")</formula>
    </cfRule>
  </conditionalFormatting>
  <conditionalFormatting sqref="H93:H108">
    <cfRule type="cellIs" dxfId="433" priority="19" operator="lessThan">
      <formula>$AD$4*COUNTIF(D93:G93,"&gt;0")</formula>
    </cfRule>
    <cfRule type="cellIs" dxfId="432" priority="20" operator="equal">
      <formula>$AD$4*COUNTIF(D93:G93,"&gt;0")</formula>
    </cfRule>
  </conditionalFormatting>
  <conditionalFormatting sqref="J93:AA108">
    <cfRule type="cellIs" dxfId="431" priority="16" operator="equal">
      <formula>J$4-2</formula>
    </cfRule>
    <cfRule type="cellIs" dxfId="430" priority="17" operator="equal">
      <formula>J$4-1</formula>
    </cfRule>
    <cfRule type="cellIs" dxfId="429" priority="18" operator="equal">
      <formula>J$4</formula>
    </cfRule>
  </conditionalFormatting>
  <conditionalFormatting sqref="AB93:AD108">
    <cfRule type="cellIs" dxfId="428" priority="14" operator="lessThan">
      <formula>AB$4</formula>
    </cfRule>
    <cfRule type="cellIs" dxfId="427" priority="15" operator="equal">
      <formula>AB$4</formula>
    </cfRule>
  </conditionalFormatting>
  <conditionalFormatting sqref="J109:AA121">
    <cfRule type="cellIs" dxfId="426" priority="3" operator="equal">
      <formula>J$4-2</formula>
    </cfRule>
    <cfRule type="cellIs" dxfId="425" priority="4" operator="equal">
      <formula>J$4-1</formula>
    </cfRule>
    <cfRule type="cellIs" dxfId="424" priority="5" operator="equal">
      <formula>J$4</formula>
    </cfRule>
  </conditionalFormatting>
  <conditionalFormatting sqref="AB109:AD121">
    <cfRule type="cellIs" dxfId="423" priority="1" operator="lessThan">
      <formula>AB$4</formula>
    </cfRule>
    <cfRule type="cellIs" dxfId="422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N102"/>
  <sheetViews>
    <sheetView workbookViewId="0">
      <selection activeCell="B2" sqref="B2:N16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5.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 t="s">
        <v>172</v>
      </c>
      <c r="C2" s="151" t="s">
        <v>380</v>
      </c>
      <c r="D2" s="151">
        <v>0</v>
      </c>
      <c r="E2" s="151">
        <v>0</v>
      </c>
      <c r="F2" s="151">
        <v>79</v>
      </c>
      <c r="G2" s="151">
        <v>78</v>
      </c>
      <c r="H2" s="151">
        <v>157</v>
      </c>
      <c r="I2" s="151"/>
      <c r="J2" s="157"/>
      <c r="K2" s="157"/>
      <c r="L2" s="157">
        <v>21.599999999999994</v>
      </c>
      <c r="M2" s="157">
        <v>23.86666666666666</v>
      </c>
      <c r="N2" s="157">
        <v>45.466666666666654</v>
      </c>
    </row>
    <row r="3" spans="1:14">
      <c r="A3" s="151"/>
      <c r="B3" s="151" t="s">
        <v>172</v>
      </c>
      <c r="C3" s="151" t="s">
        <v>381</v>
      </c>
      <c r="D3" s="151">
        <v>0</v>
      </c>
      <c r="E3" s="151">
        <v>0</v>
      </c>
      <c r="F3" s="151">
        <v>75</v>
      </c>
      <c r="G3" s="151">
        <v>85</v>
      </c>
      <c r="H3" s="151">
        <v>160</v>
      </c>
      <c r="I3" s="151"/>
      <c r="J3" s="157"/>
      <c r="K3" s="157"/>
      <c r="L3" s="157">
        <v>25.599999999999994</v>
      </c>
      <c r="M3" s="157">
        <v>16.86666666666666</v>
      </c>
      <c r="N3" s="157">
        <v>42.466666666666654</v>
      </c>
    </row>
    <row r="4" spans="1:14">
      <c r="A4" s="151"/>
      <c r="B4" s="151" t="s">
        <v>172</v>
      </c>
      <c r="C4" s="151" t="s">
        <v>382</v>
      </c>
      <c r="D4" s="151">
        <v>0</v>
      </c>
      <c r="E4" s="151">
        <v>0</v>
      </c>
      <c r="F4" s="151">
        <v>85</v>
      </c>
      <c r="G4" s="151">
        <v>84</v>
      </c>
      <c r="H4" s="151">
        <v>169</v>
      </c>
      <c r="I4" s="151"/>
      <c r="J4" s="157"/>
      <c r="K4" s="157"/>
      <c r="L4" s="157">
        <v>15.599999999999994</v>
      </c>
      <c r="M4" s="157">
        <v>17.86666666666666</v>
      </c>
      <c r="N4" s="157">
        <v>33.466666666666654</v>
      </c>
    </row>
    <row r="5" spans="1:14">
      <c r="A5" s="151"/>
      <c r="B5" s="151" t="s">
        <v>172</v>
      </c>
      <c r="C5" s="151" t="s">
        <v>182</v>
      </c>
      <c r="D5" s="151">
        <v>0</v>
      </c>
      <c r="E5" s="151">
        <v>0</v>
      </c>
      <c r="F5" s="151">
        <v>82</v>
      </c>
      <c r="G5" s="151">
        <v>88</v>
      </c>
      <c r="H5" s="151">
        <v>170</v>
      </c>
      <c r="I5" s="151"/>
      <c r="J5" s="157"/>
      <c r="K5" s="157"/>
      <c r="L5" s="157">
        <v>18.599999999999994</v>
      </c>
      <c r="M5" s="157">
        <v>13.86666666666666</v>
      </c>
      <c r="N5" s="157">
        <v>32.466666666666654</v>
      </c>
    </row>
    <row r="6" spans="1:14">
      <c r="A6" s="151"/>
      <c r="B6" s="151" t="s">
        <v>172</v>
      </c>
      <c r="C6" s="151" t="s">
        <v>383</v>
      </c>
      <c r="D6" s="151">
        <v>0</v>
      </c>
      <c r="E6" s="151">
        <v>0</v>
      </c>
      <c r="F6" s="151">
        <v>86</v>
      </c>
      <c r="G6" s="151">
        <v>87</v>
      </c>
      <c r="H6" s="151">
        <v>173</v>
      </c>
      <c r="I6" s="151"/>
      <c r="J6" s="157"/>
      <c r="K6" s="157"/>
      <c r="L6" s="157">
        <v>14.599999999999994</v>
      </c>
      <c r="M6" s="157">
        <v>14.86666666666666</v>
      </c>
      <c r="N6" s="157">
        <v>29.466666666666654</v>
      </c>
    </row>
    <row r="7" spans="1:14">
      <c r="A7" s="151"/>
      <c r="B7" s="151" t="s">
        <v>172</v>
      </c>
      <c r="C7" s="151" t="s">
        <v>178</v>
      </c>
      <c r="D7" s="151">
        <v>0</v>
      </c>
      <c r="E7" s="151">
        <v>0</v>
      </c>
      <c r="F7" s="151">
        <v>84</v>
      </c>
      <c r="G7" s="151">
        <v>89</v>
      </c>
      <c r="H7" s="151">
        <v>173</v>
      </c>
      <c r="I7" s="151"/>
      <c r="J7" s="157"/>
      <c r="K7" s="157"/>
      <c r="L7" s="157">
        <v>16.599999999999994</v>
      </c>
      <c r="M7" s="157">
        <v>12.86666666666666</v>
      </c>
      <c r="N7" s="157">
        <v>29.466666666666654</v>
      </c>
    </row>
    <row r="8" spans="1:14">
      <c r="A8" s="151"/>
      <c r="B8" s="151" t="s">
        <v>172</v>
      </c>
      <c r="C8" s="151" t="s">
        <v>24</v>
      </c>
      <c r="D8" s="151">
        <v>0</v>
      </c>
      <c r="E8" s="151">
        <v>0</v>
      </c>
      <c r="F8" s="151">
        <v>91</v>
      </c>
      <c r="G8" s="151">
        <v>83</v>
      </c>
      <c r="H8" s="151">
        <v>174</v>
      </c>
      <c r="I8" s="151"/>
      <c r="J8" s="157"/>
      <c r="K8" s="157"/>
      <c r="L8" s="157">
        <v>9.5999999999999943</v>
      </c>
      <c r="M8" s="157">
        <v>18.86666666666666</v>
      </c>
      <c r="N8" s="157">
        <v>28.466666666666654</v>
      </c>
    </row>
    <row r="9" spans="1:14">
      <c r="A9" s="151"/>
      <c r="B9" s="151" t="s">
        <v>172</v>
      </c>
      <c r="C9" s="151" t="s">
        <v>35</v>
      </c>
      <c r="D9" s="151">
        <v>0</v>
      </c>
      <c r="E9" s="151">
        <v>0</v>
      </c>
      <c r="F9" s="151">
        <v>90</v>
      </c>
      <c r="G9" s="151">
        <v>85</v>
      </c>
      <c r="H9" s="151">
        <v>175</v>
      </c>
      <c r="I9" s="151"/>
      <c r="J9" s="157"/>
      <c r="K9" s="157"/>
      <c r="L9" s="157">
        <v>10.599999999999994</v>
      </c>
      <c r="M9" s="157">
        <v>16.86666666666666</v>
      </c>
      <c r="N9" s="157">
        <v>27.466666666666654</v>
      </c>
    </row>
    <row r="10" spans="1:14">
      <c r="A10" s="151"/>
      <c r="B10" s="151" t="s">
        <v>172</v>
      </c>
      <c r="C10" s="151" t="s">
        <v>34</v>
      </c>
      <c r="D10" s="151">
        <v>0</v>
      </c>
      <c r="E10" s="151">
        <v>0</v>
      </c>
      <c r="F10" s="151">
        <v>86</v>
      </c>
      <c r="G10" s="151">
        <v>89</v>
      </c>
      <c r="H10" s="151">
        <v>175</v>
      </c>
      <c r="I10" s="151"/>
      <c r="J10" s="157"/>
      <c r="K10" s="157"/>
      <c r="L10" s="157">
        <v>14.599999999999994</v>
      </c>
      <c r="M10" s="157">
        <v>12.86666666666666</v>
      </c>
      <c r="N10" s="157">
        <v>27.466666666666654</v>
      </c>
    </row>
    <row r="11" spans="1:14">
      <c r="A11" s="151"/>
      <c r="B11" s="151" t="s">
        <v>172</v>
      </c>
      <c r="C11" s="151" t="s">
        <v>384</v>
      </c>
      <c r="D11" s="151">
        <v>0</v>
      </c>
      <c r="E11" s="151">
        <v>0</v>
      </c>
      <c r="F11" s="151">
        <v>97</v>
      </c>
      <c r="G11" s="151">
        <v>90</v>
      </c>
      <c r="H11" s="151">
        <v>187</v>
      </c>
      <c r="I11" s="151"/>
      <c r="J11" s="157"/>
      <c r="K11" s="157"/>
      <c r="L11" s="157">
        <v>3.5999999999999943</v>
      </c>
      <c r="M11" s="157">
        <v>11.86666666666666</v>
      </c>
      <c r="N11" s="157">
        <v>15.466666666666654</v>
      </c>
    </row>
    <row r="12" spans="1:14">
      <c r="A12" s="151"/>
      <c r="B12" s="151" t="s">
        <v>172</v>
      </c>
      <c r="C12" s="151" t="s">
        <v>185</v>
      </c>
      <c r="D12" s="151">
        <v>0</v>
      </c>
      <c r="E12" s="151">
        <v>0</v>
      </c>
      <c r="F12" s="151">
        <v>97</v>
      </c>
      <c r="G12" s="151">
        <v>91</v>
      </c>
      <c r="H12" s="151">
        <v>188</v>
      </c>
      <c r="I12" s="151"/>
      <c r="J12" s="157"/>
      <c r="K12" s="157"/>
      <c r="L12" s="157">
        <v>3.5999999999999943</v>
      </c>
      <c r="M12" s="157">
        <v>10.86666666666666</v>
      </c>
      <c r="N12" s="157">
        <v>14.466666666666654</v>
      </c>
    </row>
    <row r="13" spans="1:14">
      <c r="A13" s="151"/>
      <c r="B13" s="151" t="s">
        <v>172</v>
      </c>
      <c r="C13" s="151" t="s">
        <v>385</v>
      </c>
      <c r="D13" s="151">
        <v>0</v>
      </c>
      <c r="E13" s="151">
        <v>0</v>
      </c>
      <c r="F13" s="151">
        <v>104</v>
      </c>
      <c r="G13" s="151">
        <v>96</v>
      </c>
      <c r="H13" s="151">
        <v>200</v>
      </c>
      <c r="I13" s="151"/>
      <c r="J13" s="157"/>
      <c r="K13" s="157"/>
      <c r="L13" s="157">
        <v>0</v>
      </c>
      <c r="M13" s="157">
        <v>5.86666666666666</v>
      </c>
      <c r="N13" s="157">
        <v>5.86666666666666</v>
      </c>
    </row>
    <row r="14" spans="1:14">
      <c r="A14" s="151"/>
      <c r="B14" s="151" t="s">
        <v>172</v>
      </c>
      <c r="C14" s="151" t="s">
        <v>386</v>
      </c>
      <c r="D14" s="151">
        <v>0</v>
      </c>
      <c r="E14" s="151">
        <v>0</v>
      </c>
      <c r="F14" s="151">
        <v>102</v>
      </c>
      <c r="G14" s="151">
        <v>102</v>
      </c>
      <c r="H14" s="151">
        <v>204</v>
      </c>
      <c r="I14" s="151"/>
      <c r="J14" s="157"/>
      <c r="K14" s="157"/>
      <c r="L14" s="157">
        <v>0</v>
      </c>
      <c r="M14" s="157">
        <v>0</v>
      </c>
      <c r="N14" s="157">
        <v>0</v>
      </c>
    </row>
    <row r="15" spans="1:14">
      <c r="A15" s="151"/>
      <c r="B15" s="151" t="s">
        <v>172</v>
      </c>
      <c r="C15" s="151" t="s">
        <v>387</v>
      </c>
      <c r="D15" s="151">
        <v>0</v>
      </c>
      <c r="E15" s="151">
        <v>0</v>
      </c>
      <c r="F15" s="151">
        <v>94</v>
      </c>
      <c r="G15" s="151">
        <v>114</v>
      </c>
      <c r="H15" s="151">
        <v>208</v>
      </c>
      <c r="I15" s="151"/>
      <c r="J15" s="157"/>
      <c r="K15" s="157"/>
      <c r="L15" s="157">
        <v>6.5999999999999943</v>
      </c>
      <c r="M15" s="157">
        <v>0</v>
      </c>
      <c r="N15" s="157">
        <v>6.5999999999999943</v>
      </c>
    </row>
    <row r="16" spans="1:14">
      <c r="A16" s="151"/>
      <c r="B16" s="151" t="s">
        <v>172</v>
      </c>
      <c r="C16" s="151" t="s">
        <v>388</v>
      </c>
      <c r="D16" s="151">
        <v>0</v>
      </c>
      <c r="E16" s="151">
        <v>0</v>
      </c>
      <c r="F16" s="151">
        <v>107</v>
      </c>
      <c r="G16" s="151">
        <v>117</v>
      </c>
      <c r="H16" s="151">
        <v>224</v>
      </c>
      <c r="I16" s="151"/>
      <c r="J16" s="157"/>
      <c r="K16" s="157"/>
      <c r="L16" s="157">
        <v>0</v>
      </c>
      <c r="M16" s="157">
        <v>0</v>
      </c>
      <c r="N16" s="157">
        <v>0</v>
      </c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197" priority="6">
      <formula>AND(XEG2=0,XEH2&lt;&gt;"")</formula>
    </cfRule>
  </conditionalFormatting>
  <conditionalFormatting sqref="A2:N102">
    <cfRule type="expression" dxfId="196" priority="5">
      <formula>AND(XEG2=0,XEH2&lt;&gt;"")</formula>
    </cfRule>
  </conditionalFormatting>
  <conditionalFormatting sqref="D2:G102">
    <cfRule type="cellIs" dxfId="195" priority="3" operator="lessThan">
      <formula>#REF!</formula>
    </cfRule>
    <cfRule type="cellIs" dxfId="194" priority="4" operator="equal">
      <formula>#REF!</formula>
    </cfRule>
  </conditionalFormatting>
  <conditionalFormatting sqref="H2:H102">
    <cfRule type="cellIs" dxfId="193" priority="1" operator="lessThan">
      <formula>#REF!*COUNTIF(D2:G2,"&gt;0")</formula>
    </cfRule>
    <cfRule type="cellIs" dxfId="19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01"/>
  <sheetViews>
    <sheetView workbookViewId="0">
      <pane ySplit="1" topLeftCell="A2" activePane="bottomLeft" state="frozen"/>
      <selection activeCell="J16" sqref="J16"/>
      <selection pane="bottomLeft" activeCell="B2" sqref="B2:F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47" t="s">
        <v>279</v>
      </c>
      <c r="G1" s="146" t="s">
        <v>283</v>
      </c>
      <c r="J1" t="s">
        <v>342</v>
      </c>
    </row>
    <row r="2" spans="1:10">
      <c r="A2" s="148"/>
      <c r="B2" s="149" t="s">
        <v>23</v>
      </c>
      <c r="C2" s="150" t="s">
        <v>390</v>
      </c>
      <c r="D2" s="133">
        <v>0</v>
      </c>
      <c r="E2" s="133">
        <v>0</v>
      </c>
      <c r="F2" s="133">
        <v>82</v>
      </c>
    </row>
    <row r="3" spans="1:10">
      <c r="A3" s="148"/>
      <c r="B3" s="149" t="s">
        <v>23</v>
      </c>
      <c r="C3" s="150" t="s">
        <v>389</v>
      </c>
      <c r="D3" s="133">
        <v>0</v>
      </c>
      <c r="E3" s="133">
        <v>0</v>
      </c>
      <c r="F3" s="133">
        <v>86</v>
      </c>
    </row>
    <row r="4" spans="1:10">
      <c r="A4" s="151"/>
      <c r="B4" s="149" t="s">
        <v>23</v>
      </c>
      <c r="C4" s="150" t="s">
        <v>391</v>
      </c>
      <c r="D4" s="133">
        <v>0</v>
      </c>
      <c r="E4" s="133">
        <v>0</v>
      </c>
      <c r="F4" s="133">
        <v>86</v>
      </c>
    </row>
    <row r="5" spans="1:10">
      <c r="A5" s="151"/>
      <c r="B5" s="149" t="s">
        <v>23</v>
      </c>
      <c r="C5" s="150" t="s">
        <v>392</v>
      </c>
      <c r="D5" s="152">
        <v>0</v>
      </c>
      <c r="E5" s="152">
        <v>0</v>
      </c>
      <c r="F5" s="152">
        <v>91</v>
      </c>
    </row>
    <row r="6" spans="1:10">
      <c r="A6" s="151"/>
      <c r="B6" s="149" t="s">
        <v>23</v>
      </c>
      <c r="C6" s="150" t="s">
        <v>393</v>
      </c>
      <c r="D6" s="152">
        <v>0</v>
      </c>
      <c r="E6" s="152">
        <v>0</v>
      </c>
      <c r="F6" s="152">
        <v>100</v>
      </c>
    </row>
    <row r="7" spans="1:10">
      <c r="A7" s="151"/>
      <c r="B7" s="149" t="s">
        <v>23</v>
      </c>
      <c r="C7" s="150" t="s">
        <v>394</v>
      </c>
      <c r="D7" s="152">
        <v>0</v>
      </c>
      <c r="E7" s="152">
        <v>0</v>
      </c>
      <c r="F7" s="152">
        <v>108</v>
      </c>
    </row>
    <row r="8" spans="1:10">
      <c r="A8" s="151"/>
      <c r="B8" s="149"/>
      <c r="C8" s="150"/>
      <c r="D8" s="152"/>
      <c r="E8" s="152"/>
      <c r="F8" s="152"/>
    </row>
    <row r="9" spans="1:10">
      <c r="A9" s="151"/>
      <c r="B9" s="149"/>
      <c r="C9" s="150"/>
      <c r="D9" s="152"/>
      <c r="E9" s="152"/>
      <c r="F9" s="152"/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B2:F7">
    <sortCondition ref="F2:F7"/>
  </sortState>
  <phoneticPr fontId="2" type="noConversion"/>
  <conditionalFormatting sqref="B2:B101">
    <cfRule type="expression" dxfId="191" priority="4">
      <formula>AND(XEA2=0,XEB2&lt;&gt;"")</formula>
    </cfRule>
  </conditionalFormatting>
  <conditionalFormatting sqref="A2:A101">
    <cfRule type="expression" dxfId="190" priority="3">
      <formula>AND(XEA2=0,XEB2&lt;&gt;"")</formula>
    </cfRule>
  </conditionalFormatting>
  <conditionalFormatting sqref="D2:F101">
    <cfRule type="cellIs" dxfId="189" priority="1" operator="lessThan">
      <formula>#REF!</formula>
    </cfRule>
    <cfRule type="cellIs" dxfId="18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H102"/>
  <sheetViews>
    <sheetView workbookViewId="0">
      <pane ySplit="2" topLeftCell="A3" activePane="bottomLeft" state="frozen"/>
      <selection activeCell="J16" sqref="J16"/>
      <selection pane="bottomLeft" activeCell="C3" sqref="C3:G8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7.375" style="131" customWidth="1"/>
    <col min="9" max="16384" width="9" style="128"/>
  </cols>
  <sheetData>
    <row r="1" spans="1:8" ht="16.5">
      <c r="A1" s="134" t="s">
        <v>271</v>
      </c>
      <c r="B1" s="134" t="s">
        <v>274</v>
      </c>
      <c r="C1" s="214" t="s">
        <v>290</v>
      </c>
      <c r="D1" s="214"/>
      <c r="E1" s="214"/>
      <c r="F1" s="214"/>
      <c r="G1" s="214"/>
      <c r="H1" s="214"/>
    </row>
    <row r="2" spans="1:8" ht="16.5">
      <c r="A2" s="135">
        <f>SUM(A3:A102)</f>
        <v>6</v>
      </c>
      <c r="B2" s="136">
        <f>SUM(B3:B102)/A2</f>
        <v>92.166666666666671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9" t="s">
        <v>270</v>
      </c>
    </row>
    <row r="3" spans="1:8" ht="16.5">
      <c r="A3" s="140">
        <f>COUNTA(D3)</f>
        <v>1</v>
      </c>
      <c r="B3" s="140">
        <f>G3</f>
        <v>82</v>
      </c>
      <c r="C3" s="149" t="s">
        <v>23</v>
      </c>
      <c r="D3" s="150" t="s">
        <v>390</v>
      </c>
      <c r="E3" s="133">
        <v>0</v>
      </c>
      <c r="F3" s="133">
        <v>0</v>
      </c>
      <c r="G3" s="133">
        <v>82</v>
      </c>
      <c r="H3" s="141">
        <f>IF($B$2-G3+10&gt;0,$B$2-G3+10,0)*A3</f>
        <v>20.166666666666671</v>
      </c>
    </row>
    <row r="4" spans="1:8" ht="16.5">
      <c r="A4" s="140">
        <f t="shared" ref="A4:A67" si="0">COUNTA(D4)</f>
        <v>1</v>
      </c>
      <c r="B4" s="140">
        <f t="shared" ref="B4:B67" si="1">G4</f>
        <v>86</v>
      </c>
      <c r="C4" s="149" t="s">
        <v>23</v>
      </c>
      <c r="D4" s="150" t="s">
        <v>389</v>
      </c>
      <c r="E4" s="152">
        <v>0</v>
      </c>
      <c r="F4" s="152">
        <v>0</v>
      </c>
      <c r="G4" s="152">
        <v>86</v>
      </c>
      <c r="H4" s="141">
        <f t="shared" ref="H4:H67" si="2">IF($B$2-G4+10&gt;0,$B$2-G4+10,0)*A4</f>
        <v>16.166666666666671</v>
      </c>
    </row>
    <row r="5" spans="1:8" ht="16.5">
      <c r="A5" s="140">
        <f t="shared" si="0"/>
        <v>1</v>
      </c>
      <c r="B5" s="140">
        <f t="shared" si="1"/>
        <v>86</v>
      </c>
      <c r="C5" s="149" t="s">
        <v>23</v>
      </c>
      <c r="D5" s="150" t="s">
        <v>391</v>
      </c>
      <c r="E5" s="152">
        <v>0</v>
      </c>
      <c r="F5" s="152">
        <v>0</v>
      </c>
      <c r="G5" s="152">
        <v>86</v>
      </c>
      <c r="H5" s="141">
        <f t="shared" si="2"/>
        <v>16.166666666666671</v>
      </c>
    </row>
    <row r="6" spans="1:8" ht="16.5">
      <c r="A6" s="140">
        <f t="shared" si="0"/>
        <v>1</v>
      </c>
      <c r="B6" s="140">
        <f t="shared" si="1"/>
        <v>91</v>
      </c>
      <c r="C6" s="149" t="s">
        <v>23</v>
      </c>
      <c r="D6" s="150" t="s">
        <v>392</v>
      </c>
      <c r="E6" s="152">
        <v>0</v>
      </c>
      <c r="F6" s="152">
        <v>0</v>
      </c>
      <c r="G6" s="152">
        <v>91</v>
      </c>
      <c r="H6" s="141">
        <f t="shared" si="2"/>
        <v>11.166666666666671</v>
      </c>
    </row>
    <row r="7" spans="1:8" ht="16.5">
      <c r="A7" s="140">
        <f t="shared" si="0"/>
        <v>1</v>
      </c>
      <c r="B7" s="140">
        <f t="shared" si="1"/>
        <v>100</v>
      </c>
      <c r="C7" s="149" t="s">
        <v>23</v>
      </c>
      <c r="D7" s="150" t="s">
        <v>393</v>
      </c>
      <c r="E7" s="152">
        <v>0</v>
      </c>
      <c r="F7" s="152">
        <v>0</v>
      </c>
      <c r="G7" s="152">
        <v>100</v>
      </c>
      <c r="H7" s="141">
        <f t="shared" si="2"/>
        <v>2.1666666666666714</v>
      </c>
    </row>
    <row r="8" spans="1:8" ht="16.5">
      <c r="A8" s="140">
        <f t="shared" si="0"/>
        <v>1</v>
      </c>
      <c r="B8" s="140">
        <f t="shared" si="1"/>
        <v>108</v>
      </c>
      <c r="C8" s="149" t="s">
        <v>23</v>
      </c>
      <c r="D8" s="150" t="s">
        <v>394</v>
      </c>
      <c r="E8" s="152">
        <v>0</v>
      </c>
      <c r="F8" s="152">
        <v>0</v>
      </c>
      <c r="G8" s="152">
        <v>108</v>
      </c>
      <c r="H8" s="141">
        <f t="shared" si="2"/>
        <v>0</v>
      </c>
    </row>
    <row r="9" spans="1:8" ht="16.5">
      <c r="A9" s="140">
        <f t="shared" si="0"/>
        <v>0</v>
      </c>
      <c r="B9" s="140">
        <f t="shared" si="1"/>
        <v>0</v>
      </c>
      <c r="C9" s="149"/>
      <c r="D9" s="150"/>
      <c r="E9" s="152"/>
      <c r="F9" s="152"/>
      <c r="G9" s="152"/>
      <c r="H9" s="141">
        <f t="shared" si="2"/>
        <v>0</v>
      </c>
    </row>
    <row r="10" spans="1:8" ht="16.5">
      <c r="A10" s="140">
        <f t="shared" si="0"/>
        <v>0</v>
      </c>
      <c r="B10" s="140">
        <f t="shared" si="1"/>
        <v>0</v>
      </c>
      <c r="C10" s="149"/>
      <c r="D10" s="150"/>
      <c r="E10" s="152"/>
      <c r="F10" s="152"/>
      <c r="G10" s="152"/>
      <c r="H10" s="141">
        <f t="shared" si="2"/>
        <v>0</v>
      </c>
    </row>
    <row r="11" spans="1:8" ht="16.5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52"/>
      <c r="H11" s="141">
        <f t="shared" si="2"/>
        <v>0</v>
      </c>
    </row>
    <row r="12" spans="1:8" ht="16.5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52"/>
      <c r="H12" s="141">
        <f t="shared" si="2"/>
        <v>0</v>
      </c>
    </row>
    <row r="13" spans="1:8" ht="16.5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52"/>
      <c r="H13" s="141">
        <f t="shared" si="2"/>
        <v>0</v>
      </c>
    </row>
    <row r="14" spans="1:8" ht="16.5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52"/>
      <c r="H14" s="141">
        <f t="shared" si="2"/>
        <v>0</v>
      </c>
    </row>
    <row r="15" spans="1:8" ht="16.5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52"/>
      <c r="H15" s="141">
        <f t="shared" si="2"/>
        <v>0</v>
      </c>
    </row>
    <row r="16" spans="1:8" ht="16.5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52"/>
      <c r="H16" s="141">
        <f t="shared" si="2"/>
        <v>0</v>
      </c>
    </row>
    <row r="17" spans="1:8" ht="16.5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52"/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187" priority="16">
      <formula>AND(XEF3=0,XEG3&lt;&gt;"")</formula>
    </cfRule>
  </conditionalFormatting>
  <conditionalFormatting sqref="B3:B102">
    <cfRule type="expression" dxfId="186" priority="15">
      <formula>AND(XEH3=0,XEI3&lt;&gt;"")</formula>
    </cfRule>
  </conditionalFormatting>
  <conditionalFormatting sqref="E3:H94 H95:H102">
    <cfRule type="cellIs" dxfId="185" priority="13" operator="lessThan">
      <formula>#REF!</formula>
    </cfRule>
    <cfRule type="cellIs" dxfId="184" priority="14" operator="equal">
      <formula>#REF!</formula>
    </cfRule>
  </conditionalFormatting>
  <conditionalFormatting sqref="C3:C42">
    <cfRule type="expression" dxfId="183" priority="12">
      <formula>AND(XEF3=0,XEG3&lt;&gt;"")</formula>
    </cfRule>
  </conditionalFormatting>
  <conditionalFormatting sqref="A3:A102">
    <cfRule type="expression" dxfId="182" priority="11">
      <formula>AND(XEF3=0,XEG3&lt;&gt;"")</formula>
    </cfRule>
  </conditionalFormatting>
  <conditionalFormatting sqref="E3:G72">
    <cfRule type="cellIs" dxfId="181" priority="9" operator="lessThan">
      <formula>#REF!</formula>
    </cfRule>
    <cfRule type="cellIs" dxfId="180" priority="10" operator="equal">
      <formula>#REF!</formula>
    </cfRule>
  </conditionalFormatting>
  <conditionalFormatting sqref="C3:C72">
    <cfRule type="expression" dxfId="179" priority="8">
      <formula>AND(XEE3=0,XEF3&lt;&gt;"")</formula>
    </cfRule>
  </conditionalFormatting>
  <conditionalFormatting sqref="C3:C72">
    <cfRule type="expression" dxfId="178" priority="7">
      <formula>AND(XEE3=0,XEF3&lt;&gt;"")</formula>
    </cfRule>
  </conditionalFormatting>
  <conditionalFormatting sqref="C3:C41">
    <cfRule type="expression" dxfId="177" priority="6">
      <formula>AND(XEH3=0,XEI3&lt;&gt;"")</formula>
    </cfRule>
  </conditionalFormatting>
  <conditionalFormatting sqref="E3:G41">
    <cfRule type="cellIs" dxfId="176" priority="4" operator="lessThan">
      <formula>#REF!</formula>
    </cfRule>
    <cfRule type="cellIs" dxfId="175" priority="5" operator="equal">
      <formula>#REF!</formula>
    </cfRule>
  </conditionalFormatting>
  <conditionalFormatting sqref="C3:C41">
    <cfRule type="expression" dxfId="174" priority="3">
      <formula>AND(XEH3=0,XEI3&lt;&gt;"")</formula>
    </cfRule>
  </conditionalFormatting>
  <conditionalFormatting sqref="E3:G41">
    <cfRule type="cellIs" dxfId="173" priority="1" operator="lessThan">
      <formula>#REF!</formula>
    </cfRule>
    <cfRule type="cellIs" dxfId="17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K101"/>
  <sheetViews>
    <sheetView workbookViewId="0">
      <pane ySplit="1" topLeftCell="A2" activePane="bottomLeft" state="frozen"/>
      <selection activeCell="J16" sqref="J16"/>
      <selection pane="bottomLeft" activeCell="B2" sqref="B2:G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279</v>
      </c>
      <c r="G1" s="147" t="s">
        <v>280</v>
      </c>
      <c r="H1" s="146" t="s">
        <v>283</v>
      </c>
      <c r="K1" t="s">
        <v>343</v>
      </c>
    </row>
    <row r="2" spans="1:11">
      <c r="A2" s="148"/>
      <c r="B2" s="149" t="s">
        <v>23</v>
      </c>
      <c r="C2" s="150" t="s">
        <v>389</v>
      </c>
      <c r="D2" s="133">
        <v>0</v>
      </c>
      <c r="E2" s="133">
        <v>0</v>
      </c>
      <c r="F2" s="133">
        <v>86</v>
      </c>
      <c r="G2" s="133">
        <v>84</v>
      </c>
    </row>
    <row r="3" spans="1:11">
      <c r="A3" s="148"/>
      <c r="B3" s="149" t="s">
        <v>23</v>
      </c>
      <c r="C3" s="150" t="s">
        <v>390</v>
      </c>
      <c r="D3" s="133">
        <v>0</v>
      </c>
      <c r="E3" s="133">
        <v>0</v>
      </c>
      <c r="F3" s="133">
        <v>82</v>
      </c>
      <c r="G3" s="133">
        <v>88</v>
      </c>
    </row>
    <row r="4" spans="1:11">
      <c r="A4" s="151"/>
      <c r="B4" s="149" t="s">
        <v>23</v>
      </c>
      <c r="C4" s="150" t="s">
        <v>391</v>
      </c>
      <c r="D4" s="133">
        <v>0</v>
      </c>
      <c r="E4" s="133">
        <v>0</v>
      </c>
      <c r="F4" s="133">
        <v>86</v>
      </c>
      <c r="G4" s="133">
        <v>95</v>
      </c>
    </row>
    <row r="5" spans="1:11">
      <c r="A5" s="151"/>
      <c r="B5" s="149" t="s">
        <v>23</v>
      </c>
      <c r="C5" s="150" t="s">
        <v>392</v>
      </c>
      <c r="D5" s="152">
        <v>0</v>
      </c>
      <c r="E5" s="152">
        <v>0</v>
      </c>
      <c r="F5" s="152">
        <v>91</v>
      </c>
      <c r="G5" s="152">
        <v>95</v>
      </c>
    </row>
    <row r="6" spans="1:11">
      <c r="A6" s="151"/>
      <c r="B6" s="149" t="s">
        <v>23</v>
      </c>
      <c r="C6" s="150" t="s">
        <v>393</v>
      </c>
      <c r="D6" s="152">
        <v>0</v>
      </c>
      <c r="E6" s="152">
        <v>0</v>
      </c>
      <c r="F6" s="152">
        <v>100</v>
      </c>
      <c r="G6" s="152">
        <v>104</v>
      </c>
    </row>
    <row r="7" spans="1:11">
      <c r="A7" s="151"/>
      <c r="B7" s="149" t="s">
        <v>23</v>
      </c>
      <c r="C7" s="150" t="s">
        <v>394</v>
      </c>
      <c r="D7" s="152">
        <v>0</v>
      </c>
      <c r="E7" s="152">
        <v>0</v>
      </c>
      <c r="F7" s="152">
        <v>108</v>
      </c>
      <c r="G7" s="152">
        <v>105</v>
      </c>
    </row>
    <row r="8" spans="1:11">
      <c r="A8" s="151"/>
      <c r="B8" s="149"/>
      <c r="C8" s="150"/>
      <c r="D8" s="152"/>
      <c r="E8" s="152"/>
      <c r="F8" s="152"/>
      <c r="G8" s="152"/>
    </row>
    <row r="9" spans="1:11">
      <c r="A9" s="151"/>
      <c r="B9" s="149"/>
      <c r="C9" s="150"/>
      <c r="D9" s="152"/>
      <c r="E9" s="152"/>
      <c r="F9" s="152"/>
      <c r="G9" s="152"/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phoneticPr fontId="2" type="noConversion"/>
  <conditionalFormatting sqref="B2:B101">
    <cfRule type="expression" dxfId="171" priority="10">
      <formula>AND(XEB2=0,XEC2&lt;&gt;"")</formula>
    </cfRule>
  </conditionalFormatting>
  <conditionalFormatting sqref="A2:A101">
    <cfRule type="expression" dxfId="170" priority="9">
      <formula>AND(XEB2=0,XEC2&lt;&gt;"")</formula>
    </cfRule>
  </conditionalFormatting>
  <conditionalFormatting sqref="D2:D101">
    <cfRule type="cellIs" dxfId="169" priority="7" operator="lessThan">
      <formula>#REF!</formula>
    </cfRule>
    <cfRule type="cellIs" dxfId="168" priority="8" operator="equal">
      <formula>#REF!</formula>
    </cfRule>
  </conditionalFormatting>
  <conditionalFormatting sqref="E2:E101">
    <cfRule type="cellIs" dxfId="167" priority="5" operator="lessThan">
      <formula>#REF!</formula>
    </cfRule>
    <cfRule type="cellIs" dxfId="166" priority="6" operator="equal">
      <formula>#REF!</formula>
    </cfRule>
  </conditionalFormatting>
  <conditionalFormatting sqref="F2:F101">
    <cfRule type="cellIs" dxfId="165" priority="3" operator="lessThan">
      <formula>#REF!</formula>
    </cfRule>
    <cfRule type="cellIs" dxfId="164" priority="4" operator="equal">
      <formula>#REF!</formula>
    </cfRule>
  </conditionalFormatting>
  <conditionalFormatting sqref="G2:G101">
    <cfRule type="cellIs" dxfId="163" priority="1" operator="lessThan">
      <formula>#REF!</formula>
    </cfRule>
    <cfRule type="cellIs" dxfId="162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I102"/>
  <sheetViews>
    <sheetView workbookViewId="0">
      <pane ySplit="2" topLeftCell="A3" activePane="bottomLeft" state="frozen"/>
      <selection activeCell="J16" sqref="J16"/>
      <selection pane="bottomLeft" activeCell="C3" sqref="C3:H8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271</v>
      </c>
      <c r="B1" s="134" t="s">
        <v>274</v>
      </c>
      <c r="C1" s="214" t="s">
        <v>289</v>
      </c>
      <c r="D1" s="214"/>
      <c r="E1" s="214"/>
      <c r="F1" s="214"/>
      <c r="G1" s="214"/>
      <c r="H1" s="214"/>
      <c r="I1" s="214"/>
    </row>
    <row r="2" spans="1:9" ht="16.5">
      <c r="A2" s="135">
        <f>SUM(A3:A102)</f>
        <v>6</v>
      </c>
      <c r="B2" s="136">
        <f>SUM(B3:B102)/A2</f>
        <v>95.166666666666671</v>
      </c>
      <c r="C2" s="137" t="s">
        <v>268</v>
      </c>
      <c r="D2" s="137" t="s">
        <v>269</v>
      </c>
      <c r="E2" s="138" t="s">
        <v>267</v>
      </c>
      <c r="F2" s="138" t="s">
        <v>276</v>
      </c>
      <c r="G2" s="138" t="s">
        <v>279</v>
      </c>
      <c r="H2" s="138" t="s">
        <v>280</v>
      </c>
      <c r="I2" s="139" t="s">
        <v>270</v>
      </c>
    </row>
    <row r="3" spans="1:9" ht="16.5">
      <c r="A3" s="140">
        <f>COUNTA(D3)</f>
        <v>1</v>
      </c>
      <c r="B3" s="140">
        <f>H3</f>
        <v>84</v>
      </c>
      <c r="C3" s="149" t="s">
        <v>23</v>
      </c>
      <c r="D3" s="150" t="s">
        <v>389</v>
      </c>
      <c r="E3" s="133">
        <v>0</v>
      </c>
      <c r="F3" s="133">
        <v>0</v>
      </c>
      <c r="G3" s="133">
        <v>86</v>
      </c>
      <c r="H3" s="133">
        <v>84</v>
      </c>
      <c r="I3" s="141">
        <f t="shared" ref="I3:I34" si="0">IF($B$2-H3+10&gt;0,$B$2-H3+10,0)*A3</f>
        <v>21.166666666666671</v>
      </c>
    </row>
    <row r="4" spans="1:9" ht="16.5">
      <c r="A4" s="140">
        <f t="shared" ref="A4:A67" si="1">COUNTA(D4)</f>
        <v>1</v>
      </c>
      <c r="B4" s="140">
        <f t="shared" ref="B4:B67" si="2">H4</f>
        <v>88</v>
      </c>
      <c r="C4" s="149" t="s">
        <v>23</v>
      </c>
      <c r="D4" s="150" t="s">
        <v>390</v>
      </c>
      <c r="E4" s="152">
        <v>0</v>
      </c>
      <c r="F4" s="152">
        <v>0</v>
      </c>
      <c r="G4" s="152">
        <v>82</v>
      </c>
      <c r="H4" s="152">
        <v>88</v>
      </c>
      <c r="I4" s="141">
        <f t="shared" si="0"/>
        <v>17.166666666666671</v>
      </c>
    </row>
    <row r="5" spans="1:9" ht="16.5">
      <c r="A5" s="140">
        <f t="shared" si="1"/>
        <v>1</v>
      </c>
      <c r="B5" s="140">
        <f t="shared" si="2"/>
        <v>95</v>
      </c>
      <c r="C5" s="149" t="s">
        <v>23</v>
      </c>
      <c r="D5" s="150" t="s">
        <v>391</v>
      </c>
      <c r="E5" s="152">
        <v>0</v>
      </c>
      <c r="F5" s="152">
        <v>0</v>
      </c>
      <c r="G5" s="152">
        <v>86</v>
      </c>
      <c r="H5" s="152">
        <v>95</v>
      </c>
      <c r="I5" s="141">
        <f t="shared" si="0"/>
        <v>10.166666666666671</v>
      </c>
    </row>
    <row r="6" spans="1:9" ht="16.5">
      <c r="A6" s="140">
        <f t="shared" si="1"/>
        <v>1</v>
      </c>
      <c r="B6" s="140">
        <f t="shared" si="2"/>
        <v>95</v>
      </c>
      <c r="C6" s="149" t="s">
        <v>23</v>
      </c>
      <c r="D6" s="150" t="s">
        <v>392</v>
      </c>
      <c r="E6" s="152">
        <v>0</v>
      </c>
      <c r="F6" s="152">
        <v>0</v>
      </c>
      <c r="G6" s="152">
        <v>91</v>
      </c>
      <c r="H6" s="152">
        <v>95</v>
      </c>
      <c r="I6" s="141">
        <f t="shared" si="0"/>
        <v>10.166666666666671</v>
      </c>
    </row>
    <row r="7" spans="1:9" ht="16.5">
      <c r="A7" s="140">
        <f t="shared" si="1"/>
        <v>1</v>
      </c>
      <c r="B7" s="140">
        <f t="shared" si="2"/>
        <v>104</v>
      </c>
      <c r="C7" s="149" t="s">
        <v>23</v>
      </c>
      <c r="D7" s="150" t="s">
        <v>393</v>
      </c>
      <c r="E7" s="152">
        <v>0</v>
      </c>
      <c r="F7" s="152">
        <v>0</v>
      </c>
      <c r="G7" s="152">
        <v>100</v>
      </c>
      <c r="H7" s="152">
        <v>104</v>
      </c>
      <c r="I7" s="141">
        <f t="shared" si="0"/>
        <v>1.1666666666666714</v>
      </c>
    </row>
    <row r="8" spans="1:9" ht="16.5">
      <c r="A8" s="140">
        <f t="shared" si="1"/>
        <v>1</v>
      </c>
      <c r="B8" s="140">
        <f t="shared" si="2"/>
        <v>105</v>
      </c>
      <c r="C8" s="149" t="s">
        <v>23</v>
      </c>
      <c r="D8" s="150" t="s">
        <v>394</v>
      </c>
      <c r="E8" s="152">
        <v>0</v>
      </c>
      <c r="F8" s="152">
        <v>0</v>
      </c>
      <c r="G8" s="152">
        <v>108</v>
      </c>
      <c r="H8" s="152">
        <v>105</v>
      </c>
      <c r="I8" s="141">
        <f t="shared" si="0"/>
        <v>0.1666666666666714</v>
      </c>
    </row>
    <row r="9" spans="1:9" ht="16.5">
      <c r="A9" s="140">
        <f t="shared" si="1"/>
        <v>0</v>
      </c>
      <c r="B9" s="140">
        <f t="shared" si="2"/>
        <v>0</v>
      </c>
      <c r="C9" s="149"/>
      <c r="D9" s="150"/>
      <c r="E9" s="152"/>
      <c r="F9" s="152"/>
      <c r="G9" s="152"/>
      <c r="H9" s="152"/>
      <c r="I9" s="141">
        <f t="shared" si="0"/>
        <v>0</v>
      </c>
    </row>
    <row r="10" spans="1:9" ht="16.5">
      <c r="A10" s="140">
        <f t="shared" si="1"/>
        <v>0</v>
      </c>
      <c r="B10" s="140">
        <f t="shared" si="2"/>
        <v>0</v>
      </c>
      <c r="C10" s="149"/>
      <c r="D10" s="150"/>
      <c r="E10" s="152"/>
      <c r="F10" s="152"/>
      <c r="G10" s="152"/>
      <c r="H10" s="152"/>
      <c r="I10" s="141">
        <f t="shared" si="0"/>
        <v>0</v>
      </c>
    </row>
    <row r="11" spans="1:9" ht="16.5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33"/>
      <c r="I11" s="141">
        <f t="shared" si="0"/>
        <v>0</v>
      </c>
    </row>
    <row r="12" spans="1:9" ht="16.5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52"/>
      <c r="I12" s="141">
        <f t="shared" si="0"/>
        <v>0</v>
      </c>
    </row>
    <row r="13" spans="1:9" ht="16.5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52"/>
      <c r="I13" s="141">
        <f t="shared" si="0"/>
        <v>0</v>
      </c>
    </row>
    <row r="14" spans="1:9" ht="16.5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52"/>
      <c r="I14" s="141">
        <f t="shared" si="0"/>
        <v>0</v>
      </c>
    </row>
    <row r="15" spans="1:9" ht="16.5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52"/>
      <c r="I15" s="141">
        <f t="shared" si="0"/>
        <v>0</v>
      </c>
    </row>
    <row r="16" spans="1:9" ht="16.5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52"/>
      <c r="I16" s="141">
        <f t="shared" si="0"/>
        <v>0</v>
      </c>
    </row>
    <row r="17" spans="1:9" ht="16.5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52"/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161" priority="19">
      <formula>AND(XEG3=0,XEH3&lt;&gt;"")</formula>
    </cfRule>
  </conditionalFormatting>
  <conditionalFormatting sqref="B3:B102">
    <cfRule type="expression" dxfId="160" priority="18">
      <formula>AND(XEI3=0,XEJ3&lt;&gt;"")</formula>
    </cfRule>
  </conditionalFormatting>
  <conditionalFormatting sqref="E3:I94 I95:I102">
    <cfRule type="cellIs" dxfId="159" priority="16" operator="lessThan">
      <formula>#REF!</formula>
    </cfRule>
    <cfRule type="cellIs" dxfId="158" priority="17" operator="equal">
      <formula>#REF!</formula>
    </cfRule>
  </conditionalFormatting>
  <conditionalFormatting sqref="C3:C42">
    <cfRule type="expression" dxfId="157" priority="15">
      <formula>AND(XEG3=0,XEH3&lt;&gt;"")</formula>
    </cfRule>
  </conditionalFormatting>
  <conditionalFormatting sqref="A3:A102">
    <cfRule type="expression" dxfId="156" priority="14">
      <formula>AND(XEG3=0,XEH3&lt;&gt;"")</formula>
    </cfRule>
  </conditionalFormatting>
  <conditionalFormatting sqref="E3:H72">
    <cfRule type="cellIs" dxfId="155" priority="12" operator="lessThan">
      <formula>#REF!</formula>
    </cfRule>
    <cfRule type="cellIs" dxfId="154" priority="13" operator="equal">
      <formula>#REF!</formula>
    </cfRule>
  </conditionalFormatting>
  <conditionalFormatting sqref="C3:C72">
    <cfRule type="expression" dxfId="153" priority="11">
      <formula>AND(XEF3=0,XEG3&lt;&gt;"")</formula>
    </cfRule>
  </conditionalFormatting>
  <conditionalFormatting sqref="C3:C72">
    <cfRule type="expression" dxfId="152" priority="10">
      <formula>AND(XEF3=0,XEG3&lt;&gt;"")</formula>
    </cfRule>
  </conditionalFormatting>
  <conditionalFormatting sqref="C3:C41">
    <cfRule type="expression" dxfId="151" priority="9">
      <formula>AND(XEI3=0,XEJ3&lt;&gt;"")</formula>
    </cfRule>
  </conditionalFormatting>
  <conditionalFormatting sqref="E3:H41">
    <cfRule type="cellIs" dxfId="150" priority="7" operator="lessThan">
      <formula>#REF!</formula>
    </cfRule>
    <cfRule type="cellIs" dxfId="149" priority="8" operator="equal">
      <formula>#REF!</formula>
    </cfRule>
  </conditionalFormatting>
  <conditionalFormatting sqref="C3:C43">
    <cfRule type="expression" dxfId="148" priority="6">
      <formula>AND(XEH3=0,XEI3&lt;&gt;"")</formula>
    </cfRule>
  </conditionalFormatting>
  <conditionalFormatting sqref="E3:H43">
    <cfRule type="cellIs" dxfId="147" priority="4" operator="lessThan">
      <formula>#REF!</formula>
    </cfRule>
    <cfRule type="cellIs" dxfId="146" priority="5" operator="equal">
      <formula>#REF!</formula>
    </cfRule>
  </conditionalFormatting>
  <conditionalFormatting sqref="C3:C41">
    <cfRule type="expression" dxfId="145" priority="3">
      <formula>AND(XEH3=0,XEI3&lt;&gt;"")</formula>
    </cfRule>
  </conditionalFormatting>
  <conditionalFormatting sqref="E3:H41">
    <cfRule type="cellIs" dxfId="144" priority="1" operator="lessThan">
      <formula>#REF!</formula>
    </cfRule>
    <cfRule type="cellIs" dxfId="143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B2" sqref="B2:N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7</v>
      </c>
      <c r="B1" s="125" t="s">
        <v>8</v>
      </c>
      <c r="C1" s="125" t="s">
        <v>0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48"/>
      <c r="B2" s="149" t="s">
        <v>23</v>
      </c>
      <c r="C2" s="150" t="s">
        <v>389</v>
      </c>
      <c r="D2" s="133">
        <v>0</v>
      </c>
      <c r="E2" s="133">
        <v>0</v>
      </c>
      <c r="F2" s="133">
        <v>86</v>
      </c>
      <c r="G2" s="133">
        <v>84</v>
      </c>
      <c r="H2" s="152">
        <v>170</v>
      </c>
      <c r="I2" s="153"/>
      <c r="J2" s="155"/>
      <c r="K2" s="155"/>
      <c r="L2" s="155">
        <f>IF(ISNA(VLOOKUP($C2,男D_R3績分!$D$3:$H$102,5,FALSE))," ",VLOOKUP($C2,男D_R3績分!$D$3:$H$102,5,FALSE))</f>
        <v>16.166666666666671</v>
      </c>
      <c r="M2" s="155">
        <f>IF(ISNA(VLOOKUP($C2,男D_R4績分!$D$3:$I$102,6,FALSE))," ",VLOOKUP($C2,男D_R4績分!$D$3:$I$102,6,FALSE))</f>
        <v>21.166666666666671</v>
      </c>
      <c r="N2" s="155">
        <f>SUM(J2:M2)</f>
        <v>37.333333333333343</v>
      </c>
    </row>
    <row r="3" spans="1:14">
      <c r="A3" s="151"/>
      <c r="B3" s="149" t="s">
        <v>23</v>
      </c>
      <c r="C3" s="150" t="s">
        <v>390</v>
      </c>
      <c r="D3" s="133">
        <v>0</v>
      </c>
      <c r="E3" s="133">
        <v>0</v>
      </c>
      <c r="F3" s="133">
        <v>82</v>
      </c>
      <c r="G3" s="133">
        <v>88</v>
      </c>
      <c r="H3" s="152">
        <v>170</v>
      </c>
      <c r="I3" s="153"/>
      <c r="J3" s="155"/>
      <c r="K3" s="155"/>
      <c r="L3" s="155">
        <f>IF(ISNA(VLOOKUP($C3,男D_R3績分!$D$3:$H$102,5,FALSE))," ",VLOOKUP($C3,男D_R3績分!$D$3:$H$102,5,FALSE))</f>
        <v>20.166666666666671</v>
      </c>
      <c r="M3" s="155">
        <f>IF(ISNA(VLOOKUP($C3,男D_R4績分!$D$3:$I$102,6,FALSE))," ",VLOOKUP($C3,男D_R4績分!$D$3:$I$102,6,FALSE))</f>
        <v>17.166666666666671</v>
      </c>
      <c r="N3" s="155">
        <f t="shared" ref="N3:N66" si="0">SUM(J3:M3)</f>
        <v>37.333333333333343</v>
      </c>
    </row>
    <row r="4" spans="1:14">
      <c r="A4" s="151"/>
      <c r="B4" s="149" t="s">
        <v>23</v>
      </c>
      <c r="C4" s="150" t="s">
        <v>391</v>
      </c>
      <c r="D4" s="152">
        <v>0</v>
      </c>
      <c r="E4" s="152">
        <v>0</v>
      </c>
      <c r="F4" s="152">
        <v>86</v>
      </c>
      <c r="G4" s="152">
        <v>95</v>
      </c>
      <c r="H4" s="152">
        <v>181</v>
      </c>
      <c r="I4" s="153"/>
      <c r="J4" s="155"/>
      <c r="K4" s="155"/>
      <c r="L4" s="155">
        <f>IF(ISNA(VLOOKUP($C4,男D_R3績分!$D$3:$H$102,5,FALSE))," ",VLOOKUP($C4,男D_R3績分!$D$3:$H$102,5,FALSE))</f>
        <v>16.166666666666671</v>
      </c>
      <c r="M4" s="155">
        <f>IF(ISNA(VLOOKUP($C4,男D_R4績分!$D$3:$I$102,6,FALSE))," ",VLOOKUP($C4,男D_R4績分!$D$3:$I$102,6,FALSE))</f>
        <v>10.166666666666671</v>
      </c>
      <c r="N4" s="155">
        <f t="shared" si="0"/>
        <v>26.333333333333343</v>
      </c>
    </row>
    <row r="5" spans="1:14">
      <c r="A5" s="151"/>
      <c r="B5" s="149" t="s">
        <v>23</v>
      </c>
      <c r="C5" s="150" t="s">
        <v>392</v>
      </c>
      <c r="D5" s="152">
        <v>0</v>
      </c>
      <c r="E5" s="152">
        <v>0</v>
      </c>
      <c r="F5" s="152">
        <v>91</v>
      </c>
      <c r="G5" s="152">
        <v>95</v>
      </c>
      <c r="H5" s="152">
        <v>186</v>
      </c>
      <c r="I5" s="153"/>
      <c r="J5" s="155"/>
      <c r="K5" s="155"/>
      <c r="L5" s="155">
        <f>IF(ISNA(VLOOKUP($C5,男D_R3績分!$D$3:$H$102,5,FALSE))," ",VLOOKUP($C5,男D_R3績分!$D$3:$H$102,5,FALSE))</f>
        <v>11.166666666666671</v>
      </c>
      <c r="M5" s="155">
        <f>IF(ISNA(VLOOKUP($C5,男D_R4績分!$D$3:$I$102,6,FALSE))," ",VLOOKUP($C5,男D_R4績分!$D$3:$I$102,6,FALSE))</f>
        <v>10.166666666666671</v>
      </c>
      <c r="N5" s="155">
        <f t="shared" si="0"/>
        <v>21.333333333333343</v>
      </c>
    </row>
    <row r="6" spans="1:14">
      <c r="A6" s="151"/>
      <c r="B6" s="149" t="s">
        <v>23</v>
      </c>
      <c r="C6" s="150" t="s">
        <v>393</v>
      </c>
      <c r="D6" s="152">
        <v>0</v>
      </c>
      <c r="E6" s="152">
        <v>0</v>
      </c>
      <c r="F6" s="152">
        <v>100</v>
      </c>
      <c r="G6" s="152">
        <v>104</v>
      </c>
      <c r="H6" s="152">
        <v>204</v>
      </c>
      <c r="I6" s="153"/>
      <c r="J6" s="155"/>
      <c r="K6" s="155"/>
      <c r="L6" s="155">
        <f>IF(ISNA(VLOOKUP($C6,男D_R3績分!$D$3:$H$102,5,FALSE))," ",VLOOKUP($C6,男D_R3績分!$D$3:$H$102,5,FALSE))</f>
        <v>2.1666666666666714</v>
      </c>
      <c r="M6" s="155">
        <f>IF(ISNA(VLOOKUP($C6,男D_R4績分!$D$3:$I$102,6,FALSE))," ",VLOOKUP($C6,男D_R4績分!$D$3:$I$102,6,FALSE))</f>
        <v>1.1666666666666714</v>
      </c>
      <c r="N6" s="155">
        <f t="shared" si="0"/>
        <v>3.3333333333333428</v>
      </c>
    </row>
    <row r="7" spans="1:14">
      <c r="A7" s="151"/>
      <c r="B7" s="149" t="s">
        <v>23</v>
      </c>
      <c r="C7" s="150" t="s">
        <v>394</v>
      </c>
      <c r="D7" s="152">
        <v>0</v>
      </c>
      <c r="E7" s="152">
        <v>0</v>
      </c>
      <c r="F7" s="152">
        <v>108</v>
      </c>
      <c r="G7" s="152">
        <v>105</v>
      </c>
      <c r="H7" s="152">
        <v>213</v>
      </c>
      <c r="I7" s="153"/>
      <c r="J7" s="155"/>
      <c r="K7" s="155"/>
      <c r="L7" s="155">
        <f>IF(ISNA(VLOOKUP($C7,男D_R3績分!$D$3:$H$102,5,FALSE))," ",VLOOKUP($C7,男D_R3績分!$D$3:$H$102,5,FALSE))</f>
        <v>0</v>
      </c>
      <c r="M7" s="155">
        <f>IF(ISNA(VLOOKUP($C7,男D_R4績分!$D$3:$I$102,6,FALSE))," ",VLOOKUP($C7,男D_R4績分!$D$3:$I$102,6,FALSE))</f>
        <v>0.1666666666666714</v>
      </c>
      <c r="N7" s="155">
        <f t="shared" si="0"/>
        <v>0.1666666666666714</v>
      </c>
    </row>
    <row r="8" spans="1:14">
      <c r="A8" s="151"/>
      <c r="B8" s="149"/>
      <c r="C8" s="150"/>
      <c r="D8" s="152"/>
      <c r="E8" s="152"/>
      <c r="F8" s="152"/>
      <c r="G8" s="152"/>
      <c r="H8" s="152"/>
      <c r="I8" s="153"/>
      <c r="J8" s="155"/>
      <c r="K8" s="155"/>
      <c r="L8" s="155" t="str">
        <f>IF(ISNA(VLOOKUP($C8,男D_R3績分!$D$3:$H$102,5,FALSE))," ",VLOOKUP($C8,男D_R3績分!$D$3:$H$102,5,FALSE))</f>
        <v xml:space="preserve"> </v>
      </c>
      <c r="M8" s="155" t="str">
        <f>IF(ISNA(VLOOKUP($C8,男D_R4績分!$D$3:$I$102,6,FALSE))," ",VLOOKUP($C8,男D_R4績分!$D$3:$I$102,6,FALSE))</f>
        <v xml:space="preserve"> </v>
      </c>
      <c r="N8" s="155">
        <f t="shared" si="0"/>
        <v>0</v>
      </c>
    </row>
    <row r="9" spans="1:14">
      <c r="A9" s="151"/>
      <c r="B9" s="149"/>
      <c r="C9" s="150"/>
      <c r="D9" s="152"/>
      <c r="E9" s="152"/>
      <c r="F9" s="152"/>
      <c r="G9" s="152"/>
      <c r="H9" s="152"/>
      <c r="I9" s="153"/>
      <c r="J9" s="155"/>
      <c r="K9" s="155"/>
      <c r="L9" s="155" t="str">
        <f>IF(ISNA(VLOOKUP($C9,男D_R3績分!$D$3:$H$102,5,FALSE))," ",VLOOKUP($C9,男D_R3績分!$D$3:$H$102,5,FALSE))</f>
        <v xml:space="preserve"> </v>
      </c>
      <c r="M9" s="155" t="str">
        <f>IF(ISNA(VLOOKUP($C9,男D_R4績分!$D$3:$I$102,6,FALSE))," ",VLOOKUP($C9,男D_R4績分!$D$3:$I$102,6,FALSE))</f>
        <v xml:space="preserve"> </v>
      </c>
      <c r="N9" s="155">
        <f t="shared" si="0"/>
        <v>0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IF(ISNA(VLOOKUP($C10,男D_R3績分!$D$3:$H$102,5,FALSE))," ",VLOOKUP($C10,男D_R3績分!$D$3:$H$102,5,FALSE))</f>
        <v xml:space="preserve"> </v>
      </c>
      <c r="M10" s="155" t="str">
        <f>IF(ISNA(VLOOKUP($C10,男D_R4績分!$D$3:$I$102,6,FALSE))," ",VLOOKUP($C10,男D_R4績分!$D$3:$I$102,6,FALSE))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IF(ISNA(VLOOKUP($C11,男D_R3績分!$D$3:$H$102,5,FALSE))," ",VLOOKUP($C11,男D_R3績分!$D$3:$H$102,5,FALSE))</f>
        <v xml:space="preserve"> </v>
      </c>
      <c r="M11" s="155" t="str">
        <f>IF(ISNA(VLOOKUP($C11,男D_R4績分!$D$3:$I$102,6,FALSE))," ",VLOOKUP($C11,男D_R4績分!$D$3:$I$102,6,FALSE))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IF(ISNA(VLOOKUP($C12,男D_R3績分!$D$3:$H$102,5,FALSE))," ",VLOOKUP($C12,男D_R3績分!$D$3:$H$102,5,FALSE))</f>
        <v xml:space="preserve"> </v>
      </c>
      <c r="M12" s="155" t="str">
        <f>IF(ISNA(VLOOKUP($C12,男D_R4績分!$D$3:$I$102,6,FALSE))," ",VLOOKUP($C12,男D_R4績分!$D$3:$I$102,6,FALSE))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IF(ISNA(VLOOKUP($C13,男D_R3績分!$D$3:$H$102,5,FALSE))," ",VLOOKUP($C13,男D_R3績分!$D$3:$H$102,5,FALSE))</f>
        <v xml:space="preserve"> </v>
      </c>
      <c r="M13" s="155" t="str">
        <f>IF(ISNA(VLOOKUP($C13,男D_R4績分!$D$3:$I$102,6,FALSE))," ",VLOOKUP($C13,男D_R4績分!$D$3:$I$102,6,FALSE))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IF(ISNA(VLOOKUP($C14,男D_R3績分!$D$3:$H$102,5,FALSE))," ",VLOOKUP($C14,男D_R3績分!$D$3:$H$102,5,FALSE))</f>
        <v xml:space="preserve"> </v>
      </c>
      <c r="M14" s="155" t="str">
        <f>IF(ISNA(VLOOKUP($C14,男D_R4績分!$D$3:$I$102,6,FALSE))," ",VLOOKUP($C14,男D_R4績分!$D$3:$I$102,6,FALSE))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IF(ISNA(VLOOKUP($C15,男D_R3績分!$D$3:$H$102,5,FALSE))," ",VLOOKUP($C15,男D_R3績分!$D$3:$H$102,5,FALSE))</f>
        <v xml:space="preserve"> </v>
      </c>
      <c r="M15" s="155" t="str">
        <f>IF(ISNA(VLOOKUP($C15,男D_R4績分!$D$3:$I$102,6,FALSE))," ",VLOOKUP($C15,男D_R4績分!$D$3:$I$102,6,FALSE))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IF(ISNA(VLOOKUP($C16,男D_R3績分!$D$3:$H$102,5,FALSE))," ",VLOOKUP($C16,男D_R3績分!$D$3:$H$102,5,FALSE))</f>
        <v xml:space="preserve"> </v>
      </c>
      <c r="M16" s="155" t="str">
        <f>IF(ISNA(VLOOKUP($C16,男D_R4績分!$D$3:$I$102,6,FALSE))," ",VLOOKUP($C16,男D_R4績分!$D$3:$I$102,6,FALSE))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IF(ISNA(VLOOKUP($C17,男D_R3績分!$D$3:$H$102,5,FALSE))," ",VLOOKUP($C17,男D_R3績分!$D$3:$H$102,5,FALSE))</f>
        <v xml:space="preserve"> </v>
      </c>
      <c r="M17" s="155" t="str">
        <f>IF(ISNA(VLOOKUP($C17,男D_R4績分!$D$3:$I$102,6,FALSE))," ",VLOOKUP($C17,男D_R4績分!$D$3:$I$102,6,FALSE))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IF(ISNA(VLOOKUP($C18,男D_R3績分!$D$3:$H$102,5,FALSE))," ",VLOOKUP($C18,男D_R3績分!$D$3:$H$102,5,FALSE))</f>
        <v xml:space="preserve"> </v>
      </c>
      <c r="M18" s="155" t="str">
        <f>IF(ISNA(VLOOKUP($C18,男D_R4績分!$D$3:$I$102,6,FALSE))," ",VLOOKUP($C18,男D_R4績分!$D$3:$I$102,6,FALSE))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IF(ISNA(VLOOKUP($C19,男D_R3績分!$D$3:$H$102,5,FALSE))," ",VLOOKUP($C19,男D_R3績分!$D$3:$H$102,5,FALSE))</f>
        <v xml:space="preserve"> </v>
      </c>
      <c r="M19" s="155" t="str">
        <f>IF(ISNA(VLOOKUP($C19,男D_R4績分!$D$3:$I$102,6,FALSE))," ",VLOOKUP($C19,男D_R4績分!$D$3:$I$102,6,FALSE))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IF(ISNA(VLOOKUP($C20,男D_R3績分!$D$3:$H$102,5,FALSE))," ",VLOOKUP($C20,男D_R3績分!$D$3:$H$102,5,FALSE))</f>
        <v xml:space="preserve"> </v>
      </c>
      <c r="M20" s="155" t="str">
        <f>IF(ISNA(VLOOKUP($C20,男D_R4績分!$D$3:$I$102,6,FALSE))," ",VLOOKUP($C20,男D_R4績分!$D$3:$I$102,6,FALSE))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IF(ISNA(VLOOKUP($C21,男D_R3績分!$D$3:$H$102,5,FALSE))," ",VLOOKUP($C21,男D_R3績分!$D$3:$H$102,5,FALSE))</f>
        <v xml:space="preserve"> </v>
      </c>
      <c r="M21" s="155" t="str">
        <f>IF(ISNA(VLOOKUP($C21,男D_R4績分!$D$3:$I$102,6,FALSE))," ",VLOOKUP($C21,男D_R4績分!$D$3:$I$102,6,FALSE))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IF(ISNA(VLOOKUP($C22,男D_R3績分!$D$3:$H$102,5,FALSE))," ",VLOOKUP($C22,男D_R3績分!$D$3:$H$102,5,FALSE))</f>
        <v xml:space="preserve"> </v>
      </c>
      <c r="M22" s="155" t="str">
        <f>IF(ISNA(VLOOKUP($C22,男D_R4績分!$D$3:$I$102,6,FALSE))," ",VLOOKUP($C22,男D_R4績分!$D$3:$I$102,6,FALSE))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IF(ISNA(VLOOKUP($C23,男D_R3績分!$D$3:$H$102,5,FALSE))," ",VLOOKUP($C23,男D_R3績分!$D$3:$H$102,5,FALSE))</f>
        <v xml:space="preserve"> </v>
      </c>
      <c r="M23" s="155" t="str">
        <f>IF(ISNA(VLOOKUP($C23,男D_R4績分!$D$3:$I$102,6,FALSE))," ",VLOOKUP($C23,男D_R4績分!$D$3:$I$102,6,FALSE))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IF(ISNA(VLOOKUP($C24,男D_R3績分!$D$3:$H$102,5,FALSE))," ",VLOOKUP($C24,男D_R3績分!$D$3:$H$102,5,FALSE))</f>
        <v xml:space="preserve"> </v>
      </c>
      <c r="M24" s="155" t="str">
        <f>IF(ISNA(VLOOKUP($C24,男D_R4績分!$D$3:$I$102,6,FALSE))," ",VLOOKUP($C24,男D_R4績分!$D$3:$I$102,6,FALSE))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IF(ISNA(VLOOKUP($C25,男D_R3績分!$D$3:$H$102,5,FALSE))," ",VLOOKUP($C25,男D_R3績分!$D$3:$H$102,5,FALSE))</f>
        <v xml:space="preserve"> </v>
      </c>
      <c r="M25" s="155" t="str">
        <f>IF(ISNA(VLOOKUP($C25,男D_R4績分!$D$3:$I$102,6,FALSE))," ",VLOOKUP($C25,男D_R4績分!$D$3:$I$102,6,FALSE))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IF(ISNA(VLOOKUP($C26,男D_R3績分!$D$3:$H$102,5,FALSE))," ",VLOOKUP($C26,男D_R3績分!$D$3:$H$102,5,FALSE))</f>
        <v xml:space="preserve"> </v>
      </c>
      <c r="M26" s="155" t="str">
        <f>IF(ISNA(VLOOKUP($C26,男D_R4績分!$D$3:$I$102,6,FALSE))," ",VLOOKUP($C26,男D_R4績分!$D$3:$I$102,6,FALSE))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IF(ISNA(VLOOKUP($C27,男D_R3績分!$D$3:$H$102,5,FALSE))," ",VLOOKUP($C27,男D_R3績分!$D$3:$H$102,5,FALSE))</f>
        <v xml:space="preserve"> </v>
      </c>
      <c r="M27" s="155" t="str">
        <f>IF(ISNA(VLOOKUP($C27,男D_R4績分!$D$3:$I$102,6,FALSE))," ",VLOOKUP($C27,男D_R4績分!$D$3:$I$102,6,FALSE))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IF(ISNA(VLOOKUP($C28,男D_R3績分!$D$3:$H$102,5,FALSE))," ",VLOOKUP($C28,男D_R3績分!$D$3:$H$102,5,FALSE))</f>
        <v xml:space="preserve"> </v>
      </c>
      <c r="M28" s="155" t="str">
        <f>IF(ISNA(VLOOKUP($C28,男D_R4績分!$D$3:$I$102,6,FALSE))," ",VLOOKUP($C28,男D_R4績分!$D$3:$I$102,6,FALSE))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IF(ISNA(VLOOKUP($C29,男D_R3績分!$D$3:$H$102,5,FALSE))," ",VLOOKUP($C29,男D_R3績分!$D$3:$H$102,5,FALSE))</f>
        <v xml:space="preserve"> </v>
      </c>
      <c r="M29" s="155" t="str">
        <f>IF(ISNA(VLOOKUP($C29,男D_R4績分!$D$3:$I$102,6,FALSE))," ",VLOOKUP($C29,男D_R4績分!$D$3:$I$102,6,FALSE))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IF(ISNA(VLOOKUP($C30,男D_R3績分!$D$3:$H$102,5,FALSE))," ",VLOOKUP($C30,男D_R3績分!$D$3:$H$102,5,FALSE))</f>
        <v xml:space="preserve"> </v>
      </c>
      <c r="M30" s="155" t="str">
        <f>IF(ISNA(VLOOKUP($C30,男D_R4績分!$D$3:$I$102,6,FALSE))," ",VLOOKUP($C30,男D_R4績分!$D$3:$I$102,6,FALSE))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IF(ISNA(VLOOKUP($C31,男D_R3績分!$D$3:$H$102,5,FALSE))," ",VLOOKUP($C31,男D_R3績分!$D$3:$H$102,5,FALSE))</f>
        <v xml:space="preserve"> </v>
      </c>
      <c r="M31" s="155" t="str">
        <f>IF(ISNA(VLOOKUP($C31,男D_R4績分!$D$3:$I$102,6,FALSE))," ",VLOOKUP($C31,男D_R4績分!$D$3:$I$102,6,FALSE))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IF(ISNA(VLOOKUP($C32,男D_R3績分!$D$3:$H$102,5,FALSE))," ",VLOOKUP($C32,男D_R3績分!$D$3:$H$102,5,FALSE))</f>
        <v xml:space="preserve"> </v>
      </c>
      <c r="M32" s="155" t="str">
        <f>IF(ISNA(VLOOKUP($C32,男D_R4績分!$D$3:$I$102,6,FALSE))," ",VLOOKUP($C32,男D_R4績分!$D$3:$I$102,6,FALSE))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IF(ISNA(VLOOKUP($C33,男D_R3績分!$D$3:$H$102,5,FALSE))," ",VLOOKUP($C33,男D_R3績分!$D$3:$H$102,5,FALSE))</f>
        <v xml:space="preserve"> </v>
      </c>
      <c r="M33" s="155" t="str">
        <f>IF(ISNA(VLOOKUP($C33,男D_R4績分!$D$3:$I$102,6,FALSE))," ",VLOOKUP($C33,男D_R4績分!$D$3:$I$102,6,FALSE))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IF(ISNA(VLOOKUP($C34,男D_R3績分!$D$3:$H$102,5,FALSE))," ",VLOOKUP($C34,男D_R3績分!$D$3:$H$102,5,FALSE))</f>
        <v xml:space="preserve"> </v>
      </c>
      <c r="M34" s="155" t="str">
        <f>IF(ISNA(VLOOKUP($C34,男D_R4績分!$D$3:$I$102,6,FALSE))," ",VLOOKUP($C34,男D_R4績分!$D$3:$I$102,6,FALSE))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IF(ISNA(VLOOKUP($C35,男D_R3績分!$D$3:$H$102,5,FALSE))," ",VLOOKUP($C35,男D_R3績分!$D$3:$H$102,5,FALSE))</f>
        <v xml:space="preserve"> </v>
      </c>
      <c r="M35" s="155" t="str">
        <f>IF(ISNA(VLOOKUP($C35,男D_R4績分!$D$3:$I$102,6,FALSE))," ",VLOOKUP($C35,男D_R4績分!$D$3:$I$102,6,FALSE))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IF(ISNA(VLOOKUP($C36,男D_R3績分!$D$3:$H$102,5,FALSE))," ",VLOOKUP($C36,男D_R3績分!$D$3:$H$102,5,FALSE))</f>
        <v xml:space="preserve"> </v>
      </c>
      <c r="M36" s="155" t="str">
        <f>IF(ISNA(VLOOKUP($C36,男D_R4績分!$D$3:$I$102,6,FALSE))," ",VLOOKUP($C36,男D_R4績分!$D$3:$I$102,6,FALSE))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IF(ISNA(VLOOKUP($C37,男D_R3績分!$D$3:$H$102,5,FALSE))," ",VLOOKUP($C37,男D_R3績分!$D$3:$H$102,5,FALSE))</f>
        <v xml:space="preserve"> </v>
      </c>
      <c r="M37" s="155" t="str">
        <f>IF(ISNA(VLOOKUP($C37,男D_R4績分!$D$3:$I$102,6,FALSE))," ",VLOOKUP($C37,男D_R4績分!$D$3:$I$102,6,FALSE))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IF(ISNA(VLOOKUP($C38,男D_R3績分!$D$3:$H$102,5,FALSE))," ",VLOOKUP($C38,男D_R3績分!$D$3:$H$102,5,FALSE))</f>
        <v xml:space="preserve"> </v>
      </c>
      <c r="M38" s="155" t="str">
        <f>IF(ISNA(VLOOKUP($C38,男D_R4績分!$D$3:$I$102,6,FALSE))," ",VLOOKUP($C38,男D_R4績分!$D$3:$I$102,6,FALSE))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IF(ISNA(VLOOKUP($C39,男D_R3績分!$D$3:$H$102,5,FALSE))," ",VLOOKUP($C39,男D_R3績分!$D$3:$H$102,5,FALSE))</f>
        <v xml:space="preserve"> </v>
      </c>
      <c r="M39" s="155" t="str">
        <f>IF(ISNA(VLOOKUP($C39,男D_R4績分!$D$3:$I$102,6,FALSE))," ",VLOOKUP($C39,男D_R4績分!$D$3:$I$102,6,FALSE))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IF(ISNA(VLOOKUP($C40,男D_R3績分!$D$3:$H$102,5,FALSE))," ",VLOOKUP($C40,男D_R3績分!$D$3:$H$102,5,FALSE))</f>
        <v xml:space="preserve"> </v>
      </c>
      <c r="M40" s="155" t="str">
        <f>IF(ISNA(VLOOKUP($C40,男D_R4績分!$D$3:$I$102,6,FALSE))," ",VLOOKUP($C40,男D_R4績分!$D$3:$I$102,6,FALSE))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IF(ISNA(VLOOKUP($C41,男D_R3績分!$D$3:$H$102,5,FALSE))," ",VLOOKUP($C41,男D_R3績分!$D$3:$H$102,5,FALSE))</f>
        <v xml:space="preserve"> </v>
      </c>
      <c r="M41" s="155" t="str">
        <f>IF(ISNA(VLOOKUP($C41,男D_R4績分!$D$3:$I$102,6,FALSE))," ",VLOOKUP($C41,男D_R4績分!$D$3:$I$102,6,FALSE))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IF(ISNA(VLOOKUP($C42,男D_R3績分!$D$3:$H$102,5,FALSE))," ",VLOOKUP($C42,男D_R3績分!$D$3:$H$102,5,FALSE))</f>
        <v xml:space="preserve"> </v>
      </c>
      <c r="M42" s="155" t="str">
        <f>IF(ISNA(VLOOKUP($C42,男D_R4績分!$D$3:$I$102,6,FALSE))," ",VLOOKUP($C42,男D_R4績分!$D$3:$I$102,6,FALSE))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IF(ISNA(VLOOKUP($C43,男D_R3績分!$D$3:$H$102,5,FALSE))," ",VLOOKUP($C43,男D_R3績分!$D$3:$H$102,5,FALSE))</f>
        <v xml:space="preserve"> </v>
      </c>
      <c r="M43" s="155" t="str">
        <f>IF(ISNA(VLOOKUP($C43,男D_R4績分!$D$3:$I$102,6,FALSE))," ",VLOOKUP($C43,男D_R4績分!$D$3:$I$102,6,FALSE))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IF(ISNA(VLOOKUP($C44,男D_R3績分!$D$3:$H$102,5,FALSE))," ",VLOOKUP($C44,男D_R3績分!$D$3:$H$102,5,FALSE))</f>
        <v xml:space="preserve"> </v>
      </c>
      <c r="M44" s="155" t="str">
        <f>IF(ISNA(VLOOKUP($C44,男D_R4績分!$D$3:$I$102,6,FALSE))," ",VLOOKUP($C44,男D_R4績分!$D$3:$I$102,6,FALSE))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IF(ISNA(VLOOKUP($C45,男D_R3績分!$D$3:$H$102,5,FALSE))," ",VLOOKUP($C45,男D_R3績分!$D$3:$H$102,5,FALSE))</f>
        <v xml:space="preserve"> </v>
      </c>
      <c r="M45" s="155" t="str">
        <f>IF(ISNA(VLOOKUP($C45,男D_R4績分!$D$3:$I$102,6,FALSE))," ",VLOOKUP($C45,男D_R4績分!$D$3:$I$102,6,FALSE))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IF(ISNA(VLOOKUP($C46,男D_R3績分!$D$3:$H$102,5,FALSE))," ",VLOOKUP($C46,男D_R3績分!$D$3:$H$102,5,FALSE))</f>
        <v xml:space="preserve"> </v>
      </c>
      <c r="M46" s="155" t="str">
        <f>IF(ISNA(VLOOKUP($C46,男D_R4績分!$D$3:$I$102,6,FALSE))," ",VLOOKUP($C46,男D_R4績分!$D$3:$I$102,6,FALSE))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IF(ISNA(VLOOKUP($C47,男D_R3績分!$D$3:$H$102,5,FALSE))," ",VLOOKUP($C47,男D_R3績分!$D$3:$H$102,5,FALSE))</f>
        <v xml:space="preserve"> </v>
      </c>
      <c r="M47" s="155" t="str">
        <f>IF(ISNA(VLOOKUP($C47,男D_R4績分!$D$3:$I$102,6,FALSE))," ",VLOOKUP($C47,男D_R4績分!$D$3:$I$102,6,FALSE))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IF(ISNA(VLOOKUP($C48,男D_R3績分!$D$3:$H$102,5,FALSE))," ",VLOOKUP($C48,男D_R3績分!$D$3:$H$102,5,FALSE))</f>
        <v xml:space="preserve"> </v>
      </c>
      <c r="M48" s="155" t="str">
        <f>IF(ISNA(VLOOKUP($C48,男D_R4績分!$D$3:$I$102,6,FALSE))," ",VLOOKUP($C48,男D_R4績分!$D$3:$I$102,6,FALSE))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IF(ISNA(VLOOKUP($C49,男D_R3績分!$D$3:$H$102,5,FALSE))," ",VLOOKUP($C49,男D_R3績分!$D$3:$H$102,5,FALSE))</f>
        <v xml:space="preserve"> </v>
      </c>
      <c r="M49" s="155" t="str">
        <f>IF(ISNA(VLOOKUP($C49,男D_R4績分!$D$3:$I$102,6,FALSE))," ",VLOOKUP($C49,男D_R4績分!$D$3:$I$102,6,FALSE))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IF(ISNA(VLOOKUP($C50,男D_R3績分!$D$3:$H$102,5,FALSE))," ",VLOOKUP($C50,男D_R3績分!$D$3:$H$102,5,FALSE))</f>
        <v xml:space="preserve"> </v>
      </c>
      <c r="M50" s="155" t="str">
        <f>IF(ISNA(VLOOKUP($C50,男D_R4績分!$D$3:$I$102,6,FALSE))," ",VLOOKUP($C50,男D_R4績分!$D$3:$I$102,6,FALSE))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IF(ISNA(VLOOKUP($C51,男D_R3績分!$D$3:$H$102,5,FALSE))," ",VLOOKUP($C51,男D_R3績分!$D$3:$H$102,5,FALSE))</f>
        <v xml:space="preserve"> </v>
      </c>
      <c r="M51" s="155" t="str">
        <f>IF(ISNA(VLOOKUP($C51,男D_R4績分!$D$3:$I$102,6,FALSE))," ",VLOOKUP($C51,男D_R4績分!$D$3:$I$102,6,FALSE))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IF(ISNA(VLOOKUP($C52,男D_R3績分!$D$3:$H$102,5,FALSE))," ",VLOOKUP($C52,男D_R3績分!$D$3:$H$102,5,FALSE))</f>
        <v xml:space="preserve"> </v>
      </c>
      <c r="M52" s="155" t="str">
        <f>IF(ISNA(VLOOKUP($C52,男D_R4績分!$D$3:$I$102,6,FALSE))," ",VLOOKUP($C52,男D_R4績分!$D$3:$I$102,6,FALSE))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IF(ISNA(VLOOKUP($C53,男D_R3績分!$D$3:$H$102,5,FALSE))," ",VLOOKUP($C53,男D_R3績分!$D$3:$H$102,5,FALSE))</f>
        <v xml:space="preserve"> </v>
      </c>
      <c r="M53" s="155" t="str">
        <f>IF(ISNA(VLOOKUP($C53,男D_R4績分!$D$3:$I$102,6,FALSE))," ",VLOOKUP($C53,男D_R4績分!$D$3:$I$102,6,FALSE))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IF(ISNA(VLOOKUP($C54,男D_R3績分!$D$3:$H$102,5,FALSE))," ",VLOOKUP($C54,男D_R3績分!$D$3:$H$102,5,FALSE))</f>
        <v xml:space="preserve"> </v>
      </c>
      <c r="M54" s="155" t="str">
        <f>IF(ISNA(VLOOKUP($C54,男D_R4績分!$D$3:$I$102,6,FALSE))," ",VLOOKUP($C54,男D_R4績分!$D$3:$I$102,6,FALSE))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IF(ISNA(VLOOKUP($C55,男D_R3績分!$D$3:$H$102,5,FALSE))," ",VLOOKUP($C55,男D_R3績分!$D$3:$H$102,5,FALSE))</f>
        <v xml:space="preserve"> </v>
      </c>
      <c r="M55" s="155" t="str">
        <f>IF(ISNA(VLOOKUP($C55,男D_R4績分!$D$3:$I$102,6,FALSE))," ",VLOOKUP($C55,男D_R4績分!$D$3:$I$102,6,FALSE))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IF(ISNA(VLOOKUP($C56,男D_R3績分!$D$3:$H$102,5,FALSE))," ",VLOOKUP($C56,男D_R3績分!$D$3:$H$102,5,FALSE))</f>
        <v xml:space="preserve"> </v>
      </c>
      <c r="M56" s="155" t="str">
        <f>IF(ISNA(VLOOKUP($C56,男D_R4績分!$D$3:$I$102,6,FALSE))," ",VLOOKUP($C56,男D_R4績分!$D$3:$I$102,6,FALSE))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IF(ISNA(VLOOKUP($C57,男D_R3績分!$D$3:$H$102,5,FALSE))," ",VLOOKUP($C57,男D_R3績分!$D$3:$H$102,5,FALSE))</f>
        <v xml:space="preserve"> </v>
      </c>
      <c r="M57" s="155" t="str">
        <f>IF(ISNA(VLOOKUP($C57,男D_R4績分!$D$3:$I$102,6,FALSE))," ",VLOOKUP($C57,男D_R4績分!$D$3:$I$102,6,FALSE))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IF(ISNA(VLOOKUP($C58,男D_R3績分!$D$3:$H$102,5,FALSE))," ",VLOOKUP($C58,男D_R3績分!$D$3:$H$102,5,FALSE))</f>
        <v xml:space="preserve"> </v>
      </c>
      <c r="M58" s="155" t="str">
        <f>IF(ISNA(VLOOKUP($C58,男D_R4績分!$D$3:$I$102,6,FALSE))," ",VLOOKUP($C58,男D_R4績分!$D$3:$I$102,6,FALSE))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IF(ISNA(VLOOKUP($C59,男D_R3績分!$D$3:$H$102,5,FALSE))," ",VLOOKUP($C59,男D_R3績分!$D$3:$H$102,5,FALSE))</f>
        <v xml:space="preserve"> </v>
      </c>
      <c r="M59" s="155" t="str">
        <f>IF(ISNA(VLOOKUP($C59,男D_R4績分!$D$3:$I$102,6,FALSE))," ",VLOOKUP($C59,男D_R4績分!$D$3:$I$102,6,FALSE))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IF(ISNA(VLOOKUP($C60,男D_R3績分!$D$3:$H$102,5,FALSE))," ",VLOOKUP($C60,男D_R3績分!$D$3:$H$102,5,FALSE))</f>
        <v xml:space="preserve"> </v>
      </c>
      <c r="M60" s="155" t="str">
        <f>IF(ISNA(VLOOKUP($C60,男D_R4績分!$D$3:$I$102,6,FALSE))," ",VLOOKUP($C60,男D_R4績分!$D$3:$I$102,6,FALSE))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IF(ISNA(VLOOKUP($C61,男D_R3績分!$D$3:$H$102,5,FALSE))," ",VLOOKUP($C61,男D_R3績分!$D$3:$H$102,5,FALSE))</f>
        <v xml:space="preserve"> </v>
      </c>
      <c r="M61" s="155" t="str">
        <f>IF(ISNA(VLOOKUP($C61,男D_R4績分!$D$3:$I$102,6,FALSE))," ",VLOOKUP($C61,男D_R4績分!$D$3:$I$102,6,FALSE))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IF(ISNA(VLOOKUP($C62,男D_R3績分!$D$3:$H$102,5,FALSE))," ",VLOOKUP($C62,男D_R3績分!$D$3:$H$102,5,FALSE))</f>
        <v xml:space="preserve"> </v>
      </c>
      <c r="M62" s="155" t="str">
        <f>IF(ISNA(VLOOKUP($C62,男D_R4績分!$D$3:$I$102,6,FALSE))," ",VLOOKUP($C62,男D_R4績分!$D$3:$I$102,6,FALSE))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IF(ISNA(VLOOKUP($C63,男D_R3績分!$D$3:$H$102,5,FALSE))," ",VLOOKUP($C63,男D_R3績分!$D$3:$H$102,5,FALSE))</f>
        <v xml:space="preserve"> </v>
      </c>
      <c r="M63" s="155" t="str">
        <f>IF(ISNA(VLOOKUP($C63,男D_R4績分!$D$3:$I$102,6,FALSE))," ",VLOOKUP($C63,男D_R4績分!$D$3:$I$102,6,FALSE))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IF(ISNA(VLOOKUP($C64,男D_R3績分!$D$3:$H$102,5,FALSE))," ",VLOOKUP($C64,男D_R3績分!$D$3:$H$102,5,FALSE))</f>
        <v xml:space="preserve"> </v>
      </c>
      <c r="M64" s="155" t="str">
        <f>IF(ISNA(VLOOKUP($C64,男D_R4績分!$D$3:$I$102,6,FALSE))," ",VLOOKUP($C64,男D_R4績分!$D$3:$I$102,6,FALSE))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IF(ISNA(VLOOKUP($C65,男D_R3績分!$D$3:$H$102,5,FALSE))," ",VLOOKUP($C65,男D_R3績分!$D$3:$H$102,5,FALSE))</f>
        <v xml:space="preserve"> </v>
      </c>
      <c r="M65" s="155" t="str">
        <f>IF(ISNA(VLOOKUP($C65,男D_R4績分!$D$3:$I$102,6,FALSE))," ",VLOOKUP($C65,男D_R4績分!$D$3:$I$102,6,FALSE))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IF(ISNA(VLOOKUP($C66,男D_R3績分!$D$3:$H$102,5,FALSE))," ",VLOOKUP($C66,男D_R3績分!$D$3:$H$102,5,FALSE))</f>
        <v xml:space="preserve"> </v>
      </c>
      <c r="M66" s="155" t="str">
        <f>IF(ISNA(VLOOKUP($C66,男D_R4績分!$D$3:$I$102,6,FALSE))," ",VLOOKUP($C66,男D_R4績分!$D$3:$I$102,6,FALSE))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IF(ISNA(VLOOKUP($C67,男D_R3績分!$D$3:$H$102,5,FALSE))," ",VLOOKUP($C67,男D_R3績分!$D$3:$H$102,5,FALSE))</f>
        <v xml:space="preserve"> </v>
      </c>
      <c r="M67" s="155" t="str">
        <f>IF(ISNA(VLOOKUP($C67,男D_R4績分!$D$3:$I$102,6,FALSE))," ",VLOOKUP($C67,男D_R4績分!$D$3:$I$102,6,FALSE))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IF(ISNA(VLOOKUP($C68,男D_R3績分!$D$3:$H$102,5,FALSE))," ",VLOOKUP($C68,男D_R3績分!$D$3:$H$102,5,FALSE))</f>
        <v xml:space="preserve"> </v>
      </c>
      <c r="M68" s="155" t="str">
        <f>IF(ISNA(VLOOKUP($C68,男D_R4績分!$D$3:$I$102,6,FALSE))," ",VLOOKUP($C68,男D_R4績分!$D$3:$I$102,6,FALSE))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IF(ISNA(VLOOKUP($C69,男D_R3績分!$D$3:$H$102,5,FALSE))," ",VLOOKUP($C69,男D_R3績分!$D$3:$H$102,5,FALSE))</f>
        <v xml:space="preserve"> </v>
      </c>
      <c r="M69" s="155" t="str">
        <f>IF(ISNA(VLOOKUP($C69,男D_R4績分!$D$3:$I$102,6,FALSE))," ",VLOOKUP($C69,男D_R4績分!$D$3:$I$102,6,FALSE))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IF(ISNA(VLOOKUP($C70,男D_R3績分!$D$3:$H$102,5,FALSE))," ",VLOOKUP($C70,男D_R3績分!$D$3:$H$102,5,FALSE))</f>
        <v xml:space="preserve"> </v>
      </c>
      <c r="M70" s="155" t="str">
        <f>IF(ISNA(VLOOKUP($C70,男D_R4績分!$D$3:$I$102,6,FALSE))," ",VLOOKUP($C70,男D_R4績分!$D$3:$I$102,6,FALSE))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IF(ISNA(VLOOKUP($C71,男D_R3績分!$D$3:$H$102,5,FALSE))," ",VLOOKUP($C71,男D_R3績分!$D$3:$H$102,5,FALSE))</f>
        <v xml:space="preserve"> </v>
      </c>
      <c r="M71" s="155" t="str">
        <f>IF(ISNA(VLOOKUP($C71,男D_R4績分!$D$3:$I$102,6,FALSE))," ",VLOOKUP($C71,男D_R4績分!$D$3:$I$102,6,FALSE))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IF(ISNA(VLOOKUP($C72,男D_R3績分!$D$3:$H$102,5,FALSE))," ",VLOOKUP($C72,男D_R3績分!$D$3:$H$102,5,FALSE))</f>
        <v xml:space="preserve"> </v>
      </c>
      <c r="M72" s="155" t="str">
        <f>IF(ISNA(VLOOKUP($C72,男D_R4績分!$D$3:$I$102,6,FALSE))," ",VLOOKUP($C72,男D_R4績分!$D$3:$I$102,6,FALSE))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IF(ISNA(VLOOKUP($C73,男D_R3績分!$D$3:$H$102,5,FALSE))," ",VLOOKUP($C73,男D_R3績分!$D$3:$H$102,5,FALSE))</f>
        <v xml:space="preserve"> </v>
      </c>
      <c r="M73" s="155" t="str">
        <f>IF(ISNA(VLOOKUP($C73,男D_R4績分!$D$3:$I$102,6,FALSE))," ",VLOOKUP($C73,男D_R4績分!$D$3:$I$102,6,FALSE))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IF(ISNA(VLOOKUP($C74,男D_R3績分!$D$3:$H$102,5,FALSE))," ",VLOOKUP($C74,男D_R3績分!$D$3:$H$102,5,FALSE))</f>
        <v xml:space="preserve"> </v>
      </c>
      <c r="M74" s="155" t="str">
        <f>IF(ISNA(VLOOKUP($C74,男D_R4績分!$D$3:$I$102,6,FALSE))," ",VLOOKUP($C74,男D_R4績分!$D$3:$I$102,6,FALSE))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IF(ISNA(VLOOKUP($C75,男D_R3績分!$D$3:$H$102,5,FALSE))," ",VLOOKUP($C75,男D_R3績分!$D$3:$H$102,5,FALSE))</f>
        <v xml:space="preserve"> </v>
      </c>
      <c r="M75" s="155" t="str">
        <f>IF(ISNA(VLOOKUP($C75,男D_R4績分!$D$3:$I$102,6,FALSE))," ",VLOOKUP($C75,男D_R4績分!$D$3:$I$102,6,FALSE))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IF(ISNA(VLOOKUP($C76,男D_R3績分!$D$3:$H$102,5,FALSE))," ",VLOOKUP($C76,男D_R3績分!$D$3:$H$102,5,FALSE))</f>
        <v xml:space="preserve"> </v>
      </c>
      <c r="M76" s="155" t="str">
        <f>IF(ISNA(VLOOKUP($C76,男D_R4績分!$D$3:$I$102,6,FALSE))," ",VLOOKUP($C76,男D_R4績分!$D$3:$I$102,6,FALSE))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IF(ISNA(VLOOKUP($C77,男D_R3績分!$D$3:$H$102,5,FALSE))," ",VLOOKUP($C77,男D_R3績分!$D$3:$H$102,5,FALSE))</f>
        <v xml:space="preserve"> </v>
      </c>
      <c r="M77" s="155" t="str">
        <f>IF(ISNA(VLOOKUP($C77,男D_R4績分!$D$3:$I$102,6,FALSE))," ",VLOOKUP($C77,男D_R4績分!$D$3:$I$102,6,FALSE))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IF(ISNA(VLOOKUP($C78,男D_R3績分!$D$3:$H$102,5,FALSE))," ",VLOOKUP($C78,男D_R3績分!$D$3:$H$102,5,FALSE))</f>
        <v xml:space="preserve"> </v>
      </c>
      <c r="M78" s="155" t="str">
        <f>IF(ISNA(VLOOKUP($C78,男D_R4績分!$D$3:$I$102,6,FALSE))," ",VLOOKUP($C78,男D_R4績分!$D$3:$I$102,6,FALSE))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IF(ISNA(VLOOKUP($C79,男D_R3績分!$D$3:$H$102,5,FALSE))," ",VLOOKUP($C79,男D_R3績分!$D$3:$H$102,5,FALSE))</f>
        <v xml:space="preserve"> </v>
      </c>
      <c r="M79" s="155" t="str">
        <f>IF(ISNA(VLOOKUP($C79,男D_R4績分!$D$3:$I$102,6,FALSE))," ",VLOOKUP($C79,男D_R4績分!$D$3:$I$102,6,FALSE))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IF(ISNA(VLOOKUP($C80,男D_R3績分!$D$3:$H$102,5,FALSE))," ",VLOOKUP($C80,男D_R3績分!$D$3:$H$102,5,FALSE))</f>
        <v xml:space="preserve"> </v>
      </c>
      <c r="M80" s="155" t="str">
        <f>IF(ISNA(VLOOKUP($C80,男D_R4績分!$D$3:$I$102,6,FALSE))," ",VLOOKUP($C80,男D_R4績分!$D$3:$I$102,6,FALSE))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IF(ISNA(VLOOKUP($C81,男D_R3績分!$D$3:$H$102,5,FALSE))," ",VLOOKUP($C81,男D_R3績分!$D$3:$H$102,5,FALSE))</f>
        <v xml:space="preserve"> </v>
      </c>
      <c r="M81" s="155" t="str">
        <f>IF(ISNA(VLOOKUP($C81,男D_R4績分!$D$3:$I$102,6,FALSE))," ",VLOOKUP($C81,男D_R4績分!$D$3:$I$102,6,FALSE))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IF(ISNA(VLOOKUP($C82,男D_R3績分!$D$3:$H$102,5,FALSE))," ",VLOOKUP($C82,男D_R3績分!$D$3:$H$102,5,FALSE))</f>
        <v xml:space="preserve"> </v>
      </c>
      <c r="M82" s="155" t="str">
        <f>IF(ISNA(VLOOKUP($C82,男D_R4績分!$D$3:$I$102,6,FALSE))," ",VLOOKUP($C82,男D_R4績分!$D$3:$I$102,6,FALSE))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IF(ISNA(VLOOKUP($C83,男D_R3績分!$D$3:$H$102,5,FALSE))," ",VLOOKUP($C83,男D_R3績分!$D$3:$H$102,5,FALSE))</f>
        <v xml:space="preserve"> </v>
      </c>
      <c r="M83" s="155" t="str">
        <f>IF(ISNA(VLOOKUP($C83,男D_R4績分!$D$3:$I$102,6,FALSE))," ",VLOOKUP($C83,男D_R4績分!$D$3:$I$102,6,FALSE))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IF(ISNA(VLOOKUP($C84,男D_R3績分!$D$3:$H$102,5,FALSE))," ",VLOOKUP($C84,男D_R3績分!$D$3:$H$102,5,FALSE))</f>
        <v xml:space="preserve"> </v>
      </c>
      <c r="M84" s="155" t="str">
        <f>IF(ISNA(VLOOKUP($C84,男D_R4績分!$D$3:$I$102,6,FALSE))," ",VLOOKUP($C84,男D_R4績分!$D$3:$I$102,6,FALSE))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IF(ISNA(VLOOKUP($C85,男D_R3績分!$D$3:$H$102,5,FALSE))," ",VLOOKUP($C85,男D_R3績分!$D$3:$H$102,5,FALSE))</f>
        <v xml:space="preserve"> </v>
      </c>
      <c r="M85" s="155" t="str">
        <f>IF(ISNA(VLOOKUP($C85,男D_R4績分!$D$3:$I$102,6,FALSE))," ",VLOOKUP($C85,男D_R4績分!$D$3:$I$102,6,FALSE))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IF(ISNA(VLOOKUP($C86,男D_R3績分!$D$3:$H$102,5,FALSE))," ",VLOOKUP($C86,男D_R3績分!$D$3:$H$102,5,FALSE))</f>
        <v xml:space="preserve"> </v>
      </c>
      <c r="M86" s="155" t="str">
        <f>IF(ISNA(VLOOKUP($C86,男D_R4績分!$D$3:$I$102,6,FALSE))," ",VLOOKUP($C86,男D_R4績分!$D$3:$I$102,6,FALSE))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IF(ISNA(VLOOKUP($C87,男D_R3績分!$D$3:$H$102,5,FALSE))," ",VLOOKUP($C87,男D_R3績分!$D$3:$H$102,5,FALSE))</f>
        <v xml:space="preserve"> </v>
      </c>
      <c r="M87" s="155" t="str">
        <f>IF(ISNA(VLOOKUP($C87,男D_R4績分!$D$3:$I$102,6,FALSE))," ",VLOOKUP($C87,男D_R4績分!$D$3:$I$102,6,FALSE))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IF(ISNA(VLOOKUP($C88,男D_R3績分!$D$3:$H$102,5,FALSE))," ",VLOOKUP($C88,男D_R3績分!$D$3:$H$102,5,FALSE))</f>
        <v xml:space="preserve"> </v>
      </c>
      <c r="M88" s="155" t="str">
        <f>IF(ISNA(VLOOKUP($C88,男D_R4績分!$D$3:$I$102,6,FALSE))," ",VLOOKUP($C88,男D_R4績分!$D$3:$I$102,6,FALSE))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IF(ISNA(VLOOKUP($C89,男D_R3績分!$D$3:$H$102,5,FALSE))," ",VLOOKUP($C89,男D_R3績分!$D$3:$H$102,5,FALSE))</f>
        <v xml:space="preserve"> </v>
      </c>
      <c r="M89" s="155" t="str">
        <f>IF(ISNA(VLOOKUP($C89,男D_R4績分!$D$3:$I$102,6,FALSE))," ",VLOOKUP($C89,男D_R4績分!$D$3:$I$102,6,FALSE))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IF(ISNA(VLOOKUP($C90,男D_R3績分!$D$3:$H$102,5,FALSE))," ",VLOOKUP($C90,男D_R3績分!$D$3:$H$102,5,FALSE))</f>
        <v xml:space="preserve"> </v>
      </c>
      <c r="M90" s="155" t="str">
        <f>IF(ISNA(VLOOKUP($C90,男D_R4績分!$D$3:$I$102,6,FALSE))," ",VLOOKUP($C90,男D_R4績分!$D$3:$I$102,6,FALSE))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IF(ISNA(VLOOKUP($C91,男D_R3績分!$D$3:$H$102,5,FALSE))," ",VLOOKUP($C91,男D_R3績分!$D$3:$H$102,5,FALSE))</f>
        <v xml:space="preserve"> </v>
      </c>
      <c r="M91" s="155" t="str">
        <f>IF(ISNA(VLOOKUP($C91,男D_R4績分!$D$3:$I$102,6,FALSE))," ",VLOOKUP($C91,男D_R4績分!$D$3:$I$102,6,FALSE))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IF(ISNA(VLOOKUP($C92,男D_R3績分!$D$3:$H$102,5,FALSE))," ",VLOOKUP($C92,男D_R3績分!$D$3:$H$102,5,FALSE))</f>
        <v xml:space="preserve"> </v>
      </c>
      <c r="M92" s="155" t="str">
        <f>IF(ISNA(VLOOKUP($C92,男D_R4績分!$D$3:$I$102,6,FALSE))," ",VLOOKUP($C92,男D_R4績分!$D$3:$I$102,6,FALSE))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IF(ISNA(VLOOKUP($C93,男D_R3績分!$D$3:$H$102,5,FALSE))," ",VLOOKUP($C93,男D_R3績分!$D$3:$H$102,5,FALSE))</f>
        <v xml:space="preserve"> </v>
      </c>
      <c r="M93" s="155" t="str">
        <f>IF(ISNA(VLOOKUP($C93,男D_R4績分!$D$3:$I$102,6,FALSE))," ",VLOOKUP($C93,男D_R4績分!$D$3:$I$102,6,FALSE))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IF(ISNA(VLOOKUP($C94,男D_R3績分!$D$3:$H$102,5,FALSE))," ",VLOOKUP($C94,男D_R3績分!$D$3:$H$102,5,FALSE))</f>
        <v xml:space="preserve"> </v>
      </c>
      <c r="M94" s="155" t="str">
        <f>IF(ISNA(VLOOKUP($C94,男D_R4績分!$D$3:$I$102,6,FALSE))," ",VLOOKUP($C94,男D_R4績分!$D$3:$I$102,6,FALSE))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IF(ISNA(VLOOKUP($C95,男D_R3績分!$D$3:$H$102,5,FALSE))," ",VLOOKUP($C95,男D_R3績分!$D$3:$H$102,5,FALSE))</f>
        <v xml:space="preserve"> </v>
      </c>
      <c r="M95" s="155" t="str">
        <f>IF(ISNA(VLOOKUP($C95,男D_R4績分!$D$3:$I$102,6,FALSE))," ",VLOOKUP($C95,男D_R4績分!$D$3:$I$102,6,FALSE))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IF(ISNA(VLOOKUP($C96,男D_R3績分!$D$3:$H$102,5,FALSE))," ",VLOOKUP($C96,男D_R3績分!$D$3:$H$102,5,FALSE))</f>
        <v xml:space="preserve"> </v>
      </c>
      <c r="M96" s="155" t="str">
        <f>IF(ISNA(VLOOKUP($C96,男D_R4績分!$D$3:$I$102,6,FALSE))," ",VLOOKUP($C96,男D_R4績分!$D$3:$I$102,6,FALSE))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IF(ISNA(VLOOKUP($C97,男D_R3績分!$D$3:$H$102,5,FALSE))," ",VLOOKUP($C97,男D_R3績分!$D$3:$H$102,5,FALSE))</f>
        <v xml:space="preserve"> </v>
      </c>
      <c r="M97" s="155" t="str">
        <f>IF(ISNA(VLOOKUP($C97,男D_R4績分!$D$3:$I$102,6,FALSE))," ",VLOOKUP($C97,男D_R4績分!$D$3:$I$102,6,FALSE))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IF(ISNA(VLOOKUP($C98,男D_R3績分!$D$3:$H$102,5,FALSE))," ",VLOOKUP($C98,男D_R3績分!$D$3:$H$102,5,FALSE))</f>
        <v xml:space="preserve"> </v>
      </c>
      <c r="M98" s="155" t="str">
        <f>IF(ISNA(VLOOKUP($C98,男D_R4績分!$D$3:$I$102,6,FALSE))," ",VLOOKUP($C98,男D_R4績分!$D$3:$I$102,6,FALSE))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IF(ISNA(VLOOKUP($C99,男D_R3績分!$D$3:$H$102,5,FALSE))," ",VLOOKUP($C99,男D_R3績分!$D$3:$H$102,5,FALSE))</f>
        <v xml:space="preserve"> </v>
      </c>
      <c r="M99" s="155" t="str">
        <f>IF(ISNA(VLOOKUP($C99,男D_R4績分!$D$3:$I$102,6,FALSE))," ",VLOOKUP($C99,男D_R4績分!$D$3:$I$102,6,FALSE))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IF(ISNA(VLOOKUP($C100,男D_R3績分!$D$3:$H$102,5,FALSE))," ",VLOOKUP($C100,男D_R3績分!$D$3:$H$102,5,FALSE))</f>
        <v xml:space="preserve"> </v>
      </c>
      <c r="M100" s="155" t="str">
        <f>IF(ISNA(VLOOKUP($C100,男D_R4績分!$D$3:$I$102,6,FALSE))," ",VLOOKUP($C100,男D_R4績分!$D$3:$I$102,6,FALSE))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IF(ISNA(VLOOKUP($C101,男D_R3績分!$D$3:$H$102,5,FALSE))," ",VLOOKUP($C101,男D_R3績分!$D$3:$H$102,5,FALSE))</f>
        <v xml:space="preserve"> </v>
      </c>
      <c r="M101" s="155" t="str">
        <f>IF(ISNA(VLOOKUP($C101,男D_R4績分!$D$3:$I$102,6,FALSE))," ",VLOOKUP($C101,男D_R4績分!$D$3:$I$102,6,FALSE))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IF(ISNA(VLOOKUP($C102,男D_R3績分!$D$3:$H$102,5,FALSE))," ",VLOOKUP($C102,男D_R3績分!$D$3:$H$102,5,FALSE))</f>
        <v xml:space="preserve"> </v>
      </c>
      <c r="M102" s="155" t="str">
        <f>IF(ISNA(VLOOKUP($C102,男D_R4績分!$D$3:$I$102,6,FALSE))," ",VLOOKUP($C102,男D_R4績分!$D$3:$I$102,6,FALSE))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142" priority="6">
      <formula>AND(XEG2=0,XEH2&lt;&gt;"")</formula>
    </cfRule>
  </conditionalFormatting>
  <conditionalFormatting sqref="A2:A71">
    <cfRule type="expression" dxfId="141" priority="5">
      <formula>AND(XEG2=0,XEH2&lt;&gt;"")</formula>
    </cfRule>
  </conditionalFormatting>
  <conditionalFormatting sqref="D2:G71">
    <cfRule type="cellIs" dxfId="140" priority="3" operator="lessThan">
      <formula>#REF!</formula>
    </cfRule>
    <cfRule type="cellIs" dxfId="139" priority="4" operator="equal">
      <formula>#REF!</formula>
    </cfRule>
  </conditionalFormatting>
  <conditionalFormatting sqref="H2:H71">
    <cfRule type="cellIs" dxfId="138" priority="1" operator="lessThan">
      <formula>#REF!*COUNTIF(D2:G2,"&gt;0")</formula>
    </cfRule>
    <cfRule type="cellIs" dxfId="137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N102"/>
  <sheetViews>
    <sheetView workbookViewId="0">
      <selection activeCell="B2" sqref="B2:N7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5.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284</v>
      </c>
      <c r="B1" s="132" t="s">
        <v>285</v>
      </c>
      <c r="C1" s="132" t="s">
        <v>269</v>
      </c>
      <c r="D1" s="126" t="s">
        <v>282</v>
      </c>
      <c r="E1" s="126" t="s">
        <v>276</v>
      </c>
      <c r="F1" s="126" t="s">
        <v>286</v>
      </c>
      <c r="G1" s="126" t="s">
        <v>287</v>
      </c>
      <c r="H1" s="127" t="s">
        <v>3</v>
      </c>
      <c r="I1" s="125" t="s">
        <v>12</v>
      </c>
      <c r="J1" s="126" t="s">
        <v>282</v>
      </c>
      <c r="K1" s="126" t="s">
        <v>276</v>
      </c>
      <c r="L1" s="126" t="s">
        <v>288</v>
      </c>
      <c r="M1" s="126" t="s">
        <v>287</v>
      </c>
      <c r="N1" s="127" t="s">
        <v>3</v>
      </c>
    </row>
    <row r="2" spans="1:14">
      <c r="A2" s="151"/>
      <c r="B2" s="151" t="s">
        <v>23</v>
      </c>
      <c r="C2" s="151" t="s">
        <v>389</v>
      </c>
      <c r="D2" s="151">
        <v>0</v>
      </c>
      <c r="E2" s="151">
        <v>0</v>
      </c>
      <c r="F2" s="151">
        <v>86</v>
      </c>
      <c r="G2" s="151">
        <v>84</v>
      </c>
      <c r="H2" s="151">
        <v>170</v>
      </c>
      <c r="I2" s="151"/>
      <c r="J2" s="157"/>
      <c r="K2" s="157"/>
      <c r="L2" s="157">
        <v>16.166666666666671</v>
      </c>
      <c r="M2" s="157">
        <v>21.166666666666671</v>
      </c>
      <c r="N2" s="157">
        <v>37.333333333333343</v>
      </c>
    </row>
    <row r="3" spans="1:14">
      <c r="A3" s="151"/>
      <c r="B3" s="151" t="s">
        <v>23</v>
      </c>
      <c r="C3" s="151" t="s">
        <v>390</v>
      </c>
      <c r="D3" s="151">
        <v>0</v>
      </c>
      <c r="E3" s="151">
        <v>0</v>
      </c>
      <c r="F3" s="151">
        <v>82</v>
      </c>
      <c r="G3" s="151">
        <v>88</v>
      </c>
      <c r="H3" s="151">
        <v>170</v>
      </c>
      <c r="I3" s="151"/>
      <c r="J3" s="157"/>
      <c r="K3" s="157"/>
      <c r="L3" s="157">
        <v>20.166666666666671</v>
      </c>
      <c r="M3" s="157">
        <v>17.166666666666671</v>
      </c>
      <c r="N3" s="157">
        <v>37.333333333333343</v>
      </c>
    </row>
    <row r="4" spans="1:14">
      <c r="A4" s="151"/>
      <c r="B4" s="151" t="s">
        <v>23</v>
      </c>
      <c r="C4" s="151" t="s">
        <v>391</v>
      </c>
      <c r="D4" s="151">
        <v>0</v>
      </c>
      <c r="E4" s="151">
        <v>0</v>
      </c>
      <c r="F4" s="151">
        <v>86</v>
      </c>
      <c r="G4" s="151">
        <v>95</v>
      </c>
      <c r="H4" s="151">
        <v>181</v>
      </c>
      <c r="I4" s="151"/>
      <c r="J4" s="157"/>
      <c r="K4" s="157"/>
      <c r="L4" s="157">
        <v>16.166666666666671</v>
      </c>
      <c r="M4" s="157">
        <v>10.166666666666671</v>
      </c>
      <c r="N4" s="157">
        <v>26.333333333333343</v>
      </c>
    </row>
    <row r="5" spans="1:14">
      <c r="A5" s="151"/>
      <c r="B5" s="151" t="s">
        <v>23</v>
      </c>
      <c r="C5" s="151" t="s">
        <v>392</v>
      </c>
      <c r="D5" s="151">
        <v>0</v>
      </c>
      <c r="E5" s="151">
        <v>0</v>
      </c>
      <c r="F5" s="151">
        <v>91</v>
      </c>
      <c r="G5" s="151">
        <v>95</v>
      </c>
      <c r="H5" s="151">
        <v>186</v>
      </c>
      <c r="I5" s="151"/>
      <c r="J5" s="157"/>
      <c r="K5" s="157"/>
      <c r="L5" s="157">
        <v>11.166666666666671</v>
      </c>
      <c r="M5" s="157">
        <v>10.166666666666671</v>
      </c>
      <c r="N5" s="157">
        <v>21.333333333333343</v>
      </c>
    </row>
    <row r="6" spans="1:14">
      <c r="A6" s="151"/>
      <c r="B6" s="151" t="s">
        <v>23</v>
      </c>
      <c r="C6" s="151" t="s">
        <v>393</v>
      </c>
      <c r="D6" s="151">
        <v>0</v>
      </c>
      <c r="E6" s="151">
        <v>0</v>
      </c>
      <c r="F6" s="151">
        <v>100</v>
      </c>
      <c r="G6" s="151">
        <v>104</v>
      </c>
      <c r="H6" s="151">
        <v>204</v>
      </c>
      <c r="I6" s="151"/>
      <c r="J6" s="157"/>
      <c r="K6" s="157"/>
      <c r="L6" s="157">
        <v>2.1666666666666714</v>
      </c>
      <c r="M6" s="157">
        <v>1.1666666666666714</v>
      </c>
      <c r="N6" s="157">
        <v>3.3333333333333428</v>
      </c>
    </row>
    <row r="7" spans="1:14">
      <c r="A7" s="151"/>
      <c r="B7" s="151" t="s">
        <v>23</v>
      </c>
      <c r="C7" s="151" t="s">
        <v>394</v>
      </c>
      <c r="D7" s="151">
        <v>0</v>
      </c>
      <c r="E7" s="151">
        <v>0</v>
      </c>
      <c r="F7" s="151">
        <v>108</v>
      </c>
      <c r="G7" s="151">
        <v>105</v>
      </c>
      <c r="H7" s="151">
        <v>213</v>
      </c>
      <c r="I7" s="151"/>
      <c r="J7" s="157"/>
      <c r="K7" s="157"/>
      <c r="L7" s="157">
        <v>0</v>
      </c>
      <c r="M7" s="157">
        <v>0.1666666666666714</v>
      </c>
      <c r="N7" s="157">
        <v>0.1666666666666714</v>
      </c>
    </row>
    <row r="8" spans="1:14">
      <c r="A8" s="151"/>
      <c r="B8" s="151"/>
      <c r="C8" s="151"/>
      <c r="D8" s="151"/>
      <c r="E8" s="151"/>
      <c r="F8" s="151"/>
      <c r="G8" s="151"/>
      <c r="H8" s="151"/>
      <c r="I8" s="151"/>
      <c r="J8" s="157"/>
      <c r="K8" s="157"/>
      <c r="L8" s="157"/>
      <c r="M8" s="157"/>
      <c r="N8" s="157"/>
    </row>
    <row r="9" spans="1:14">
      <c r="A9" s="151"/>
      <c r="B9" s="151"/>
      <c r="C9" s="151"/>
      <c r="D9" s="151"/>
      <c r="E9" s="151"/>
      <c r="F9" s="151"/>
      <c r="G9" s="151"/>
      <c r="H9" s="151"/>
      <c r="I9" s="151"/>
      <c r="J9" s="157"/>
      <c r="K9" s="157"/>
      <c r="L9" s="157"/>
      <c r="M9" s="157"/>
      <c r="N9" s="157"/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136" priority="6">
      <formula>AND(XEG2=0,XEH2&lt;&gt;"")</formula>
    </cfRule>
  </conditionalFormatting>
  <conditionalFormatting sqref="A2:N102">
    <cfRule type="expression" dxfId="135" priority="5">
      <formula>AND(XEG2=0,XEH2&lt;&gt;"")</formula>
    </cfRule>
  </conditionalFormatting>
  <conditionalFormatting sqref="D2:G102">
    <cfRule type="cellIs" dxfId="134" priority="3" operator="lessThan">
      <formula>#REF!</formula>
    </cfRule>
    <cfRule type="cellIs" dxfId="133" priority="4" operator="equal">
      <formula>#REF!</formula>
    </cfRule>
  </conditionalFormatting>
  <conditionalFormatting sqref="H2:H102">
    <cfRule type="cellIs" dxfId="132" priority="1" operator="lessThan">
      <formula>#REF!*COUNTIF(D2:G2,"&gt;0")</formula>
    </cfRule>
    <cfRule type="cellIs" dxfId="131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J101"/>
  <sheetViews>
    <sheetView workbookViewId="0">
      <pane ySplit="1" topLeftCell="A2" activePane="bottomLeft" state="frozen"/>
      <selection activeCell="A2" sqref="A2:D101"/>
      <selection pane="bottomLeft" activeCell="B2" sqref="B2:F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6" width="5.375" customWidth="1"/>
  </cols>
  <sheetData>
    <row r="1" spans="1:10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47" t="s">
        <v>299</v>
      </c>
      <c r="G1" s="146" t="s">
        <v>297</v>
      </c>
      <c r="J1" t="s">
        <v>344</v>
      </c>
    </row>
    <row r="2" spans="1:10">
      <c r="A2" s="148"/>
      <c r="B2" s="149" t="s">
        <v>25</v>
      </c>
      <c r="C2" s="150" t="s">
        <v>187</v>
      </c>
      <c r="D2" s="133">
        <v>0</v>
      </c>
      <c r="E2" s="133">
        <v>0</v>
      </c>
      <c r="F2" s="133">
        <v>79</v>
      </c>
    </row>
    <row r="3" spans="1:10">
      <c r="A3" s="148"/>
      <c r="B3" s="149" t="s">
        <v>25</v>
      </c>
      <c r="C3" s="150" t="s">
        <v>395</v>
      </c>
      <c r="D3" s="133">
        <v>0</v>
      </c>
      <c r="E3" s="133">
        <v>0</v>
      </c>
      <c r="F3" s="133">
        <v>82</v>
      </c>
    </row>
    <row r="4" spans="1:10">
      <c r="A4" s="151"/>
      <c r="B4" s="149" t="s">
        <v>25</v>
      </c>
      <c r="C4" s="150" t="s">
        <v>396</v>
      </c>
      <c r="D4" s="152">
        <v>0</v>
      </c>
      <c r="E4" s="152">
        <v>0</v>
      </c>
      <c r="F4" s="152">
        <v>83</v>
      </c>
    </row>
    <row r="5" spans="1:10">
      <c r="A5" s="151"/>
      <c r="B5" s="149" t="s">
        <v>25</v>
      </c>
      <c r="C5" s="150" t="s">
        <v>188</v>
      </c>
      <c r="D5" s="133">
        <v>0</v>
      </c>
      <c r="E5" s="133">
        <v>0</v>
      </c>
      <c r="F5" s="133">
        <v>84</v>
      </c>
    </row>
    <row r="6" spans="1:10">
      <c r="A6" s="151"/>
      <c r="B6" s="149" t="s">
        <v>25</v>
      </c>
      <c r="C6" s="150" t="s">
        <v>397</v>
      </c>
      <c r="D6" s="152">
        <v>0</v>
      </c>
      <c r="E6" s="152">
        <v>0</v>
      </c>
      <c r="F6" s="152">
        <v>94</v>
      </c>
    </row>
    <row r="7" spans="1:10">
      <c r="A7" s="151"/>
      <c r="B7" s="149" t="s">
        <v>25</v>
      </c>
      <c r="C7" s="150" t="s">
        <v>399</v>
      </c>
      <c r="D7" s="152">
        <v>0</v>
      </c>
      <c r="E7" s="152">
        <v>0</v>
      </c>
      <c r="F7" s="152">
        <v>100</v>
      </c>
    </row>
    <row r="8" spans="1:10">
      <c r="A8" s="151"/>
      <c r="B8" s="149" t="s">
        <v>25</v>
      </c>
      <c r="C8" s="150" t="s">
        <v>400</v>
      </c>
      <c r="D8" s="152">
        <v>0</v>
      </c>
      <c r="E8" s="152">
        <v>0</v>
      </c>
      <c r="F8" s="152">
        <v>105</v>
      </c>
    </row>
    <row r="9" spans="1:10">
      <c r="A9" s="151"/>
      <c r="B9" s="149" t="s">
        <v>25</v>
      </c>
      <c r="C9" s="150" t="s">
        <v>398</v>
      </c>
      <c r="D9" s="152">
        <v>0</v>
      </c>
      <c r="E9" s="152">
        <v>0</v>
      </c>
      <c r="F9" s="152">
        <v>106</v>
      </c>
    </row>
    <row r="10" spans="1:10">
      <c r="A10" s="151"/>
      <c r="B10" s="149"/>
      <c r="C10" s="150"/>
      <c r="D10" s="152"/>
      <c r="E10" s="152"/>
      <c r="F10" s="152"/>
    </row>
    <row r="11" spans="1:10">
      <c r="A11" s="151"/>
      <c r="B11" s="149"/>
      <c r="C11" s="150"/>
      <c r="D11" s="152"/>
      <c r="E11" s="152"/>
      <c r="F11" s="152"/>
    </row>
    <row r="12" spans="1:10">
      <c r="A12" s="151"/>
      <c r="B12" s="149"/>
      <c r="C12" s="150"/>
      <c r="D12" s="152"/>
      <c r="E12" s="152"/>
      <c r="F12" s="152"/>
    </row>
    <row r="13" spans="1:10">
      <c r="A13" s="151"/>
      <c r="B13" s="149"/>
      <c r="C13" s="150"/>
      <c r="D13" s="152"/>
      <c r="E13" s="152"/>
      <c r="F13" s="152"/>
    </row>
    <row r="14" spans="1:10">
      <c r="A14" s="151"/>
      <c r="B14" s="149"/>
      <c r="C14" s="150"/>
      <c r="D14" s="152"/>
      <c r="E14" s="152"/>
      <c r="F14" s="152"/>
    </row>
    <row r="15" spans="1:10">
      <c r="A15" s="151"/>
      <c r="B15" s="149"/>
      <c r="C15" s="150"/>
      <c r="D15" s="152"/>
      <c r="E15" s="152"/>
      <c r="F15" s="152"/>
    </row>
    <row r="16" spans="1:10">
      <c r="A16" s="151"/>
      <c r="B16" s="149"/>
      <c r="C16" s="150"/>
      <c r="D16" s="152"/>
      <c r="E16" s="152"/>
      <c r="F16" s="152"/>
    </row>
    <row r="17" spans="1:6">
      <c r="A17" s="151"/>
      <c r="B17" s="149"/>
      <c r="C17" s="150"/>
      <c r="D17" s="152"/>
      <c r="E17" s="152"/>
      <c r="F17" s="152"/>
    </row>
    <row r="18" spans="1:6">
      <c r="A18" s="151"/>
      <c r="B18" s="149"/>
      <c r="C18" s="150"/>
      <c r="D18" s="152"/>
      <c r="E18" s="152"/>
      <c r="F18" s="152"/>
    </row>
    <row r="19" spans="1:6">
      <c r="A19" s="151"/>
      <c r="B19" s="149"/>
      <c r="C19" s="150"/>
      <c r="D19" s="152"/>
      <c r="E19" s="152"/>
      <c r="F19" s="152"/>
    </row>
    <row r="20" spans="1:6">
      <c r="A20" s="151"/>
      <c r="B20" s="149"/>
      <c r="C20" s="150"/>
      <c r="D20" s="152"/>
      <c r="E20" s="152"/>
      <c r="F20" s="152"/>
    </row>
    <row r="21" spans="1:6">
      <c r="A21" s="151"/>
      <c r="B21" s="149"/>
      <c r="C21" s="150"/>
      <c r="D21" s="152"/>
      <c r="E21" s="152"/>
      <c r="F21" s="152"/>
    </row>
    <row r="22" spans="1:6">
      <c r="A22" s="151"/>
      <c r="B22" s="149"/>
      <c r="C22" s="150"/>
      <c r="D22" s="152"/>
      <c r="E22" s="152"/>
      <c r="F22" s="152"/>
    </row>
    <row r="23" spans="1:6">
      <c r="A23" s="151"/>
      <c r="B23" s="149"/>
      <c r="C23" s="150"/>
      <c r="D23" s="152"/>
      <c r="E23" s="152"/>
      <c r="F23" s="152"/>
    </row>
    <row r="24" spans="1:6">
      <c r="A24" s="151"/>
      <c r="B24" s="149"/>
      <c r="C24" s="150"/>
      <c r="D24" s="152"/>
      <c r="E24" s="152"/>
      <c r="F24" s="152"/>
    </row>
    <row r="25" spans="1:6">
      <c r="A25" s="151"/>
      <c r="B25" s="149"/>
      <c r="C25" s="150"/>
      <c r="D25" s="152"/>
      <c r="E25" s="152"/>
      <c r="F25" s="152"/>
    </row>
    <row r="26" spans="1:6">
      <c r="A26" s="151"/>
      <c r="B26" s="149"/>
      <c r="C26" s="150"/>
      <c r="D26" s="152"/>
      <c r="E26" s="152"/>
      <c r="F26" s="152"/>
    </row>
    <row r="27" spans="1:6">
      <c r="A27" s="151"/>
      <c r="B27" s="149"/>
      <c r="C27" s="150"/>
      <c r="D27" s="152"/>
      <c r="E27" s="152"/>
      <c r="F27" s="152"/>
    </row>
    <row r="28" spans="1:6">
      <c r="A28" s="151"/>
      <c r="B28" s="149"/>
      <c r="C28" s="150"/>
      <c r="D28" s="152"/>
      <c r="E28" s="152"/>
      <c r="F28" s="152"/>
    </row>
    <row r="29" spans="1:6">
      <c r="A29" s="151"/>
      <c r="B29" s="149"/>
      <c r="C29" s="150"/>
      <c r="D29" s="152"/>
      <c r="E29" s="152"/>
      <c r="F29" s="152"/>
    </row>
    <row r="30" spans="1:6">
      <c r="A30" s="151"/>
      <c r="B30" s="149"/>
      <c r="C30" s="150"/>
      <c r="D30" s="152"/>
      <c r="E30" s="152"/>
      <c r="F30" s="152"/>
    </row>
    <row r="31" spans="1:6">
      <c r="A31" s="151"/>
      <c r="B31" s="149"/>
      <c r="C31" s="150"/>
      <c r="D31" s="152"/>
      <c r="E31" s="152"/>
      <c r="F31" s="152"/>
    </row>
    <row r="32" spans="1:6">
      <c r="A32" s="151"/>
      <c r="B32" s="149"/>
      <c r="C32" s="150"/>
      <c r="D32" s="152"/>
      <c r="E32" s="152"/>
      <c r="F32" s="152"/>
    </row>
    <row r="33" spans="1:6">
      <c r="A33" s="151"/>
      <c r="B33" s="149"/>
      <c r="C33" s="150"/>
      <c r="D33" s="152"/>
      <c r="E33" s="152"/>
      <c r="F33" s="152"/>
    </row>
    <row r="34" spans="1:6">
      <c r="A34" s="151"/>
      <c r="B34" s="149"/>
      <c r="C34" s="150"/>
      <c r="D34" s="152"/>
      <c r="E34" s="152"/>
      <c r="F34" s="152"/>
    </row>
    <row r="35" spans="1:6">
      <c r="A35" s="151"/>
      <c r="B35" s="149"/>
      <c r="C35" s="150"/>
      <c r="D35" s="152"/>
      <c r="E35" s="152"/>
      <c r="F35" s="152"/>
    </row>
    <row r="36" spans="1:6">
      <c r="A36" s="151"/>
      <c r="B36" s="149"/>
      <c r="C36" s="150"/>
      <c r="D36" s="152"/>
      <c r="E36" s="152"/>
      <c r="F36" s="152"/>
    </row>
    <row r="37" spans="1:6">
      <c r="A37" s="151"/>
      <c r="B37" s="149"/>
      <c r="C37" s="150"/>
      <c r="D37" s="152"/>
      <c r="E37" s="152"/>
      <c r="F37" s="152"/>
    </row>
    <row r="38" spans="1:6">
      <c r="A38" s="151"/>
      <c r="B38" s="149"/>
      <c r="C38" s="150"/>
      <c r="D38" s="152"/>
      <c r="E38" s="152"/>
      <c r="F38" s="152"/>
    </row>
    <row r="39" spans="1:6">
      <c r="A39" s="151"/>
      <c r="B39" s="149"/>
      <c r="C39" s="150"/>
      <c r="D39" s="152"/>
      <c r="E39" s="152"/>
      <c r="F39" s="152"/>
    </row>
    <row r="40" spans="1:6">
      <c r="A40" s="151"/>
      <c r="B40" s="149"/>
      <c r="C40" s="150"/>
      <c r="D40" s="152"/>
      <c r="E40" s="152"/>
      <c r="F40" s="152"/>
    </row>
    <row r="41" spans="1:6">
      <c r="A41" s="151"/>
      <c r="B41" s="149"/>
      <c r="C41" s="150"/>
      <c r="D41" s="152"/>
      <c r="E41" s="152"/>
      <c r="F41" s="152"/>
    </row>
    <row r="42" spans="1:6">
      <c r="A42" s="151"/>
      <c r="B42" s="149"/>
      <c r="C42" s="150"/>
      <c r="D42" s="152"/>
      <c r="E42" s="152"/>
      <c r="F42" s="152"/>
    </row>
    <row r="43" spans="1:6">
      <c r="A43" s="151"/>
      <c r="B43" s="149"/>
      <c r="C43" s="150"/>
      <c r="D43" s="152"/>
      <c r="E43" s="152"/>
      <c r="F43" s="152"/>
    </row>
    <row r="44" spans="1:6">
      <c r="A44" s="151"/>
      <c r="B44" s="149"/>
      <c r="C44" s="150"/>
      <c r="D44" s="152"/>
      <c r="E44" s="152"/>
      <c r="F44" s="152"/>
    </row>
    <row r="45" spans="1:6">
      <c r="A45" s="151"/>
      <c r="B45" s="149"/>
      <c r="C45" s="150"/>
      <c r="D45" s="152"/>
      <c r="E45" s="152"/>
      <c r="F45" s="152"/>
    </row>
    <row r="46" spans="1:6">
      <c r="A46" s="151"/>
      <c r="B46" s="149"/>
      <c r="C46" s="150"/>
      <c r="D46" s="152"/>
      <c r="E46" s="152"/>
      <c r="F46" s="152"/>
    </row>
    <row r="47" spans="1:6">
      <c r="A47" s="151"/>
      <c r="B47" s="149"/>
      <c r="C47" s="150"/>
      <c r="D47" s="152"/>
      <c r="E47" s="152"/>
      <c r="F47" s="152"/>
    </row>
    <row r="48" spans="1:6">
      <c r="A48" s="151"/>
      <c r="B48" s="149"/>
      <c r="C48" s="150"/>
      <c r="D48" s="152"/>
      <c r="E48" s="152"/>
      <c r="F48" s="152"/>
    </row>
    <row r="49" spans="1:6">
      <c r="A49" s="151"/>
      <c r="B49" s="149"/>
      <c r="C49" s="150"/>
      <c r="D49" s="152"/>
      <c r="E49" s="152"/>
      <c r="F49" s="152"/>
    </row>
    <row r="50" spans="1:6">
      <c r="A50" s="151"/>
      <c r="B50" s="149"/>
      <c r="C50" s="150"/>
      <c r="D50" s="152"/>
      <c r="E50" s="152"/>
      <c r="F50" s="152"/>
    </row>
    <row r="51" spans="1:6">
      <c r="A51" s="151"/>
      <c r="B51" s="149"/>
      <c r="C51" s="150"/>
      <c r="D51" s="152"/>
      <c r="E51" s="152"/>
      <c r="F51" s="152"/>
    </row>
    <row r="52" spans="1:6">
      <c r="A52" s="151"/>
      <c r="B52" s="149"/>
      <c r="C52" s="150"/>
      <c r="D52" s="152"/>
      <c r="E52" s="152"/>
      <c r="F52" s="152"/>
    </row>
    <row r="53" spans="1:6">
      <c r="A53" s="151"/>
      <c r="B53" s="149"/>
      <c r="C53" s="150"/>
      <c r="D53" s="152"/>
      <c r="E53" s="152"/>
      <c r="F53" s="152"/>
    </row>
    <row r="54" spans="1:6">
      <c r="A54" s="151"/>
      <c r="B54" s="149"/>
      <c r="C54" s="150"/>
      <c r="D54" s="152"/>
      <c r="E54" s="152"/>
      <c r="F54" s="152"/>
    </row>
    <row r="55" spans="1:6">
      <c r="A55" s="151"/>
      <c r="B55" s="149"/>
      <c r="C55" s="150"/>
      <c r="D55" s="152"/>
      <c r="E55" s="152"/>
      <c r="F55" s="152"/>
    </row>
    <row r="56" spans="1:6">
      <c r="A56" s="151"/>
      <c r="B56" s="149"/>
      <c r="C56" s="150"/>
      <c r="D56" s="152"/>
      <c r="E56" s="152"/>
      <c r="F56" s="152"/>
    </row>
    <row r="57" spans="1:6">
      <c r="A57" s="151"/>
      <c r="B57" s="149"/>
      <c r="C57" s="150"/>
      <c r="D57" s="152"/>
      <c r="E57" s="152"/>
      <c r="F57" s="152"/>
    </row>
    <row r="58" spans="1:6">
      <c r="A58" s="151"/>
      <c r="B58" s="149"/>
      <c r="C58" s="150"/>
      <c r="D58" s="152"/>
      <c r="E58" s="152"/>
      <c r="F58" s="152"/>
    </row>
    <row r="59" spans="1:6">
      <c r="A59" s="151"/>
      <c r="B59" s="149"/>
      <c r="C59" s="150"/>
      <c r="D59" s="152"/>
      <c r="E59" s="152"/>
      <c r="F59" s="152"/>
    </row>
    <row r="60" spans="1:6">
      <c r="A60" s="151"/>
      <c r="B60" s="149"/>
      <c r="C60" s="150"/>
      <c r="D60" s="152"/>
      <c r="E60" s="152"/>
      <c r="F60" s="152"/>
    </row>
    <row r="61" spans="1:6">
      <c r="A61" s="151"/>
      <c r="B61" s="149"/>
      <c r="C61" s="150"/>
      <c r="D61" s="152"/>
      <c r="E61" s="152"/>
      <c r="F61" s="152"/>
    </row>
    <row r="62" spans="1:6">
      <c r="A62" s="151"/>
      <c r="B62" s="149"/>
      <c r="C62" s="150"/>
      <c r="D62" s="152"/>
      <c r="E62" s="152"/>
      <c r="F62" s="152"/>
    </row>
    <row r="63" spans="1:6">
      <c r="A63" s="151"/>
      <c r="B63" s="149"/>
      <c r="C63" s="150"/>
      <c r="D63" s="152"/>
      <c r="E63" s="152"/>
      <c r="F63" s="152"/>
    </row>
    <row r="64" spans="1:6">
      <c r="A64" s="151"/>
      <c r="B64" s="149"/>
      <c r="C64" s="150"/>
      <c r="D64" s="152"/>
      <c r="E64" s="152"/>
      <c r="F64" s="152"/>
    </row>
    <row r="65" spans="1:6">
      <c r="A65" s="151"/>
      <c r="B65" s="149"/>
      <c r="C65" s="150"/>
      <c r="D65" s="152"/>
      <c r="E65" s="152"/>
      <c r="F65" s="152"/>
    </row>
    <row r="66" spans="1:6">
      <c r="A66" s="151"/>
      <c r="B66" s="149"/>
      <c r="C66" s="150"/>
      <c r="D66" s="152"/>
      <c r="E66" s="152"/>
      <c r="F66" s="152"/>
    </row>
    <row r="67" spans="1:6">
      <c r="A67" s="151"/>
      <c r="B67" s="149"/>
      <c r="C67" s="150"/>
      <c r="D67" s="152"/>
      <c r="E67" s="152"/>
      <c r="F67" s="152"/>
    </row>
    <row r="68" spans="1:6">
      <c r="A68" s="151"/>
      <c r="B68" s="149"/>
      <c r="C68" s="150"/>
      <c r="D68" s="152"/>
      <c r="E68" s="152"/>
      <c r="F68" s="152"/>
    </row>
    <row r="69" spans="1:6">
      <c r="A69" s="151"/>
      <c r="B69" s="149"/>
      <c r="C69" s="150"/>
      <c r="D69" s="152"/>
      <c r="E69" s="152"/>
      <c r="F69" s="152"/>
    </row>
    <row r="70" spans="1:6">
      <c r="A70" s="151"/>
      <c r="B70" s="149"/>
      <c r="C70" s="150"/>
      <c r="D70" s="152"/>
      <c r="E70" s="152"/>
      <c r="F70" s="152"/>
    </row>
    <row r="71" spans="1:6">
      <c r="A71" s="151"/>
      <c r="B71" s="149"/>
      <c r="C71" s="150"/>
      <c r="D71" s="152"/>
      <c r="E71" s="152"/>
      <c r="F71" s="152"/>
    </row>
    <row r="72" spans="1:6">
      <c r="A72" s="151"/>
      <c r="B72" s="149"/>
      <c r="C72" s="150"/>
      <c r="D72" s="152"/>
      <c r="E72" s="152"/>
      <c r="F72" s="152"/>
    </row>
    <row r="73" spans="1:6">
      <c r="A73" s="151"/>
      <c r="B73" s="149"/>
      <c r="C73" s="150"/>
      <c r="D73" s="152"/>
      <c r="E73" s="152"/>
      <c r="F73" s="152"/>
    </row>
    <row r="74" spans="1:6">
      <c r="A74" s="151"/>
      <c r="B74" s="149"/>
      <c r="C74" s="150"/>
      <c r="D74" s="152"/>
      <c r="E74" s="152"/>
      <c r="F74" s="152"/>
    </row>
    <row r="75" spans="1:6">
      <c r="A75" s="151"/>
      <c r="B75" s="149"/>
      <c r="C75" s="150"/>
      <c r="D75" s="152"/>
      <c r="E75" s="152"/>
      <c r="F75" s="152"/>
    </row>
    <row r="76" spans="1:6">
      <c r="A76" s="151"/>
      <c r="B76" s="149"/>
      <c r="C76" s="150"/>
      <c r="D76" s="152"/>
      <c r="E76" s="152"/>
      <c r="F76" s="152"/>
    </row>
    <row r="77" spans="1:6">
      <c r="A77" s="151"/>
      <c r="B77" s="149"/>
      <c r="C77" s="150"/>
      <c r="D77" s="152"/>
      <c r="E77" s="152"/>
      <c r="F77" s="152"/>
    </row>
    <row r="78" spans="1:6">
      <c r="A78" s="151"/>
      <c r="B78" s="149"/>
      <c r="C78" s="150"/>
      <c r="D78" s="152"/>
      <c r="E78" s="152"/>
      <c r="F78" s="152"/>
    </row>
    <row r="79" spans="1:6">
      <c r="A79" s="151"/>
      <c r="B79" s="149"/>
      <c r="C79" s="150"/>
      <c r="D79" s="152"/>
      <c r="E79" s="152"/>
      <c r="F79" s="152"/>
    </row>
    <row r="80" spans="1:6">
      <c r="A80" s="151"/>
      <c r="B80" s="149"/>
      <c r="C80" s="150"/>
      <c r="D80" s="152"/>
      <c r="E80" s="152"/>
      <c r="F80" s="152"/>
    </row>
    <row r="81" spans="1:6">
      <c r="A81" s="151"/>
      <c r="B81" s="149"/>
      <c r="C81" s="150"/>
      <c r="D81" s="152"/>
      <c r="E81" s="152"/>
      <c r="F81" s="152"/>
    </row>
    <row r="82" spans="1:6">
      <c r="A82" s="151"/>
      <c r="B82" s="149"/>
      <c r="C82" s="150"/>
      <c r="D82" s="152"/>
      <c r="E82" s="152"/>
      <c r="F82" s="152"/>
    </row>
    <row r="83" spans="1:6">
      <c r="A83" s="151"/>
      <c r="B83" s="149"/>
      <c r="C83" s="150"/>
      <c r="D83" s="152"/>
      <c r="E83" s="152"/>
      <c r="F83" s="152"/>
    </row>
    <row r="84" spans="1:6">
      <c r="A84" s="151"/>
      <c r="B84" s="149"/>
      <c r="C84" s="150"/>
      <c r="D84" s="152"/>
      <c r="E84" s="152"/>
      <c r="F84" s="152"/>
    </row>
    <row r="85" spans="1:6">
      <c r="A85" s="151"/>
      <c r="B85" s="149"/>
      <c r="C85" s="150"/>
      <c r="D85" s="152"/>
      <c r="E85" s="152"/>
      <c r="F85" s="152"/>
    </row>
    <row r="86" spans="1:6">
      <c r="A86" s="151"/>
      <c r="B86" s="149"/>
      <c r="C86" s="150"/>
      <c r="D86" s="152"/>
      <c r="E86" s="152"/>
      <c r="F86" s="152"/>
    </row>
    <row r="87" spans="1:6">
      <c r="A87" s="151"/>
      <c r="B87" s="149"/>
      <c r="C87" s="150"/>
      <c r="D87" s="152"/>
      <c r="E87" s="152"/>
      <c r="F87" s="152"/>
    </row>
    <row r="88" spans="1:6">
      <c r="A88" s="151"/>
      <c r="B88" s="149"/>
      <c r="C88" s="150"/>
      <c r="D88" s="152"/>
      <c r="E88" s="152"/>
      <c r="F88" s="152"/>
    </row>
    <row r="89" spans="1:6">
      <c r="A89" s="151"/>
      <c r="B89" s="149"/>
      <c r="C89" s="150"/>
      <c r="D89" s="152"/>
      <c r="E89" s="152"/>
      <c r="F89" s="152"/>
    </row>
    <row r="90" spans="1:6">
      <c r="A90" s="151"/>
      <c r="B90" s="149"/>
      <c r="C90" s="150"/>
      <c r="D90" s="152"/>
      <c r="E90" s="152"/>
      <c r="F90" s="152"/>
    </row>
    <row r="91" spans="1:6">
      <c r="A91" s="151"/>
      <c r="B91" s="149"/>
      <c r="C91" s="150"/>
      <c r="D91" s="152"/>
      <c r="E91" s="152"/>
      <c r="F91" s="152"/>
    </row>
    <row r="92" spans="1:6">
      <c r="A92" s="151"/>
      <c r="B92" s="149"/>
      <c r="C92" s="150"/>
      <c r="D92" s="152"/>
      <c r="E92" s="152"/>
      <c r="F92" s="152"/>
    </row>
    <row r="93" spans="1:6">
      <c r="A93" s="151"/>
      <c r="B93" s="149"/>
      <c r="C93" s="150"/>
      <c r="D93" s="152"/>
      <c r="E93" s="152"/>
      <c r="F93" s="152"/>
    </row>
    <row r="94" spans="1:6">
      <c r="A94" s="151"/>
      <c r="B94" s="149"/>
      <c r="C94" s="150"/>
      <c r="D94" s="152"/>
      <c r="E94" s="152"/>
      <c r="F94" s="152"/>
    </row>
    <row r="95" spans="1:6">
      <c r="A95" s="151"/>
      <c r="B95" s="149"/>
      <c r="C95" s="150"/>
      <c r="D95" s="152"/>
      <c r="E95" s="152"/>
      <c r="F95" s="152"/>
    </row>
    <row r="96" spans="1:6">
      <c r="A96" s="151"/>
      <c r="B96" s="149"/>
      <c r="C96" s="150"/>
      <c r="D96" s="152"/>
      <c r="E96" s="152"/>
      <c r="F96" s="152"/>
    </row>
    <row r="97" spans="1:6">
      <c r="A97" s="151"/>
      <c r="B97" s="149"/>
      <c r="C97" s="150"/>
      <c r="D97" s="152"/>
      <c r="E97" s="152"/>
      <c r="F97" s="152"/>
    </row>
    <row r="98" spans="1:6">
      <c r="A98" s="151"/>
      <c r="B98" s="149"/>
      <c r="C98" s="150"/>
      <c r="D98" s="152"/>
      <c r="E98" s="152"/>
      <c r="F98" s="152"/>
    </row>
    <row r="99" spans="1:6">
      <c r="A99" s="151"/>
      <c r="B99" s="149"/>
      <c r="C99" s="150"/>
      <c r="D99" s="152"/>
      <c r="E99" s="152"/>
      <c r="F99" s="152"/>
    </row>
    <row r="100" spans="1:6">
      <c r="A100" s="151"/>
      <c r="B100" s="149"/>
      <c r="C100" s="150"/>
      <c r="D100" s="152"/>
      <c r="E100" s="152"/>
      <c r="F100" s="152"/>
    </row>
    <row r="101" spans="1:6">
      <c r="A101" s="151"/>
      <c r="B101" s="149"/>
      <c r="C101" s="150"/>
      <c r="D101" s="152"/>
      <c r="E101" s="152"/>
      <c r="F101" s="152"/>
    </row>
  </sheetData>
  <sortState ref="B2:F9">
    <sortCondition ref="F2:F9"/>
  </sortState>
  <phoneticPr fontId="2" type="noConversion"/>
  <conditionalFormatting sqref="B2:B101">
    <cfRule type="expression" dxfId="130" priority="4">
      <formula>AND(XEA2=0,XEB2&lt;&gt;"")</formula>
    </cfRule>
  </conditionalFormatting>
  <conditionalFormatting sqref="A2:A101">
    <cfRule type="expression" dxfId="129" priority="3">
      <formula>AND(XEA2=0,XEB2&lt;&gt;"")</formula>
    </cfRule>
  </conditionalFormatting>
  <conditionalFormatting sqref="D2:F101">
    <cfRule type="cellIs" dxfId="128" priority="1" operator="lessThan">
      <formula>#REF!</formula>
    </cfRule>
    <cfRule type="cellIs" dxfId="127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C3" sqref="C3:G10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7" width="5.375" style="128" customWidth="1"/>
    <col min="8" max="8" width="7.375" style="131" customWidth="1"/>
    <col min="9" max="16384" width="9" style="128"/>
  </cols>
  <sheetData>
    <row r="1" spans="1:8" ht="16.5">
      <c r="A1" s="134" t="s">
        <v>301</v>
      </c>
      <c r="B1" s="134" t="s">
        <v>304</v>
      </c>
      <c r="C1" s="214" t="s">
        <v>330</v>
      </c>
      <c r="D1" s="214"/>
      <c r="E1" s="214"/>
      <c r="F1" s="214"/>
      <c r="G1" s="214"/>
      <c r="H1" s="214"/>
    </row>
    <row r="2" spans="1:8" ht="16.5">
      <c r="A2" s="135">
        <f>SUM(A3:A102)</f>
        <v>8</v>
      </c>
      <c r="B2" s="136">
        <f>SUM(B3:B102)/A2</f>
        <v>91.625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9" t="s">
        <v>307</v>
      </c>
    </row>
    <row r="3" spans="1:8" ht="16.5">
      <c r="A3" s="140">
        <f>COUNTA(D3)</f>
        <v>1</v>
      </c>
      <c r="B3" s="140">
        <f>G3</f>
        <v>79</v>
      </c>
      <c r="C3" s="149" t="s">
        <v>25</v>
      </c>
      <c r="D3" s="150" t="s">
        <v>187</v>
      </c>
      <c r="E3" s="133">
        <v>0</v>
      </c>
      <c r="F3" s="133">
        <v>0</v>
      </c>
      <c r="G3" s="133">
        <v>79</v>
      </c>
      <c r="H3" s="141">
        <f>IF($B$2-G3+10&gt;0,$B$2-G3+10,0)*A3</f>
        <v>22.625</v>
      </c>
    </row>
    <row r="4" spans="1:8" ht="16.5">
      <c r="A4" s="140">
        <f t="shared" ref="A4:A67" si="0">COUNTA(D4)</f>
        <v>1</v>
      </c>
      <c r="B4" s="140">
        <f t="shared" ref="B4:B67" si="1">G4</f>
        <v>82</v>
      </c>
      <c r="C4" s="149" t="s">
        <v>25</v>
      </c>
      <c r="D4" s="150" t="s">
        <v>395</v>
      </c>
      <c r="E4" s="152">
        <v>0</v>
      </c>
      <c r="F4" s="152">
        <v>0</v>
      </c>
      <c r="G4" s="152">
        <v>82</v>
      </c>
      <c r="H4" s="141">
        <f t="shared" ref="H4:H67" si="2">IF($B$2-G4+10&gt;0,$B$2-G4+10,0)*A4</f>
        <v>19.625</v>
      </c>
    </row>
    <row r="5" spans="1:8" ht="16.5">
      <c r="A5" s="140">
        <f t="shared" si="0"/>
        <v>1</v>
      </c>
      <c r="B5" s="140">
        <f t="shared" si="1"/>
        <v>83</v>
      </c>
      <c r="C5" s="149" t="s">
        <v>25</v>
      </c>
      <c r="D5" s="150" t="s">
        <v>396</v>
      </c>
      <c r="E5" s="152">
        <v>0</v>
      </c>
      <c r="F5" s="152">
        <v>0</v>
      </c>
      <c r="G5" s="152">
        <v>83</v>
      </c>
      <c r="H5" s="141">
        <f t="shared" si="2"/>
        <v>18.625</v>
      </c>
    </row>
    <row r="6" spans="1:8" ht="16.5">
      <c r="A6" s="140">
        <f t="shared" si="0"/>
        <v>1</v>
      </c>
      <c r="B6" s="140">
        <f t="shared" si="1"/>
        <v>84</v>
      </c>
      <c r="C6" s="149" t="s">
        <v>25</v>
      </c>
      <c r="D6" s="150" t="s">
        <v>188</v>
      </c>
      <c r="E6" s="152">
        <v>0</v>
      </c>
      <c r="F6" s="152">
        <v>0</v>
      </c>
      <c r="G6" s="152">
        <v>84</v>
      </c>
      <c r="H6" s="141">
        <f t="shared" si="2"/>
        <v>17.625</v>
      </c>
    </row>
    <row r="7" spans="1:8" ht="16.5">
      <c r="A7" s="140">
        <f t="shared" si="0"/>
        <v>1</v>
      </c>
      <c r="B7" s="140">
        <f t="shared" si="1"/>
        <v>94</v>
      </c>
      <c r="C7" s="149" t="s">
        <v>25</v>
      </c>
      <c r="D7" s="150" t="s">
        <v>397</v>
      </c>
      <c r="E7" s="152">
        <v>0</v>
      </c>
      <c r="F7" s="152">
        <v>0</v>
      </c>
      <c r="G7" s="152">
        <v>94</v>
      </c>
      <c r="H7" s="141">
        <f t="shared" si="2"/>
        <v>7.625</v>
      </c>
    </row>
    <row r="8" spans="1:8" ht="16.5">
      <c r="A8" s="140">
        <f t="shared" si="0"/>
        <v>1</v>
      </c>
      <c r="B8" s="140">
        <f t="shared" si="1"/>
        <v>100</v>
      </c>
      <c r="C8" s="149" t="s">
        <v>25</v>
      </c>
      <c r="D8" s="150" t="s">
        <v>399</v>
      </c>
      <c r="E8" s="152">
        <v>0</v>
      </c>
      <c r="F8" s="152">
        <v>0</v>
      </c>
      <c r="G8" s="152">
        <v>100</v>
      </c>
      <c r="H8" s="141">
        <f t="shared" si="2"/>
        <v>1.625</v>
      </c>
    </row>
    <row r="9" spans="1:8" ht="16.5">
      <c r="A9" s="140">
        <f t="shared" si="0"/>
        <v>1</v>
      </c>
      <c r="B9" s="140">
        <f t="shared" si="1"/>
        <v>105</v>
      </c>
      <c r="C9" s="149" t="s">
        <v>25</v>
      </c>
      <c r="D9" s="150" t="s">
        <v>400</v>
      </c>
      <c r="E9" s="152">
        <v>0</v>
      </c>
      <c r="F9" s="152">
        <v>0</v>
      </c>
      <c r="G9" s="152">
        <v>105</v>
      </c>
      <c r="H9" s="141">
        <f t="shared" si="2"/>
        <v>0</v>
      </c>
    </row>
    <row r="10" spans="1:8" ht="16.5">
      <c r="A10" s="140">
        <f t="shared" si="0"/>
        <v>1</v>
      </c>
      <c r="B10" s="140">
        <f t="shared" si="1"/>
        <v>106</v>
      </c>
      <c r="C10" s="149" t="s">
        <v>25</v>
      </c>
      <c r="D10" s="150" t="s">
        <v>398</v>
      </c>
      <c r="E10" s="152">
        <v>0</v>
      </c>
      <c r="F10" s="152">
        <v>0</v>
      </c>
      <c r="G10" s="152">
        <v>106</v>
      </c>
      <c r="H10" s="141">
        <f t="shared" si="2"/>
        <v>0</v>
      </c>
    </row>
    <row r="11" spans="1:8" ht="16.5">
      <c r="A11" s="140">
        <f t="shared" si="0"/>
        <v>0</v>
      </c>
      <c r="B11" s="140">
        <f t="shared" si="1"/>
        <v>0</v>
      </c>
      <c r="C11" s="149"/>
      <c r="D11" s="150"/>
      <c r="E11" s="152"/>
      <c r="F11" s="152"/>
      <c r="G11" s="152"/>
      <c r="H11" s="141">
        <f t="shared" si="2"/>
        <v>0</v>
      </c>
    </row>
    <row r="12" spans="1:8" ht="16.5">
      <c r="A12" s="140">
        <f t="shared" si="0"/>
        <v>0</v>
      </c>
      <c r="B12" s="140">
        <f t="shared" si="1"/>
        <v>0</v>
      </c>
      <c r="C12" s="149"/>
      <c r="D12" s="150"/>
      <c r="E12" s="152"/>
      <c r="F12" s="152"/>
      <c r="G12" s="152"/>
      <c r="H12" s="141">
        <f t="shared" si="2"/>
        <v>0</v>
      </c>
    </row>
    <row r="13" spans="1:8" ht="16.5">
      <c r="A13" s="140">
        <f t="shared" si="0"/>
        <v>0</v>
      </c>
      <c r="B13" s="140">
        <f t="shared" si="1"/>
        <v>0</v>
      </c>
      <c r="C13" s="149"/>
      <c r="D13" s="150"/>
      <c r="E13" s="152"/>
      <c r="F13" s="152"/>
      <c r="G13" s="152"/>
      <c r="H13" s="141">
        <f t="shared" si="2"/>
        <v>0</v>
      </c>
    </row>
    <row r="14" spans="1:8" ht="16.5">
      <c r="A14" s="140">
        <f t="shared" si="0"/>
        <v>0</v>
      </c>
      <c r="B14" s="140">
        <f t="shared" si="1"/>
        <v>0</v>
      </c>
      <c r="C14" s="149"/>
      <c r="D14" s="150"/>
      <c r="E14" s="152"/>
      <c r="F14" s="152"/>
      <c r="G14" s="152"/>
      <c r="H14" s="141">
        <f t="shared" si="2"/>
        <v>0</v>
      </c>
    </row>
    <row r="15" spans="1:8" ht="16.5">
      <c r="A15" s="140">
        <f t="shared" si="0"/>
        <v>0</v>
      </c>
      <c r="B15" s="140">
        <f t="shared" si="1"/>
        <v>0</v>
      </c>
      <c r="C15" s="149"/>
      <c r="D15" s="150"/>
      <c r="E15" s="152"/>
      <c r="F15" s="152"/>
      <c r="G15" s="152"/>
      <c r="H15" s="141">
        <f t="shared" si="2"/>
        <v>0</v>
      </c>
    </row>
    <row r="16" spans="1:8" ht="16.5">
      <c r="A16" s="140">
        <f t="shared" si="0"/>
        <v>0</v>
      </c>
      <c r="B16" s="140">
        <f t="shared" si="1"/>
        <v>0</v>
      </c>
      <c r="C16" s="149"/>
      <c r="D16" s="150"/>
      <c r="E16" s="152"/>
      <c r="F16" s="152"/>
      <c r="G16" s="152"/>
      <c r="H16" s="141">
        <f t="shared" si="2"/>
        <v>0</v>
      </c>
    </row>
    <row r="17" spans="1:8" ht="16.5">
      <c r="A17" s="140">
        <f t="shared" si="0"/>
        <v>0</v>
      </c>
      <c r="B17" s="140">
        <f t="shared" si="1"/>
        <v>0</v>
      </c>
      <c r="C17" s="149"/>
      <c r="D17" s="150"/>
      <c r="E17" s="152"/>
      <c r="F17" s="152"/>
      <c r="G17" s="152"/>
      <c r="H17" s="141">
        <f t="shared" si="2"/>
        <v>0</v>
      </c>
    </row>
    <row r="18" spans="1:8" ht="16.5">
      <c r="A18" s="140">
        <f t="shared" si="0"/>
        <v>0</v>
      </c>
      <c r="B18" s="140">
        <f t="shared" si="1"/>
        <v>0</v>
      </c>
      <c r="C18" s="149"/>
      <c r="D18" s="150"/>
      <c r="E18" s="152"/>
      <c r="F18" s="152"/>
      <c r="G18" s="152"/>
      <c r="H18" s="141">
        <f t="shared" si="2"/>
        <v>0</v>
      </c>
    </row>
    <row r="19" spans="1:8" ht="16.5">
      <c r="A19" s="140">
        <f t="shared" si="0"/>
        <v>0</v>
      </c>
      <c r="B19" s="140">
        <f t="shared" si="1"/>
        <v>0</v>
      </c>
      <c r="C19" s="149"/>
      <c r="D19" s="150"/>
      <c r="E19" s="152"/>
      <c r="F19" s="152"/>
      <c r="G19" s="152"/>
      <c r="H19" s="141">
        <f t="shared" si="2"/>
        <v>0</v>
      </c>
    </row>
    <row r="20" spans="1:8" ht="16.5">
      <c r="A20" s="140">
        <f t="shared" si="0"/>
        <v>0</v>
      </c>
      <c r="B20" s="140">
        <f t="shared" si="1"/>
        <v>0</v>
      </c>
      <c r="C20" s="149"/>
      <c r="D20" s="150"/>
      <c r="E20" s="152"/>
      <c r="F20" s="152"/>
      <c r="G20" s="152"/>
      <c r="H20" s="141">
        <f t="shared" si="2"/>
        <v>0</v>
      </c>
    </row>
    <row r="21" spans="1:8" ht="16.5">
      <c r="A21" s="140">
        <f t="shared" si="0"/>
        <v>0</v>
      </c>
      <c r="B21" s="140">
        <f t="shared" si="1"/>
        <v>0</v>
      </c>
      <c r="C21" s="149"/>
      <c r="D21" s="150"/>
      <c r="E21" s="152"/>
      <c r="F21" s="152"/>
      <c r="G21" s="152"/>
      <c r="H21" s="141">
        <f t="shared" si="2"/>
        <v>0</v>
      </c>
    </row>
    <row r="22" spans="1:8" ht="16.5">
      <c r="A22" s="140">
        <f t="shared" si="0"/>
        <v>0</v>
      </c>
      <c r="B22" s="140">
        <f t="shared" si="1"/>
        <v>0</v>
      </c>
      <c r="C22" s="149"/>
      <c r="D22" s="150"/>
      <c r="E22" s="152"/>
      <c r="F22" s="152"/>
      <c r="G22" s="152"/>
      <c r="H22" s="141">
        <f t="shared" si="2"/>
        <v>0</v>
      </c>
    </row>
    <row r="23" spans="1:8" ht="16.5">
      <c r="A23" s="140">
        <f t="shared" si="0"/>
        <v>0</v>
      </c>
      <c r="B23" s="140">
        <f t="shared" si="1"/>
        <v>0</v>
      </c>
      <c r="C23" s="149"/>
      <c r="D23" s="150"/>
      <c r="E23" s="152"/>
      <c r="F23" s="152"/>
      <c r="G23" s="152"/>
      <c r="H23" s="141">
        <f t="shared" si="2"/>
        <v>0</v>
      </c>
    </row>
    <row r="24" spans="1:8" ht="16.5">
      <c r="A24" s="140">
        <f t="shared" si="0"/>
        <v>0</v>
      </c>
      <c r="B24" s="140">
        <f t="shared" si="1"/>
        <v>0</v>
      </c>
      <c r="C24" s="149"/>
      <c r="D24" s="150"/>
      <c r="E24" s="152"/>
      <c r="F24" s="152"/>
      <c r="G24" s="152"/>
      <c r="H24" s="141">
        <f t="shared" si="2"/>
        <v>0</v>
      </c>
    </row>
    <row r="25" spans="1:8" ht="16.5">
      <c r="A25" s="140">
        <f t="shared" si="0"/>
        <v>0</v>
      </c>
      <c r="B25" s="140">
        <f t="shared" si="1"/>
        <v>0</v>
      </c>
      <c r="C25" s="149"/>
      <c r="D25" s="150"/>
      <c r="E25" s="152"/>
      <c r="F25" s="152"/>
      <c r="G25" s="152"/>
      <c r="H25" s="141">
        <f t="shared" si="2"/>
        <v>0</v>
      </c>
    </row>
    <row r="26" spans="1:8" ht="16.5">
      <c r="A26" s="140">
        <f t="shared" si="0"/>
        <v>0</v>
      </c>
      <c r="B26" s="140">
        <f t="shared" si="1"/>
        <v>0</v>
      </c>
      <c r="C26" s="149"/>
      <c r="D26" s="150"/>
      <c r="E26" s="152"/>
      <c r="F26" s="152"/>
      <c r="G26" s="152"/>
      <c r="H26" s="141">
        <f t="shared" si="2"/>
        <v>0</v>
      </c>
    </row>
    <row r="27" spans="1:8" ht="16.5">
      <c r="A27" s="140">
        <f t="shared" si="0"/>
        <v>0</v>
      </c>
      <c r="B27" s="140">
        <f t="shared" si="1"/>
        <v>0</v>
      </c>
      <c r="C27" s="149"/>
      <c r="D27" s="150"/>
      <c r="E27" s="133"/>
      <c r="F27" s="133"/>
      <c r="G27" s="133"/>
      <c r="H27" s="141">
        <f t="shared" si="2"/>
        <v>0</v>
      </c>
    </row>
    <row r="28" spans="1:8" ht="16.5">
      <c r="A28" s="140">
        <f t="shared" si="0"/>
        <v>0</v>
      </c>
      <c r="B28" s="140">
        <f t="shared" si="1"/>
        <v>0</v>
      </c>
      <c r="C28" s="149"/>
      <c r="D28" s="150"/>
      <c r="E28" s="152"/>
      <c r="F28" s="152"/>
      <c r="G28" s="152"/>
      <c r="H28" s="141">
        <f t="shared" si="2"/>
        <v>0</v>
      </c>
    </row>
    <row r="29" spans="1:8" ht="16.5">
      <c r="A29" s="140">
        <f t="shared" si="0"/>
        <v>0</v>
      </c>
      <c r="B29" s="140">
        <f t="shared" si="1"/>
        <v>0</v>
      </c>
      <c r="C29" s="149"/>
      <c r="D29" s="150"/>
      <c r="E29" s="152"/>
      <c r="F29" s="152"/>
      <c r="G29" s="152"/>
      <c r="H29" s="141">
        <f t="shared" si="2"/>
        <v>0</v>
      </c>
    </row>
    <row r="30" spans="1:8" ht="16.5">
      <c r="A30" s="140">
        <f t="shared" si="0"/>
        <v>0</v>
      </c>
      <c r="B30" s="140">
        <f t="shared" si="1"/>
        <v>0</v>
      </c>
      <c r="C30" s="149"/>
      <c r="D30" s="150"/>
      <c r="E30" s="152"/>
      <c r="F30" s="152"/>
      <c r="G30" s="152"/>
      <c r="H30" s="141">
        <f t="shared" si="2"/>
        <v>0</v>
      </c>
    </row>
    <row r="31" spans="1:8" ht="16.5">
      <c r="A31" s="140">
        <f t="shared" si="0"/>
        <v>0</v>
      </c>
      <c r="B31" s="140">
        <f t="shared" si="1"/>
        <v>0</v>
      </c>
      <c r="C31" s="149"/>
      <c r="D31" s="150"/>
      <c r="E31" s="152"/>
      <c r="F31" s="152"/>
      <c r="G31" s="152"/>
      <c r="H31" s="141">
        <f t="shared" si="2"/>
        <v>0</v>
      </c>
    </row>
    <row r="32" spans="1:8" ht="16.5">
      <c r="A32" s="140">
        <f t="shared" si="0"/>
        <v>0</v>
      </c>
      <c r="B32" s="140">
        <f t="shared" si="1"/>
        <v>0</v>
      </c>
      <c r="C32" s="149"/>
      <c r="D32" s="150"/>
      <c r="E32" s="152"/>
      <c r="F32" s="152"/>
      <c r="G32" s="152"/>
      <c r="H32" s="141">
        <f t="shared" si="2"/>
        <v>0</v>
      </c>
    </row>
    <row r="33" spans="1:8" ht="16.5">
      <c r="A33" s="140">
        <f t="shared" si="0"/>
        <v>0</v>
      </c>
      <c r="B33" s="140">
        <f t="shared" si="1"/>
        <v>0</v>
      </c>
      <c r="C33" s="149"/>
      <c r="D33" s="150"/>
      <c r="E33" s="152"/>
      <c r="F33" s="152"/>
      <c r="G33" s="152"/>
      <c r="H33" s="141">
        <f t="shared" si="2"/>
        <v>0</v>
      </c>
    </row>
    <row r="34" spans="1:8" ht="16.5">
      <c r="A34" s="140">
        <f t="shared" si="0"/>
        <v>0</v>
      </c>
      <c r="B34" s="140">
        <f t="shared" si="1"/>
        <v>0</v>
      </c>
      <c r="C34" s="149"/>
      <c r="D34" s="150"/>
      <c r="E34" s="152"/>
      <c r="F34" s="152"/>
      <c r="G34" s="152"/>
      <c r="H34" s="141">
        <f t="shared" si="2"/>
        <v>0</v>
      </c>
    </row>
    <row r="35" spans="1:8" ht="16.5">
      <c r="A35" s="140">
        <f t="shared" si="0"/>
        <v>0</v>
      </c>
      <c r="B35" s="140">
        <f t="shared" si="1"/>
        <v>0</v>
      </c>
      <c r="C35" s="149"/>
      <c r="D35" s="150"/>
      <c r="E35" s="152"/>
      <c r="F35" s="152"/>
      <c r="G35" s="152"/>
      <c r="H35" s="141">
        <f t="shared" si="2"/>
        <v>0</v>
      </c>
    </row>
    <row r="36" spans="1:8" ht="16.5">
      <c r="A36" s="140">
        <f t="shared" si="0"/>
        <v>0</v>
      </c>
      <c r="B36" s="140">
        <f t="shared" si="1"/>
        <v>0</v>
      </c>
      <c r="C36" s="149"/>
      <c r="D36" s="150"/>
      <c r="E36" s="152"/>
      <c r="F36" s="152"/>
      <c r="G36" s="152"/>
      <c r="H36" s="141">
        <f t="shared" si="2"/>
        <v>0</v>
      </c>
    </row>
    <row r="37" spans="1:8" ht="16.5">
      <c r="A37" s="140">
        <f t="shared" si="0"/>
        <v>0</v>
      </c>
      <c r="B37" s="140">
        <f t="shared" si="1"/>
        <v>0</v>
      </c>
      <c r="C37" s="149"/>
      <c r="D37" s="150"/>
      <c r="E37" s="152"/>
      <c r="F37" s="152"/>
      <c r="G37" s="152"/>
      <c r="H37" s="141">
        <f t="shared" si="2"/>
        <v>0</v>
      </c>
    </row>
    <row r="38" spans="1:8" ht="16.5">
      <c r="A38" s="140">
        <f t="shared" si="0"/>
        <v>0</v>
      </c>
      <c r="B38" s="140">
        <f t="shared" si="1"/>
        <v>0</v>
      </c>
      <c r="C38" s="149"/>
      <c r="D38" s="150"/>
      <c r="E38" s="152"/>
      <c r="F38" s="152"/>
      <c r="G38" s="152"/>
      <c r="H38" s="141">
        <f t="shared" si="2"/>
        <v>0</v>
      </c>
    </row>
    <row r="39" spans="1:8" ht="16.5">
      <c r="A39" s="140">
        <f t="shared" si="0"/>
        <v>0</v>
      </c>
      <c r="B39" s="140">
        <f t="shared" si="1"/>
        <v>0</v>
      </c>
      <c r="C39" s="149"/>
      <c r="D39" s="150"/>
      <c r="E39" s="152"/>
      <c r="F39" s="152"/>
      <c r="G39" s="152"/>
      <c r="H39" s="141">
        <f t="shared" si="2"/>
        <v>0</v>
      </c>
    </row>
    <row r="40" spans="1:8" ht="16.5">
      <c r="A40" s="140">
        <f t="shared" si="0"/>
        <v>0</v>
      </c>
      <c r="B40" s="140">
        <f t="shared" si="1"/>
        <v>0</v>
      </c>
      <c r="C40" s="149"/>
      <c r="D40" s="150"/>
      <c r="E40" s="152"/>
      <c r="F40" s="152"/>
      <c r="G40" s="152"/>
      <c r="H40" s="141">
        <f t="shared" si="2"/>
        <v>0</v>
      </c>
    </row>
    <row r="41" spans="1:8" ht="16.5">
      <c r="A41" s="140">
        <f t="shared" si="0"/>
        <v>0</v>
      </c>
      <c r="B41" s="140">
        <f t="shared" si="1"/>
        <v>0</v>
      </c>
      <c r="C41" s="149"/>
      <c r="D41" s="150"/>
      <c r="E41" s="152"/>
      <c r="F41" s="152"/>
      <c r="G41" s="152"/>
      <c r="H41" s="141">
        <f t="shared" si="2"/>
        <v>0</v>
      </c>
    </row>
    <row r="42" spans="1:8" ht="16.5">
      <c r="A42" s="140">
        <f t="shared" si="0"/>
        <v>0</v>
      </c>
      <c r="B42" s="140">
        <f t="shared" si="1"/>
        <v>0</v>
      </c>
      <c r="C42" s="169"/>
      <c r="D42" s="170"/>
      <c r="E42" s="133"/>
      <c r="F42" s="133"/>
      <c r="G42" s="133"/>
      <c r="H42" s="141">
        <f t="shared" si="2"/>
        <v>0</v>
      </c>
    </row>
    <row r="43" spans="1:8" ht="16.5">
      <c r="A43" s="140">
        <f t="shared" si="0"/>
        <v>0</v>
      </c>
      <c r="B43" s="140">
        <f t="shared" si="1"/>
        <v>0</v>
      </c>
      <c r="C43" s="169"/>
      <c r="D43" s="170"/>
      <c r="E43" s="133"/>
      <c r="F43" s="133"/>
      <c r="G43" s="133"/>
      <c r="H43" s="141">
        <f t="shared" si="2"/>
        <v>0</v>
      </c>
    </row>
    <row r="44" spans="1:8" ht="16.5">
      <c r="A44" s="140">
        <f t="shared" si="0"/>
        <v>0</v>
      </c>
      <c r="B44" s="140">
        <f t="shared" si="1"/>
        <v>0</v>
      </c>
      <c r="C44" s="169"/>
      <c r="D44" s="170"/>
      <c r="E44" s="133"/>
      <c r="F44" s="133"/>
      <c r="G44" s="133"/>
      <c r="H44" s="141">
        <f t="shared" si="2"/>
        <v>0</v>
      </c>
    </row>
    <row r="45" spans="1:8" ht="16.5">
      <c r="A45" s="140">
        <f t="shared" si="0"/>
        <v>0</v>
      </c>
      <c r="B45" s="140">
        <f t="shared" si="1"/>
        <v>0</v>
      </c>
      <c r="C45" s="169"/>
      <c r="D45" s="170"/>
      <c r="E45" s="133"/>
      <c r="F45" s="133"/>
      <c r="G45" s="133"/>
      <c r="H45" s="141">
        <f t="shared" si="2"/>
        <v>0</v>
      </c>
    </row>
    <row r="46" spans="1:8" ht="16.5">
      <c r="A46" s="140">
        <f t="shared" si="0"/>
        <v>0</v>
      </c>
      <c r="B46" s="140">
        <f t="shared" si="1"/>
        <v>0</v>
      </c>
      <c r="C46" s="169"/>
      <c r="D46" s="170"/>
      <c r="E46" s="133"/>
      <c r="F46" s="133"/>
      <c r="G46" s="133"/>
      <c r="H46" s="141">
        <f t="shared" si="2"/>
        <v>0</v>
      </c>
    </row>
    <row r="47" spans="1:8" ht="16.5">
      <c r="A47" s="140">
        <f t="shared" si="0"/>
        <v>0</v>
      </c>
      <c r="B47" s="140">
        <f t="shared" si="1"/>
        <v>0</v>
      </c>
      <c r="C47" s="169"/>
      <c r="D47" s="170"/>
      <c r="E47" s="133"/>
      <c r="F47" s="133"/>
      <c r="G47" s="133"/>
      <c r="H47" s="141">
        <f t="shared" si="2"/>
        <v>0</v>
      </c>
    </row>
    <row r="48" spans="1:8" ht="16.5">
      <c r="A48" s="140">
        <f t="shared" si="0"/>
        <v>0</v>
      </c>
      <c r="B48" s="140">
        <f t="shared" si="1"/>
        <v>0</v>
      </c>
      <c r="C48" s="169"/>
      <c r="D48" s="170"/>
      <c r="E48" s="133"/>
      <c r="F48" s="133"/>
      <c r="G48" s="133"/>
      <c r="H48" s="141">
        <f t="shared" si="2"/>
        <v>0</v>
      </c>
    </row>
    <row r="49" spans="1:8" ht="16.5">
      <c r="A49" s="140">
        <f t="shared" si="0"/>
        <v>0</v>
      </c>
      <c r="B49" s="140">
        <f t="shared" si="1"/>
        <v>0</v>
      </c>
      <c r="C49" s="169"/>
      <c r="D49" s="170"/>
      <c r="E49" s="133"/>
      <c r="F49" s="133"/>
      <c r="G49" s="133"/>
      <c r="H49" s="141">
        <f t="shared" si="2"/>
        <v>0</v>
      </c>
    </row>
    <row r="50" spans="1:8" ht="16.5">
      <c r="A50" s="140">
        <f t="shared" si="0"/>
        <v>0</v>
      </c>
      <c r="B50" s="140">
        <f t="shared" si="1"/>
        <v>0</v>
      </c>
      <c r="C50" s="169"/>
      <c r="D50" s="170"/>
      <c r="E50" s="133"/>
      <c r="F50" s="133"/>
      <c r="G50" s="133"/>
      <c r="H50" s="141">
        <f t="shared" si="2"/>
        <v>0</v>
      </c>
    </row>
    <row r="51" spans="1:8" ht="16.5">
      <c r="A51" s="140">
        <f t="shared" si="0"/>
        <v>0</v>
      </c>
      <c r="B51" s="140">
        <f t="shared" si="1"/>
        <v>0</v>
      </c>
      <c r="C51" s="169"/>
      <c r="D51" s="170"/>
      <c r="E51" s="133"/>
      <c r="F51" s="133"/>
      <c r="G51" s="133"/>
      <c r="H51" s="141">
        <f t="shared" si="2"/>
        <v>0</v>
      </c>
    </row>
    <row r="52" spans="1:8" ht="16.5">
      <c r="A52" s="140">
        <f t="shared" si="0"/>
        <v>0</v>
      </c>
      <c r="B52" s="140">
        <f t="shared" si="1"/>
        <v>0</v>
      </c>
      <c r="C52" s="169"/>
      <c r="D52" s="170"/>
      <c r="E52" s="133"/>
      <c r="F52" s="133"/>
      <c r="G52" s="133"/>
      <c r="H52" s="141">
        <f t="shared" si="2"/>
        <v>0</v>
      </c>
    </row>
    <row r="53" spans="1:8" ht="16.5">
      <c r="A53" s="140">
        <f t="shared" si="0"/>
        <v>0</v>
      </c>
      <c r="B53" s="140">
        <f t="shared" si="1"/>
        <v>0</v>
      </c>
      <c r="C53" s="169"/>
      <c r="D53" s="170"/>
      <c r="E53" s="133"/>
      <c r="F53" s="133"/>
      <c r="G53" s="133"/>
      <c r="H53" s="141">
        <f t="shared" si="2"/>
        <v>0</v>
      </c>
    </row>
    <row r="54" spans="1:8" ht="16.5">
      <c r="A54" s="140">
        <f t="shared" si="0"/>
        <v>0</v>
      </c>
      <c r="B54" s="140">
        <f t="shared" si="1"/>
        <v>0</v>
      </c>
      <c r="C54" s="169"/>
      <c r="D54" s="170"/>
      <c r="E54" s="133"/>
      <c r="F54" s="133"/>
      <c r="G54" s="133"/>
      <c r="H54" s="141">
        <f t="shared" si="2"/>
        <v>0</v>
      </c>
    </row>
    <row r="55" spans="1:8" ht="16.5">
      <c r="A55" s="140">
        <f t="shared" si="0"/>
        <v>0</v>
      </c>
      <c r="B55" s="140">
        <f t="shared" si="1"/>
        <v>0</v>
      </c>
      <c r="C55" s="169"/>
      <c r="D55" s="170"/>
      <c r="E55" s="133"/>
      <c r="F55" s="133"/>
      <c r="G55" s="133"/>
      <c r="H55" s="141">
        <f t="shared" si="2"/>
        <v>0</v>
      </c>
    </row>
    <row r="56" spans="1:8" ht="16.5">
      <c r="A56" s="140">
        <f t="shared" si="0"/>
        <v>0</v>
      </c>
      <c r="B56" s="140">
        <f t="shared" si="1"/>
        <v>0</v>
      </c>
      <c r="C56" s="169"/>
      <c r="D56" s="170"/>
      <c r="E56" s="133"/>
      <c r="F56" s="133"/>
      <c r="G56" s="133"/>
      <c r="H56" s="141">
        <f t="shared" si="2"/>
        <v>0</v>
      </c>
    </row>
    <row r="57" spans="1:8" ht="16.5">
      <c r="A57" s="140">
        <f t="shared" si="0"/>
        <v>0</v>
      </c>
      <c r="B57" s="140">
        <f t="shared" si="1"/>
        <v>0</v>
      </c>
      <c r="C57" s="169"/>
      <c r="D57" s="170"/>
      <c r="E57" s="133"/>
      <c r="F57" s="133"/>
      <c r="G57" s="133"/>
      <c r="H57" s="141">
        <f t="shared" si="2"/>
        <v>0</v>
      </c>
    </row>
    <row r="58" spans="1:8" ht="16.5">
      <c r="A58" s="140">
        <f t="shared" si="0"/>
        <v>0</v>
      </c>
      <c r="B58" s="140">
        <f t="shared" si="1"/>
        <v>0</v>
      </c>
      <c r="C58" s="169"/>
      <c r="D58" s="170"/>
      <c r="E58" s="133"/>
      <c r="F58" s="133"/>
      <c r="G58" s="133"/>
      <c r="H58" s="141">
        <f t="shared" si="2"/>
        <v>0</v>
      </c>
    </row>
    <row r="59" spans="1:8" ht="16.5">
      <c r="A59" s="140">
        <f t="shared" si="0"/>
        <v>0</v>
      </c>
      <c r="B59" s="140">
        <f t="shared" si="1"/>
        <v>0</v>
      </c>
      <c r="C59" s="169"/>
      <c r="D59" s="170"/>
      <c r="E59" s="133"/>
      <c r="F59" s="133"/>
      <c r="G59" s="133"/>
      <c r="H59" s="141">
        <f t="shared" si="2"/>
        <v>0</v>
      </c>
    </row>
    <row r="60" spans="1:8" ht="16.5">
      <c r="A60" s="140">
        <f t="shared" si="0"/>
        <v>0</v>
      </c>
      <c r="B60" s="140">
        <f t="shared" si="1"/>
        <v>0</v>
      </c>
      <c r="C60" s="169"/>
      <c r="D60" s="170"/>
      <c r="E60" s="133"/>
      <c r="F60" s="133"/>
      <c r="G60" s="133"/>
      <c r="H60" s="141">
        <f t="shared" si="2"/>
        <v>0</v>
      </c>
    </row>
    <row r="61" spans="1:8" ht="16.5">
      <c r="A61" s="140">
        <f t="shared" si="0"/>
        <v>0</v>
      </c>
      <c r="B61" s="140">
        <f t="shared" si="1"/>
        <v>0</v>
      </c>
      <c r="C61" s="169"/>
      <c r="D61" s="170"/>
      <c r="E61" s="133"/>
      <c r="F61" s="133"/>
      <c r="G61" s="133"/>
      <c r="H61" s="141">
        <f t="shared" si="2"/>
        <v>0</v>
      </c>
    </row>
    <row r="62" spans="1:8" ht="16.5">
      <c r="A62" s="140">
        <f t="shared" si="0"/>
        <v>0</v>
      </c>
      <c r="B62" s="140">
        <f t="shared" si="1"/>
        <v>0</v>
      </c>
      <c r="C62" s="169"/>
      <c r="D62" s="170"/>
      <c r="E62" s="133"/>
      <c r="F62" s="133"/>
      <c r="G62" s="133"/>
      <c r="H62" s="141">
        <f t="shared" si="2"/>
        <v>0</v>
      </c>
    </row>
    <row r="63" spans="1:8" ht="16.5">
      <c r="A63" s="140">
        <f t="shared" si="0"/>
        <v>0</v>
      </c>
      <c r="B63" s="140">
        <f t="shared" si="1"/>
        <v>0</v>
      </c>
      <c r="C63" s="169"/>
      <c r="D63" s="170"/>
      <c r="E63" s="133"/>
      <c r="F63" s="133"/>
      <c r="G63" s="133"/>
      <c r="H63" s="141">
        <f t="shared" si="2"/>
        <v>0</v>
      </c>
    </row>
    <row r="64" spans="1:8" ht="16.5">
      <c r="A64" s="140">
        <f t="shared" si="0"/>
        <v>0</v>
      </c>
      <c r="B64" s="140">
        <f t="shared" si="1"/>
        <v>0</v>
      </c>
      <c r="C64" s="169"/>
      <c r="D64" s="170"/>
      <c r="E64" s="133"/>
      <c r="F64" s="133"/>
      <c r="G64" s="133"/>
      <c r="H64" s="141">
        <f t="shared" si="2"/>
        <v>0</v>
      </c>
    </row>
    <row r="65" spans="1:8" ht="16.5">
      <c r="A65" s="140">
        <f t="shared" si="0"/>
        <v>0</v>
      </c>
      <c r="B65" s="140">
        <f t="shared" si="1"/>
        <v>0</v>
      </c>
      <c r="C65" s="169"/>
      <c r="D65" s="170"/>
      <c r="E65" s="133"/>
      <c r="F65" s="133"/>
      <c r="G65" s="133"/>
      <c r="H65" s="141">
        <f t="shared" si="2"/>
        <v>0</v>
      </c>
    </row>
    <row r="66" spans="1:8" ht="16.5">
      <c r="A66" s="140">
        <f t="shared" si="0"/>
        <v>0</v>
      </c>
      <c r="B66" s="140">
        <f t="shared" si="1"/>
        <v>0</v>
      </c>
      <c r="C66" s="169"/>
      <c r="D66" s="170"/>
      <c r="E66" s="133"/>
      <c r="F66" s="133"/>
      <c r="G66" s="133"/>
      <c r="H66" s="141">
        <f t="shared" si="2"/>
        <v>0</v>
      </c>
    </row>
    <row r="67" spans="1:8" ht="16.5">
      <c r="A67" s="140">
        <f t="shared" si="0"/>
        <v>0</v>
      </c>
      <c r="B67" s="140">
        <f t="shared" si="1"/>
        <v>0</v>
      </c>
      <c r="C67" s="169"/>
      <c r="D67" s="170"/>
      <c r="E67" s="133"/>
      <c r="F67" s="133"/>
      <c r="G67" s="133"/>
      <c r="H67" s="141">
        <f t="shared" si="2"/>
        <v>0</v>
      </c>
    </row>
    <row r="68" spans="1:8" ht="16.5">
      <c r="A68" s="140">
        <f t="shared" ref="A68:A102" si="3">COUNTA(D68)</f>
        <v>0</v>
      </c>
      <c r="B68" s="140">
        <f t="shared" ref="B68:B102" si="4">G68</f>
        <v>0</v>
      </c>
      <c r="C68" s="169"/>
      <c r="D68" s="170"/>
      <c r="E68" s="133"/>
      <c r="F68" s="133"/>
      <c r="G68" s="133"/>
      <c r="H68" s="141">
        <f t="shared" ref="H68:H102" si="5">IF($B$2-G68+10&gt;0,$B$2-G68+10,0)*A68</f>
        <v>0</v>
      </c>
    </row>
    <row r="69" spans="1:8" ht="16.5">
      <c r="A69" s="140">
        <f t="shared" si="3"/>
        <v>0</v>
      </c>
      <c r="B69" s="140">
        <f t="shared" si="4"/>
        <v>0</v>
      </c>
      <c r="C69" s="169"/>
      <c r="D69" s="170"/>
      <c r="E69" s="133"/>
      <c r="F69" s="133"/>
      <c r="G69" s="133"/>
      <c r="H69" s="141">
        <f t="shared" si="5"/>
        <v>0</v>
      </c>
    </row>
    <row r="70" spans="1:8" ht="16.5">
      <c r="A70" s="140">
        <f t="shared" si="3"/>
        <v>0</v>
      </c>
      <c r="B70" s="140">
        <f t="shared" si="4"/>
        <v>0</v>
      </c>
      <c r="C70" s="169"/>
      <c r="D70" s="170"/>
      <c r="E70" s="133"/>
      <c r="F70" s="133"/>
      <c r="G70" s="133"/>
      <c r="H70" s="141">
        <f t="shared" si="5"/>
        <v>0</v>
      </c>
    </row>
    <row r="71" spans="1:8" ht="16.5">
      <c r="A71" s="140">
        <f t="shared" si="3"/>
        <v>0</v>
      </c>
      <c r="B71" s="140">
        <f t="shared" si="4"/>
        <v>0</v>
      </c>
      <c r="C71" s="169"/>
      <c r="D71" s="170"/>
      <c r="E71" s="133"/>
      <c r="F71" s="133"/>
      <c r="G71" s="133"/>
      <c r="H71" s="141">
        <f t="shared" si="5"/>
        <v>0</v>
      </c>
    </row>
    <row r="72" spans="1:8" ht="16.5">
      <c r="A72" s="140">
        <f t="shared" si="3"/>
        <v>0</v>
      </c>
      <c r="B72" s="140">
        <f t="shared" si="4"/>
        <v>0</v>
      </c>
      <c r="C72" s="169"/>
      <c r="D72" s="170"/>
      <c r="E72" s="133"/>
      <c r="F72" s="133"/>
      <c r="G72" s="133"/>
      <c r="H72" s="141">
        <f t="shared" si="5"/>
        <v>0</v>
      </c>
    </row>
    <row r="73" spans="1:8">
      <c r="A73" s="140">
        <f t="shared" si="3"/>
        <v>0</v>
      </c>
      <c r="B73" s="140">
        <f t="shared" si="4"/>
        <v>0</v>
      </c>
      <c r="C73" s="166"/>
      <c r="D73" s="167"/>
      <c r="E73" s="133"/>
      <c r="F73" s="133"/>
      <c r="G73" s="133"/>
      <c r="H73" s="141">
        <f t="shared" si="5"/>
        <v>0</v>
      </c>
    </row>
    <row r="74" spans="1:8" s="129" customFormat="1">
      <c r="A74" s="140">
        <f t="shared" si="3"/>
        <v>0</v>
      </c>
      <c r="B74" s="140">
        <f t="shared" si="4"/>
        <v>0</v>
      </c>
      <c r="C74" s="166"/>
      <c r="D74" s="167"/>
      <c r="E74" s="133"/>
      <c r="F74" s="133"/>
      <c r="G74" s="133"/>
      <c r="H74" s="141">
        <f t="shared" si="5"/>
        <v>0</v>
      </c>
    </row>
    <row r="75" spans="1:8" s="130" customFormat="1">
      <c r="A75" s="140">
        <f t="shared" si="3"/>
        <v>0</v>
      </c>
      <c r="B75" s="140">
        <f t="shared" si="4"/>
        <v>0</v>
      </c>
      <c r="C75" s="166"/>
      <c r="D75" s="167"/>
      <c r="E75" s="133"/>
      <c r="F75" s="133"/>
      <c r="G75" s="133"/>
      <c r="H75" s="141">
        <f t="shared" si="5"/>
        <v>0</v>
      </c>
    </row>
    <row r="76" spans="1:8">
      <c r="A76" s="140">
        <f t="shared" si="3"/>
        <v>0</v>
      </c>
      <c r="B76" s="140">
        <f t="shared" si="4"/>
        <v>0</v>
      </c>
      <c r="C76" s="166"/>
      <c r="D76" s="167"/>
      <c r="E76" s="133"/>
      <c r="F76" s="133"/>
      <c r="G76" s="133"/>
      <c r="H76" s="141">
        <f t="shared" si="5"/>
        <v>0</v>
      </c>
    </row>
    <row r="77" spans="1:8">
      <c r="A77" s="140">
        <f t="shared" si="3"/>
        <v>0</v>
      </c>
      <c r="B77" s="140">
        <f t="shared" si="4"/>
        <v>0</v>
      </c>
      <c r="C77" s="166"/>
      <c r="D77" s="167"/>
      <c r="E77" s="133"/>
      <c r="F77" s="133"/>
      <c r="G77" s="133"/>
      <c r="H77" s="141">
        <f t="shared" si="5"/>
        <v>0</v>
      </c>
    </row>
    <row r="78" spans="1:8">
      <c r="A78" s="140">
        <f t="shared" si="3"/>
        <v>0</v>
      </c>
      <c r="B78" s="140">
        <f t="shared" si="4"/>
        <v>0</v>
      </c>
      <c r="C78" s="166"/>
      <c r="D78" s="167"/>
      <c r="E78" s="133"/>
      <c r="F78" s="133"/>
      <c r="G78" s="133"/>
      <c r="H78" s="141">
        <f t="shared" si="5"/>
        <v>0</v>
      </c>
    </row>
    <row r="79" spans="1:8">
      <c r="A79" s="140">
        <f t="shared" si="3"/>
        <v>0</v>
      </c>
      <c r="B79" s="140">
        <f t="shared" si="4"/>
        <v>0</v>
      </c>
      <c r="C79" s="166"/>
      <c r="D79" s="167"/>
      <c r="E79" s="133"/>
      <c r="F79" s="133"/>
      <c r="G79" s="133"/>
      <c r="H79" s="141">
        <f t="shared" si="5"/>
        <v>0</v>
      </c>
    </row>
    <row r="80" spans="1:8">
      <c r="A80" s="140">
        <f t="shared" si="3"/>
        <v>0</v>
      </c>
      <c r="B80" s="140">
        <f t="shared" si="4"/>
        <v>0</v>
      </c>
      <c r="C80" s="166"/>
      <c r="D80" s="167"/>
      <c r="E80" s="133"/>
      <c r="F80" s="133"/>
      <c r="G80" s="133"/>
      <c r="H80" s="141">
        <f t="shared" si="5"/>
        <v>0</v>
      </c>
    </row>
    <row r="81" spans="1:8">
      <c r="A81" s="140">
        <f t="shared" si="3"/>
        <v>0</v>
      </c>
      <c r="B81" s="140">
        <f t="shared" si="4"/>
        <v>0</v>
      </c>
      <c r="C81" s="166"/>
      <c r="D81" s="167"/>
      <c r="E81" s="133"/>
      <c r="F81" s="133"/>
      <c r="G81" s="133"/>
      <c r="H81" s="141">
        <f t="shared" si="5"/>
        <v>0</v>
      </c>
    </row>
    <row r="82" spans="1:8">
      <c r="A82" s="140">
        <f t="shared" si="3"/>
        <v>0</v>
      </c>
      <c r="B82" s="140">
        <f t="shared" si="4"/>
        <v>0</v>
      </c>
      <c r="C82" s="166"/>
      <c r="D82" s="167"/>
      <c r="E82" s="133"/>
      <c r="F82" s="133"/>
      <c r="G82" s="133"/>
      <c r="H82" s="141">
        <f t="shared" si="5"/>
        <v>0</v>
      </c>
    </row>
    <row r="83" spans="1:8">
      <c r="A83" s="140">
        <f t="shared" si="3"/>
        <v>0</v>
      </c>
      <c r="B83" s="140">
        <f t="shared" si="4"/>
        <v>0</v>
      </c>
      <c r="C83" s="166"/>
      <c r="D83" s="167"/>
      <c r="E83" s="133"/>
      <c r="F83" s="133"/>
      <c r="G83" s="133"/>
      <c r="H83" s="141">
        <f t="shared" si="5"/>
        <v>0</v>
      </c>
    </row>
    <row r="84" spans="1:8">
      <c r="A84" s="140">
        <f t="shared" si="3"/>
        <v>0</v>
      </c>
      <c r="B84" s="140">
        <f t="shared" si="4"/>
        <v>0</v>
      </c>
      <c r="C84" s="166"/>
      <c r="D84" s="167"/>
      <c r="E84" s="133"/>
      <c r="F84" s="133"/>
      <c r="G84" s="133"/>
      <c r="H84" s="141">
        <f t="shared" si="5"/>
        <v>0</v>
      </c>
    </row>
    <row r="85" spans="1:8">
      <c r="A85" s="140">
        <f t="shared" si="3"/>
        <v>0</v>
      </c>
      <c r="B85" s="140">
        <f t="shared" si="4"/>
        <v>0</v>
      </c>
      <c r="C85" s="166"/>
      <c r="D85" s="167"/>
      <c r="E85" s="133"/>
      <c r="F85" s="133"/>
      <c r="G85" s="133"/>
      <c r="H85" s="141">
        <f t="shared" si="5"/>
        <v>0</v>
      </c>
    </row>
    <row r="86" spans="1:8">
      <c r="A86" s="140">
        <f t="shared" si="3"/>
        <v>0</v>
      </c>
      <c r="B86" s="140">
        <f t="shared" si="4"/>
        <v>0</v>
      </c>
      <c r="C86" s="166"/>
      <c r="D86" s="167"/>
      <c r="E86" s="133"/>
      <c r="F86" s="133"/>
      <c r="G86" s="133"/>
      <c r="H86" s="141">
        <f t="shared" si="5"/>
        <v>0</v>
      </c>
    </row>
    <row r="87" spans="1:8">
      <c r="A87" s="140">
        <f t="shared" si="3"/>
        <v>0</v>
      </c>
      <c r="B87" s="140">
        <f t="shared" si="4"/>
        <v>0</v>
      </c>
      <c r="C87" s="166"/>
      <c r="D87" s="167"/>
      <c r="E87" s="133"/>
      <c r="F87" s="133"/>
      <c r="G87" s="133"/>
      <c r="H87" s="141">
        <f t="shared" si="5"/>
        <v>0</v>
      </c>
    </row>
    <row r="88" spans="1:8">
      <c r="A88" s="140">
        <f t="shared" si="3"/>
        <v>0</v>
      </c>
      <c r="B88" s="140">
        <f t="shared" si="4"/>
        <v>0</v>
      </c>
      <c r="C88" s="166"/>
      <c r="D88" s="167"/>
      <c r="E88" s="133"/>
      <c r="F88" s="133"/>
      <c r="G88" s="133"/>
      <c r="H88" s="141">
        <f t="shared" si="5"/>
        <v>0</v>
      </c>
    </row>
    <row r="89" spans="1:8">
      <c r="A89" s="140">
        <f t="shared" si="3"/>
        <v>0</v>
      </c>
      <c r="B89" s="140">
        <f t="shared" si="4"/>
        <v>0</v>
      </c>
      <c r="C89" s="166"/>
      <c r="D89" s="167"/>
      <c r="E89" s="133"/>
      <c r="F89" s="133"/>
      <c r="G89" s="133"/>
      <c r="H89" s="141">
        <f t="shared" si="5"/>
        <v>0</v>
      </c>
    </row>
    <row r="90" spans="1:8">
      <c r="A90" s="140">
        <f t="shared" si="3"/>
        <v>0</v>
      </c>
      <c r="B90" s="140">
        <f t="shared" si="4"/>
        <v>0</v>
      </c>
      <c r="C90" s="166"/>
      <c r="D90" s="167"/>
      <c r="E90" s="133"/>
      <c r="F90" s="133"/>
      <c r="G90" s="133"/>
      <c r="H90" s="141">
        <f t="shared" si="5"/>
        <v>0</v>
      </c>
    </row>
    <row r="91" spans="1:8">
      <c r="A91" s="140">
        <f t="shared" si="3"/>
        <v>0</v>
      </c>
      <c r="B91" s="140">
        <f t="shared" si="4"/>
        <v>0</v>
      </c>
      <c r="C91" s="166"/>
      <c r="D91" s="167"/>
      <c r="E91" s="133"/>
      <c r="F91" s="133"/>
      <c r="G91" s="133"/>
      <c r="H91" s="141">
        <f t="shared" si="5"/>
        <v>0</v>
      </c>
    </row>
    <row r="92" spans="1:8">
      <c r="A92" s="140">
        <f t="shared" si="3"/>
        <v>0</v>
      </c>
      <c r="B92" s="140">
        <f t="shared" si="4"/>
        <v>0</v>
      </c>
      <c r="C92" s="166"/>
      <c r="D92" s="167"/>
      <c r="E92" s="133"/>
      <c r="F92" s="133"/>
      <c r="G92" s="133"/>
      <c r="H92" s="141">
        <f t="shared" si="5"/>
        <v>0</v>
      </c>
    </row>
    <row r="93" spans="1:8">
      <c r="A93" s="140">
        <f t="shared" si="3"/>
        <v>0</v>
      </c>
      <c r="B93" s="140">
        <f t="shared" si="4"/>
        <v>0</v>
      </c>
      <c r="C93" s="166"/>
      <c r="D93" s="167"/>
      <c r="E93" s="133"/>
      <c r="F93" s="133"/>
      <c r="G93" s="133"/>
      <c r="H93" s="141">
        <f t="shared" si="5"/>
        <v>0</v>
      </c>
    </row>
    <row r="94" spans="1:8">
      <c r="A94" s="140">
        <f t="shared" si="3"/>
        <v>0</v>
      </c>
      <c r="B94" s="140">
        <f t="shared" si="4"/>
        <v>0</v>
      </c>
      <c r="C94" s="166"/>
      <c r="D94" s="167"/>
      <c r="E94" s="133"/>
      <c r="F94" s="133"/>
      <c r="G94" s="133"/>
      <c r="H94" s="141">
        <f t="shared" si="5"/>
        <v>0</v>
      </c>
    </row>
    <row r="95" spans="1:8">
      <c r="A95" s="140">
        <f t="shared" si="3"/>
        <v>0</v>
      </c>
      <c r="B95" s="140">
        <f t="shared" si="4"/>
        <v>0</v>
      </c>
      <c r="C95" s="168"/>
      <c r="D95" s="168"/>
      <c r="E95" s="168"/>
      <c r="F95" s="168"/>
      <c r="G95" s="168"/>
      <c r="H95" s="141">
        <f t="shared" si="5"/>
        <v>0</v>
      </c>
    </row>
    <row r="96" spans="1:8">
      <c r="A96" s="140">
        <f t="shared" si="3"/>
        <v>0</v>
      </c>
      <c r="B96" s="140">
        <f t="shared" si="4"/>
        <v>0</v>
      </c>
      <c r="C96" s="168"/>
      <c r="D96" s="168"/>
      <c r="E96" s="168"/>
      <c r="F96" s="168"/>
      <c r="G96" s="168"/>
      <c r="H96" s="141">
        <f t="shared" si="5"/>
        <v>0</v>
      </c>
    </row>
    <row r="97" spans="1:8">
      <c r="A97" s="140">
        <f t="shared" si="3"/>
        <v>0</v>
      </c>
      <c r="B97" s="140">
        <f t="shared" si="4"/>
        <v>0</v>
      </c>
      <c r="C97" s="168"/>
      <c r="D97" s="168"/>
      <c r="E97" s="168"/>
      <c r="F97" s="168"/>
      <c r="G97" s="168"/>
      <c r="H97" s="141">
        <f t="shared" si="5"/>
        <v>0</v>
      </c>
    </row>
    <row r="98" spans="1:8">
      <c r="A98" s="140">
        <f t="shared" si="3"/>
        <v>0</v>
      </c>
      <c r="B98" s="140">
        <f t="shared" si="4"/>
        <v>0</v>
      </c>
      <c r="C98" s="168"/>
      <c r="D98" s="168"/>
      <c r="E98" s="168"/>
      <c r="F98" s="168"/>
      <c r="G98" s="168"/>
      <c r="H98" s="141">
        <f t="shared" si="5"/>
        <v>0</v>
      </c>
    </row>
    <row r="99" spans="1:8">
      <c r="A99" s="140">
        <f t="shared" si="3"/>
        <v>0</v>
      </c>
      <c r="B99" s="140">
        <f t="shared" si="4"/>
        <v>0</v>
      </c>
      <c r="C99" s="168"/>
      <c r="D99" s="168"/>
      <c r="E99" s="168"/>
      <c r="F99" s="168"/>
      <c r="G99" s="168"/>
      <c r="H99" s="141">
        <f t="shared" si="5"/>
        <v>0</v>
      </c>
    </row>
    <row r="100" spans="1:8">
      <c r="A100" s="140">
        <f t="shared" si="3"/>
        <v>0</v>
      </c>
      <c r="B100" s="140">
        <f t="shared" si="4"/>
        <v>0</v>
      </c>
      <c r="C100" s="168"/>
      <c r="D100" s="168"/>
      <c r="E100" s="168"/>
      <c r="F100" s="168"/>
      <c r="G100" s="168"/>
      <c r="H100" s="141">
        <f t="shared" si="5"/>
        <v>0</v>
      </c>
    </row>
    <row r="101" spans="1:8">
      <c r="A101" s="140">
        <f t="shared" si="3"/>
        <v>0</v>
      </c>
      <c r="B101" s="140">
        <f t="shared" si="4"/>
        <v>0</v>
      </c>
      <c r="C101" s="168"/>
      <c r="D101" s="168"/>
      <c r="E101" s="168"/>
      <c r="F101" s="168"/>
      <c r="G101" s="168"/>
      <c r="H101" s="141">
        <f t="shared" si="5"/>
        <v>0</v>
      </c>
    </row>
    <row r="102" spans="1:8">
      <c r="A102" s="140">
        <f t="shared" si="3"/>
        <v>0</v>
      </c>
      <c r="B102" s="140">
        <f t="shared" si="4"/>
        <v>0</v>
      </c>
      <c r="C102" s="168"/>
      <c r="D102" s="168"/>
      <c r="E102" s="168"/>
      <c r="F102" s="168"/>
      <c r="G102" s="168"/>
      <c r="H102" s="141">
        <f t="shared" si="5"/>
        <v>0</v>
      </c>
    </row>
  </sheetData>
  <sheetProtection sheet="1" objects="1" scenarios="1"/>
  <mergeCells count="1">
    <mergeCell ref="C1:H1"/>
  </mergeCells>
  <phoneticPr fontId="2" type="noConversion"/>
  <conditionalFormatting sqref="C3:C94">
    <cfRule type="expression" dxfId="126" priority="16">
      <formula>AND(XEF3=0,XEG3&lt;&gt;"")</formula>
    </cfRule>
  </conditionalFormatting>
  <conditionalFormatting sqref="B3:B102">
    <cfRule type="expression" dxfId="125" priority="15">
      <formula>AND(XEH3=0,XEI3&lt;&gt;"")</formula>
    </cfRule>
  </conditionalFormatting>
  <conditionalFormatting sqref="E3:H94 H95:H102">
    <cfRule type="cellIs" dxfId="124" priority="13" operator="lessThan">
      <formula>#REF!</formula>
    </cfRule>
    <cfRule type="cellIs" dxfId="123" priority="14" operator="equal">
      <formula>#REF!</formula>
    </cfRule>
  </conditionalFormatting>
  <conditionalFormatting sqref="C3:C42">
    <cfRule type="expression" dxfId="122" priority="12">
      <formula>AND(XEF3=0,XEG3&lt;&gt;"")</formula>
    </cfRule>
  </conditionalFormatting>
  <conditionalFormatting sqref="A3:A102">
    <cfRule type="expression" dxfId="121" priority="11">
      <formula>AND(XEF3=0,XEG3&lt;&gt;"")</formula>
    </cfRule>
  </conditionalFormatting>
  <conditionalFormatting sqref="E3:G72">
    <cfRule type="cellIs" dxfId="120" priority="9" operator="lessThan">
      <formula>#REF!</formula>
    </cfRule>
    <cfRule type="cellIs" dxfId="119" priority="10" operator="equal">
      <formula>#REF!</formula>
    </cfRule>
  </conditionalFormatting>
  <conditionalFormatting sqref="C3:C72">
    <cfRule type="expression" dxfId="118" priority="8">
      <formula>AND(XEE3=0,XEF3&lt;&gt;"")</formula>
    </cfRule>
  </conditionalFormatting>
  <conditionalFormatting sqref="C3:C72">
    <cfRule type="expression" dxfId="117" priority="7">
      <formula>AND(XEE3=0,XEF3&lt;&gt;"")</formula>
    </cfRule>
  </conditionalFormatting>
  <conditionalFormatting sqref="C3:C41">
    <cfRule type="expression" dxfId="116" priority="6">
      <formula>AND(XEH3=0,XEI3&lt;&gt;"")</formula>
    </cfRule>
  </conditionalFormatting>
  <conditionalFormatting sqref="E3:G41">
    <cfRule type="cellIs" dxfId="115" priority="4" operator="lessThan">
      <formula>#REF!</formula>
    </cfRule>
    <cfRule type="cellIs" dxfId="114" priority="5" operator="equal">
      <formula>#REF!</formula>
    </cfRule>
  </conditionalFormatting>
  <conditionalFormatting sqref="C3:C41">
    <cfRule type="expression" dxfId="113" priority="3">
      <formula>AND(XEH3=0,XEI3&lt;&gt;"")</formula>
    </cfRule>
  </conditionalFormatting>
  <conditionalFormatting sqref="E3:G41">
    <cfRule type="cellIs" dxfId="112" priority="1" operator="lessThan">
      <formula>#REF!</formula>
    </cfRule>
    <cfRule type="cellIs" dxfId="11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101"/>
  <sheetViews>
    <sheetView workbookViewId="0">
      <pane ySplit="1" topLeftCell="A2" activePane="bottomLeft" state="frozen"/>
      <selection activeCell="A2" sqref="A2:D101"/>
      <selection pane="bottomLeft" activeCell="B2" sqref="B2: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7" width="5.375" customWidth="1"/>
  </cols>
  <sheetData>
    <row r="1" spans="1:11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299</v>
      </c>
      <c r="G1" s="147" t="s">
        <v>300</v>
      </c>
      <c r="H1" s="146" t="s">
        <v>297</v>
      </c>
      <c r="K1" t="s">
        <v>339</v>
      </c>
    </row>
    <row r="2" spans="1:11">
      <c r="A2" s="148"/>
      <c r="B2" s="149" t="s">
        <v>25</v>
      </c>
      <c r="C2" s="150" t="s">
        <v>187</v>
      </c>
      <c r="D2" s="133">
        <v>0</v>
      </c>
      <c r="E2" s="133">
        <v>0</v>
      </c>
      <c r="F2" s="133">
        <v>79</v>
      </c>
      <c r="G2" s="133">
        <v>79</v>
      </c>
    </row>
    <row r="3" spans="1:11">
      <c r="A3" s="148"/>
      <c r="B3" s="149" t="s">
        <v>25</v>
      </c>
      <c r="C3" s="150" t="s">
        <v>395</v>
      </c>
      <c r="D3" s="133">
        <v>0</v>
      </c>
      <c r="E3" s="133">
        <v>0</v>
      </c>
      <c r="F3" s="133">
        <v>82</v>
      </c>
      <c r="G3" s="133">
        <v>79</v>
      </c>
    </row>
    <row r="4" spans="1:11">
      <c r="A4" s="151"/>
      <c r="B4" s="149" t="s">
        <v>25</v>
      </c>
      <c r="C4" s="150" t="s">
        <v>188</v>
      </c>
      <c r="D4" s="133">
        <v>0</v>
      </c>
      <c r="E4" s="133">
        <v>0</v>
      </c>
      <c r="F4" s="133">
        <v>84</v>
      </c>
      <c r="G4" s="133">
        <v>85</v>
      </c>
    </row>
    <row r="5" spans="1:11">
      <c r="A5" s="151"/>
      <c r="B5" s="149" t="s">
        <v>25</v>
      </c>
      <c r="C5" s="150" t="s">
        <v>398</v>
      </c>
      <c r="D5" s="152">
        <v>0</v>
      </c>
      <c r="E5" s="152">
        <v>0</v>
      </c>
      <c r="F5" s="152">
        <v>106</v>
      </c>
      <c r="G5" s="152">
        <v>85</v>
      </c>
    </row>
    <row r="6" spans="1:11">
      <c r="A6" s="151"/>
      <c r="B6" s="149" t="s">
        <v>25</v>
      </c>
      <c r="C6" s="150" t="s">
        <v>397</v>
      </c>
      <c r="D6" s="152">
        <v>0</v>
      </c>
      <c r="E6" s="152">
        <v>0</v>
      </c>
      <c r="F6" s="152">
        <v>94</v>
      </c>
      <c r="G6" s="152">
        <v>89</v>
      </c>
    </row>
    <row r="7" spans="1:11">
      <c r="A7" s="151"/>
      <c r="B7" s="149" t="s">
        <v>25</v>
      </c>
      <c r="C7" s="150" t="s">
        <v>396</v>
      </c>
      <c r="D7" s="152">
        <v>0</v>
      </c>
      <c r="E7" s="152">
        <v>0</v>
      </c>
      <c r="F7" s="152">
        <v>83</v>
      </c>
      <c r="G7" s="152">
        <v>92</v>
      </c>
    </row>
    <row r="8" spans="1:11">
      <c r="A8" s="151"/>
      <c r="B8" s="149" t="s">
        <v>25</v>
      </c>
      <c r="C8" s="150" t="s">
        <v>400</v>
      </c>
      <c r="D8" s="152">
        <v>0</v>
      </c>
      <c r="E8" s="152">
        <v>0</v>
      </c>
      <c r="F8" s="152">
        <v>105</v>
      </c>
      <c r="G8" s="152">
        <v>96</v>
      </c>
    </row>
    <row r="9" spans="1:11">
      <c r="A9" s="151"/>
      <c r="B9" s="149" t="s">
        <v>25</v>
      </c>
      <c r="C9" s="150" t="s">
        <v>399</v>
      </c>
      <c r="D9" s="152">
        <v>0</v>
      </c>
      <c r="E9" s="152">
        <v>0</v>
      </c>
      <c r="F9" s="152">
        <v>100</v>
      </c>
      <c r="G9" s="152">
        <v>100</v>
      </c>
    </row>
    <row r="10" spans="1:11">
      <c r="A10" s="151"/>
      <c r="B10" s="149"/>
      <c r="C10" s="150"/>
      <c r="D10" s="152"/>
      <c r="E10" s="152"/>
      <c r="F10" s="152"/>
      <c r="G10" s="152"/>
    </row>
    <row r="11" spans="1:11">
      <c r="A11" s="151"/>
      <c r="B11" s="149"/>
      <c r="C11" s="150"/>
      <c r="D11" s="152"/>
      <c r="E11" s="152"/>
      <c r="F11" s="152"/>
      <c r="G11" s="152"/>
    </row>
    <row r="12" spans="1:11">
      <c r="A12" s="151"/>
      <c r="B12" s="149"/>
      <c r="C12" s="150"/>
      <c r="D12" s="152"/>
      <c r="E12" s="152"/>
      <c r="F12" s="152"/>
      <c r="G12" s="152"/>
    </row>
    <row r="13" spans="1:11">
      <c r="A13" s="151"/>
      <c r="B13" s="149"/>
      <c r="C13" s="150"/>
      <c r="D13" s="152"/>
      <c r="E13" s="152"/>
      <c r="F13" s="152"/>
      <c r="G13" s="152"/>
    </row>
    <row r="14" spans="1:11">
      <c r="A14" s="151"/>
      <c r="B14" s="149"/>
      <c r="C14" s="150"/>
      <c r="D14" s="152"/>
      <c r="E14" s="152"/>
      <c r="F14" s="152"/>
      <c r="G14" s="152"/>
    </row>
    <row r="15" spans="1:11">
      <c r="A15" s="151"/>
      <c r="B15" s="149"/>
      <c r="C15" s="150"/>
      <c r="D15" s="152"/>
      <c r="E15" s="152"/>
      <c r="F15" s="152"/>
      <c r="G15" s="152"/>
    </row>
    <row r="16" spans="1:11">
      <c r="A16" s="151"/>
      <c r="B16" s="149"/>
      <c r="C16" s="150"/>
      <c r="D16" s="152"/>
      <c r="E16" s="152"/>
      <c r="F16" s="152"/>
      <c r="G16" s="152"/>
    </row>
    <row r="17" spans="1:7">
      <c r="A17" s="151"/>
      <c r="B17" s="149"/>
      <c r="C17" s="150"/>
      <c r="D17" s="152"/>
      <c r="E17" s="152"/>
      <c r="F17" s="152"/>
      <c r="G17" s="152"/>
    </row>
    <row r="18" spans="1:7">
      <c r="A18" s="151"/>
      <c r="B18" s="149"/>
      <c r="C18" s="150"/>
      <c r="D18" s="152"/>
      <c r="E18" s="152"/>
      <c r="F18" s="152"/>
      <c r="G18" s="152"/>
    </row>
    <row r="19" spans="1:7">
      <c r="A19" s="151"/>
      <c r="B19" s="149"/>
      <c r="C19" s="150"/>
      <c r="D19" s="152"/>
      <c r="E19" s="152"/>
      <c r="F19" s="152"/>
      <c r="G19" s="152"/>
    </row>
    <row r="20" spans="1:7">
      <c r="A20" s="151"/>
      <c r="B20" s="149"/>
      <c r="C20" s="150"/>
      <c r="D20" s="152"/>
      <c r="E20" s="152"/>
      <c r="F20" s="152"/>
      <c r="G20" s="152"/>
    </row>
    <row r="21" spans="1:7">
      <c r="A21" s="151"/>
      <c r="B21" s="149"/>
      <c r="C21" s="150"/>
      <c r="D21" s="152"/>
      <c r="E21" s="152"/>
      <c r="F21" s="152"/>
      <c r="G21" s="152"/>
    </row>
    <row r="22" spans="1:7">
      <c r="A22" s="151"/>
      <c r="B22" s="149"/>
      <c r="C22" s="150"/>
      <c r="D22" s="152"/>
      <c r="E22" s="152"/>
      <c r="F22" s="152"/>
      <c r="G22" s="152"/>
    </row>
    <row r="23" spans="1:7">
      <c r="A23" s="151"/>
      <c r="B23" s="149"/>
      <c r="C23" s="150"/>
      <c r="D23" s="152"/>
      <c r="E23" s="152"/>
      <c r="F23" s="152"/>
      <c r="G23" s="152"/>
    </row>
    <row r="24" spans="1:7">
      <c r="A24" s="151"/>
      <c r="B24" s="149"/>
      <c r="C24" s="150"/>
      <c r="D24" s="152"/>
      <c r="E24" s="152"/>
      <c r="F24" s="152"/>
      <c r="G24" s="152"/>
    </row>
    <row r="25" spans="1:7">
      <c r="A25" s="151"/>
      <c r="B25" s="149"/>
      <c r="C25" s="150"/>
      <c r="D25" s="152"/>
      <c r="E25" s="152"/>
      <c r="F25" s="152"/>
      <c r="G25" s="152"/>
    </row>
    <row r="26" spans="1:7">
      <c r="A26" s="151"/>
      <c r="B26" s="149"/>
      <c r="C26" s="150"/>
      <c r="D26" s="152"/>
      <c r="E26" s="152"/>
      <c r="F26" s="152"/>
      <c r="G26" s="152"/>
    </row>
    <row r="27" spans="1:7">
      <c r="A27" s="151"/>
      <c r="B27" s="149"/>
      <c r="C27" s="150"/>
      <c r="D27" s="152"/>
      <c r="E27" s="152"/>
      <c r="F27" s="152"/>
      <c r="G27" s="152"/>
    </row>
    <row r="28" spans="1:7">
      <c r="A28" s="151"/>
      <c r="B28" s="149"/>
      <c r="C28" s="150"/>
      <c r="D28" s="152"/>
      <c r="E28" s="152"/>
      <c r="F28" s="152"/>
      <c r="G28" s="152"/>
    </row>
    <row r="29" spans="1:7">
      <c r="A29" s="151"/>
      <c r="B29" s="149"/>
      <c r="C29" s="150"/>
      <c r="D29" s="152"/>
      <c r="E29" s="152"/>
      <c r="F29" s="152"/>
      <c r="G29" s="152"/>
    </row>
    <row r="30" spans="1:7">
      <c r="A30" s="151"/>
      <c r="B30" s="149"/>
      <c r="C30" s="150"/>
      <c r="D30" s="152"/>
      <c r="E30" s="152"/>
      <c r="F30" s="152"/>
      <c r="G30" s="152"/>
    </row>
    <row r="31" spans="1:7">
      <c r="A31" s="151"/>
      <c r="B31" s="149"/>
      <c r="C31" s="150"/>
      <c r="D31" s="152"/>
      <c r="E31" s="152"/>
      <c r="F31" s="152"/>
      <c r="G31" s="152"/>
    </row>
    <row r="32" spans="1:7">
      <c r="A32" s="151"/>
      <c r="B32" s="149"/>
      <c r="C32" s="150"/>
      <c r="D32" s="152"/>
      <c r="E32" s="152"/>
      <c r="F32" s="152"/>
      <c r="G32" s="152"/>
    </row>
    <row r="33" spans="1:7">
      <c r="A33" s="151"/>
      <c r="B33" s="149"/>
      <c r="C33" s="150"/>
      <c r="D33" s="152"/>
      <c r="E33" s="152"/>
      <c r="F33" s="152"/>
      <c r="G33" s="152"/>
    </row>
    <row r="34" spans="1:7">
      <c r="A34" s="151"/>
      <c r="B34" s="149"/>
      <c r="C34" s="150"/>
      <c r="D34" s="152"/>
      <c r="E34" s="152"/>
      <c r="F34" s="152"/>
      <c r="G34" s="152"/>
    </row>
    <row r="35" spans="1:7">
      <c r="A35" s="151"/>
      <c r="B35" s="149"/>
      <c r="C35" s="150"/>
      <c r="D35" s="152"/>
      <c r="E35" s="152"/>
      <c r="F35" s="152"/>
      <c r="G35" s="152"/>
    </row>
    <row r="36" spans="1:7">
      <c r="A36" s="151"/>
      <c r="B36" s="149"/>
      <c r="C36" s="150"/>
      <c r="D36" s="152"/>
      <c r="E36" s="152"/>
      <c r="F36" s="152"/>
      <c r="G36" s="152"/>
    </row>
    <row r="37" spans="1:7">
      <c r="A37" s="151"/>
      <c r="B37" s="149"/>
      <c r="C37" s="150"/>
      <c r="D37" s="152"/>
      <c r="E37" s="152"/>
      <c r="F37" s="152"/>
      <c r="G37" s="152"/>
    </row>
    <row r="38" spans="1:7">
      <c r="A38" s="151"/>
      <c r="B38" s="149"/>
      <c r="C38" s="150"/>
      <c r="D38" s="152"/>
      <c r="E38" s="152"/>
      <c r="F38" s="152"/>
      <c r="G38" s="152"/>
    </row>
    <row r="39" spans="1:7">
      <c r="A39" s="151"/>
      <c r="B39" s="149"/>
      <c r="C39" s="150"/>
      <c r="D39" s="152"/>
      <c r="E39" s="152"/>
      <c r="F39" s="152"/>
      <c r="G39" s="152"/>
    </row>
    <row r="40" spans="1:7">
      <c r="A40" s="151"/>
      <c r="B40" s="149"/>
      <c r="C40" s="150"/>
      <c r="D40" s="152"/>
      <c r="E40" s="152"/>
      <c r="F40" s="152"/>
      <c r="G40" s="152"/>
    </row>
    <row r="41" spans="1:7">
      <c r="A41" s="151"/>
      <c r="B41" s="149"/>
      <c r="C41" s="150"/>
      <c r="D41" s="152"/>
      <c r="E41" s="152"/>
      <c r="F41" s="152"/>
      <c r="G41" s="152"/>
    </row>
    <row r="42" spans="1:7">
      <c r="A42" s="151"/>
      <c r="B42" s="149"/>
      <c r="C42" s="150"/>
      <c r="D42" s="152"/>
      <c r="E42" s="152"/>
      <c r="F42" s="152"/>
      <c r="G42" s="152"/>
    </row>
    <row r="43" spans="1:7">
      <c r="A43" s="151"/>
      <c r="B43" s="149"/>
      <c r="C43" s="150"/>
      <c r="D43" s="152"/>
      <c r="E43" s="152"/>
      <c r="F43" s="152"/>
      <c r="G43" s="152"/>
    </row>
    <row r="44" spans="1:7">
      <c r="A44" s="151"/>
      <c r="B44" s="149"/>
      <c r="C44" s="150"/>
      <c r="D44" s="152"/>
      <c r="E44" s="152"/>
      <c r="F44" s="152"/>
      <c r="G44" s="152"/>
    </row>
    <row r="45" spans="1:7">
      <c r="A45" s="151"/>
      <c r="B45" s="149"/>
      <c r="C45" s="150"/>
      <c r="D45" s="152"/>
      <c r="E45" s="152"/>
      <c r="F45" s="152"/>
      <c r="G45" s="152"/>
    </row>
    <row r="46" spans="1:7">
      <c r="A46" s="151"/>
      <c r="B46" s="149"/>
      <c r="C46" s="150"/>
      <c r="D46" s="152"/>
      <c r="E46" s="152"/>
      <c r="F46" s="152"/>
      <c r="G46" s="152"/>
    </row>
    <row r="47" spans="1:7">
      <c r="A47" s="151"/>
      <c r="B47" s="149"/>
      <c r="C47" s="150"/>
      <c r="D47" s="152"/>
      <c r="E47" s="152"/>
      <c r="F47" s="152"/>
      <c r="G47" s="152"/>
    </row>
    <row r="48" spans="1:7">
      <c r="A48" s="151"/>
      <c r="B48" s="149"/>
      <c r="C48" s="150"/>
      <c r="D48" s="152"/>
      <c r="E48" s="152"/>
      <c r="F48" s="152"/>
      <c r="G48" s="152"/>
    </row>
    <row r="49" spans="1:7">
      <c r="A49" s="151"/>
      <c r="B49" s="149"/>
      <c r="C49" s="150"/>
      <c r="D49" s="152"/>
      <c r="E49" s="152"/>
      <c r="F49" s="152"/>
      <c r="G49" s="152"/>
    </row>
    <row r="50" spans="1:7">
      <c r="A50" s="151"/>
      <c r="B50" s="149"/>
      <c r="C50" s="150"/>
      <c r="D50" s="152"/>
      <c r="E50" s="152"/>
      <c r="F50" s="152"/>
      <c r="G50" s="152"/>
    </row>
    <row r="51" spans="1:7">
      <c r="A51" s="151"/>
      <c r="B51" s="149"/>
      <c r="C51" s="150"/>
      <c r="D51" s="152"/>
      <c r="E51" s="152"/>
      <c r="F51" s="152"/>
      <c r="G51" s="152"/>
    </row>
    <row r="52" spans="1:7">
      <c r="A52" s="151"/>
      <c r="B52" s="149"/>
      <c r="C52" s="150"/>
      <c r="D52" s="152"/>
      <c r="E52" s="152"/>
      <c r="F52" s="152"/>
      <c r="G52" s="152"/>
    </row>
    <row r="53" spans="1:7">
      <c r="A53" s="151"/>
      <c r="B53" s="149"/>
      <c r="C53" s="150"/>
      <c r="D53" s="152"/>
      <c r="E53" s="152"/>
      <c r="F53" s="152"/>
      <c r="G53" s="152"/>
    </row>
    <row r="54" spans="1:7">
      <c r="A54" s="151"/>
      <c r="B54" s="149"/>
      <c r="C54" s="150"/>
      <c r="D54" s="152"/>
      <c r="E54" s="152"/>
      <c r="F54" s="152"/>
      <c r="G54" s="152"/>
    </row>
    <row r="55" spans="1:7">
      <c r="A55" s="151"/>
      <c r="B55" s="149"/>
      <c r="C55" s="150"/>
      <c r="D55" s="152"/>
      <c r="E55" s="152"/>
      <c r="F55" s="152"/>
      <c r="G55" s="152"/>
    </row>
    <row r="56" spans="1:7">
      <c r="A56" s="151"/>
      <c r="B56" s="149"/>
      <c r="C56" s="150"/>
      <c r="D56" s="152"/>
      <c r="E56" s="152"/>
      <c r="F56" s="152"/>
      <c r="G56" s="152"/>
    </row>
    <row r="57" spans="1:7">
      <c r="A57" s="151"/>
      <c r="B57" s="149"/>
      <c r="C57" s="150"/>
      <c r="D57" s="152"/>
      <c r="E57" s="152"/>
      <c r="F57" s="152"/>
      <c r="G57" s="152"/>
    </row>
    <row r="58" spans="1:7">
      <c r="A58" s="151"/>
      <c r="B58" s="149"/>
      <c r="C58" s="150"/>
      <c r="D58" s="152"/>
      <c r="E58" s="152"/>
      <c r="F58" s="152"/>
      <c r="G58" s="152"/>
    </row>
    <row r="59" spans="1:7">
      <c r="A59" s="151"/>
      <c r="B59" s="149"/>
      <c r="C59" s="150"/>
      <c r="D59" s="152"/>
      <c r="E59" s="152"/>
      <c r="F59" s="152"/>
      <c r="G59" s="152"/>
    </row>
    <row r="60" spans="1:7">
      <c r="A60" s="151"/>
      <c r="B60" s="149"/>
      <c r="C60" s="150"/>
      <c r="D60" s="152"/>
      <c r="E60" s="152"/>
      <c r="F60" s="152"/>
      <c r="G60" s="152"/>
    </row>
    <row r="61" spans="1:7">
      <c r="A61" s="151"/>
      <c r="B61" s="149"/>
      <c r="C61" s="150"/>
      <c r="D61" s="152"/>
      <c r="E61" s="152"/>
      <c r="F61" s="152"/>
      <c r="G61" s="152"/>
    </row>
    <row r="62" spans="1:7">
      <c r="A62" s="151"/>
      <c r="B62" s="149"/>
      <c r="C62" s="150"/>
      <c r="D62" s="152"/>
      <c r="E62" s="152"/>
      <c r="F62" s="152"/>
      <c r="G62" s="152"/>
    </row>
    <row r="63" spans="1:7">
      <c r="A63" s="151"/>
      <c r="B63" s="149"/>
      <c r="C63" s="150"/>
      <c r="D63" s="152"/>
      <c r="E63" s="152"/>
      <c r="F63" s="152"/>
      <c r="G63" s="152"/>
    </row>
    <row r="64" spans="1:7">
      <c r="A64" s="151"/>
      <c r="B64" s="149"/>
      <c r="C64" s="150"/>
      <c r="D64" s="152"/>
      <c r="E64" s="152"/>
      <c r="F64" s="152"/>
      <c r="G64" s="152"/>
    </row>
    <row r="65" spans="1:7">
      <c r="A65" s="151"/>
      <c r="B65" s="149"/>
      <c r="C65" s="150"/>
      <c r="D65" s="152"/>
      <c r="E65" s="152"/>
      <c r="F65" s="152"/>
      <c r="G65" s="152"/>
    </row>
    <row r="66" spans="1:7">
      <c r="A66" s="151"/>
      <c r="B66" s="149"/>
      <c r="C66" s="150"/>
      <c r="D66" s="152"/>
      <c r="E66" s="152"/>
      <c r="F66" s="152"/>
      <c r="G66" s="152"/>
    </row>
    <row r="67" spans="1:7">
      <c r="A67" s="151"/>
      <c r="B67" s="149"/>
      <c r="C67" s="150"/>
      <c r="D67" s="152"/>
      <c r="E67" s="152"/>
      <c r="F67" s="152"/>
      <c r="G67" s="152"/>
    </row>
    <row r="68" spans="1:7">
      <c r="A68" s="151"/>
      <c r="B68" s="149"/>
      <c r="C68" s="150"/>
      <c r="D68" s="152"/>
      <c r="E68" s="152"/>
      <c r="F68" s="152"/>
      <c r="G68" s="152"/>
    </row>
    <row r="69" spans="1:7">
      <c r="A69" s="151"/>
      <c r="B69" s="149"/>
      <c r="C69" s="150"/>
      <c r="D69" s="152"/>
      <c r="E69" s="152"/>
      <c r="F69" s="152"/>
      <c r="G69" s="152"/>
    </row>
    <row r="70" spans="1:7">
      <c r="A70" s="151"/>
      <c r="B70" s="149"/>
      <c r="C70" s="150"/>
      <c r="D70" s="152"/>
      <c r="E70" s="152"/>
      <c r="F70" s="152"/>
      <c r="G70" s="152"/>
    </row>
    <row r="71" spans="1:7">
      <c r="A71" s="151"/>
      <c r="B71" s="149"/>
      <c r="C71" s="150"/>
      <c r="D71" s="152"/>
      <c r="E71" s="152"/>
      <c r="F71" s="152"/>
      <c r="G71" s="152"/>
    </row>
    <row r="72" spans="1:7">
      <c r="A72" s="151"/>
      <c r="B72" s="149"/>
      <c r="C72" s="150"/>
      <c r="D72" s="152"/>
      <c r="E72" s="152"/>
      <c r="F72" s="152"/>
      <c r="G72" s="152"/>
    </row>
    <row r="73" spans="1:7">
      <c r="A73" s="151"/>
      <c r="B73" s="149"/>
      <c r="C73" s="150"/>
      <c r="D73" s="152"/>
      <c r="E73" s="152"/>
      <c r="F73" s="152"/>
      <c r="G73" s="152"/>
    </row>
    <row r="74" spans="1:7">
      <c r="A74" s="151"/>
      <c r="B74" s="149"/>
      <c r="C74" s="150"/>
      <c r="D74" s="152"/>
      <c r="E74" s="152"/>
      <c r="F74" s="152"/>
      <c r="G74" s="152"/>
    </row>
    <row r="75" spans="1:7">
      <c r="A75" s="151"/>
      <c r="B75" s="149"/>
      <c r="C75" s="150"/>
      <c r="D75" s="152"/>
      <c r="E75" s="152"/>
      <c r="F75" s="152"/>
      <c r="G75" s="152"/>
    </row>
    <row r="76" spans="1:7">
      <c r="A76" s="151"/>
      <c r="B76" s="149"/>
      <c r="C76" s="150"/>
      <c r="D76" s="152"/>
      <c r="E76" s="152"/>
      <c r="F76" s="152"/>
      <c r="G76" s="152"/>
    </row>
    <row r="77" spans="1:7">
      <c r="A77" s="151"/>
      <c r="B77" s="149"/>
      <c r="C77" s="150"/>
      <c r="D77" s="152"/>
      <c r="E77" s="152"/>
      <c r="F77" s="152"/>
      <c r="G77" s="152"/>
    </row>
    <row r="78" spans="1:7">
      <c r="A78" s="151"/>
      <c r="B78" s="149"/>
      <c r="C78" s="150"/>
      <c r="D78" s="152"/>
      <c r="E78" s="152"/>
      <c r="F78" s="152"/>
      <c r="G78" s="152"/>
    </row>
    <row r="79" spans="1:7">
      <c r="A79" s="151"/>
      <c r="B79" s="149"/>
      <c r="C79" s="150"/>
      <c r="D79" s="152"/>
      <c r="E79" s="152"/>
      <c r="F79" s="152"/>
      <c r="G79" s="152"/>
    </row>
    <row r="80" spans="1:7">
      <c r="A80" s="151"/>
      <c r="B80" s="149"/>
      <c r="C80" s="150"/>
      <c r="D80" s="152"/>
      <c r="E80" s="152"/>
      <c r="F80" s="152"/>
      <c r="G80" s="152"/>
    </row>
    <row r="81" spans="1:7">
      <c r="A81" s="151"/>
      <c r="B81" s="149"/>
      <c r="C81" s="150"/>
      <c r="D81" s="152"/>
      <c r="E81" s="152"/>
      <c r="F81" s="152"/>
      <c r="G81" s="152"/>
    </row>
    <row r="82" spans="1:7">
      <c r="A82" s="151"/>
      <c r="B82" s="149"/>
      <c r="C82" s="150"/>
      <c r="D82" s="152"/>
      <c r="E82" s="152"/>
      <c r="F82" s="152"/>
      <c r="G82" s="152"/>
    </row>
    <row r="83" spans="1:7">
      <c r="A83" s="151"/>
      <c r="B83" s="149"/>
      <c r="C83" s="150"/>
      <c r="D83" s="152"/>
      <c r="E83" s="152"/>
      <c r="F83" s="152"/>
      <c r="G83" s="152"/>
    </row>
    <row r="84" spans="1:7">
      <c r="A84" s="151"/>
      <c r="B84" s="149"/>
      <c r="C84" s="150"/>
      <c r="D84" s="152"/>
      <c r="E84" s="152"/>
      <c r="F84" s="152"/>
      <c r="G84" s="152"/>
    </row>
    <row r="85" spans="1:7">
      <c r="A85" s="151"/>
      <c r="B85" s="149"/>
      <c r="C85" s="150"/>
      <c r="D85" s="152"/>
      <c r="E85" s="152"/>
      <c r="F85" s="152"/>
      <c r="G85" s="152"/>
    </row>
    <row r="86" spans="1:7">
      <c r="A86" s="151"/>
      <c r="B86" s="149"/>
      <c r="C86" s="150"/>
      <c r="D86" s="152"/>
      <c r="E86" s="152"/>
      <c r="F86" s="152"/>
      <c r="G86" s="152"/>
    </row>
    <row r="87" spans="1:7">
      <c r="A87" s="151"/>
      <c r="B87" s="149"/>
      <c r="C87" s="150"/>
      <c r="D87" s="152"/>
      <c r="E87" s="152"/>
      <c r="F87" s="152"/>
      <c r="G87" s="152"/>
    </row>
    <row r="88" spans="1:7">
      <c r="A88" s="151"/>
      <c r="B88" s="149"/>
      <c r="C88" s="150"/>
      <c r="D88" s="152"/>
      <c r="E88" s="152"/>
      <c r="F88" s="152"/>
      <c r="G88" s="152"/>
    </row>
    <row r="89" spans="1:7">
      <c r="A89" s="151"/>
      <c r="B89" s="149"/>
      <c r="C89" s="150"/>
      <c r="D89" s="152"/>
      <c r="E89" s="152"/>
      <c r="F89" s="152"/>
      <c r="G89" s="152"/>
    </row>
    <row r="90" spans="1:7">
      <c r="A90" s="151"/>
      <c r="B90" s="149"/>
      <c r="C90" s="150"/>
      <c r="D90" s="152"/>
      <c r="E90" s="152"/>
      <c r="F90" s="152"/>
      <c r="G90" s="152"/>
    </row>
    <row r="91" spans="1:7">
      <c r="A91" s="151"/>
      <c r="B91" s="149"/>
      <c r="C91" s="150"/>
      <c r="D91" s="152"/>
      <c r="E91" s="152"/>
      <c r="F91" s="152"/>
      <c r="G91" s="152"/>
    </row>
    <row r="92" spans="1:7">
      <c r="A92" s="151"/>
      <c r="B92" s="149"/>
      <c r="C92" s="150"/>
      <c r="D92" s="152"/>
      <c r="E92" s="152"/>
      <c r="F92" s="152"/>
      <c r="G92" s="152"/>
    </row>
    <row r="93" spans="1:7">
      <c r="A93" s="151"/>
      <c r="B93" s="149"/>
      <c r="C93" s="150"/>
      <c r="D93" s="152"/>
      <c r="E93" s="152"/>
      <c r="F93" s="152"/>
      <c r="G93" s="152"/>
    </row>
    <row r="94" spans="1:7">
      <c r="A94" s="151"/>
      <c r="B94" s="149"/>
      <c r="C94" s="150"/>
      <c r="D94" s="152"/>
      <c r="E94" s="152"/>
      <c r="F94" s="152"/>
      <c r="G94" s="152"/>
    </row>
    <row r="95" spans="1:7">
      <c r="A95" s="151"/>
      <c r="B95" s="149"/>
      <c r="C95" s="150"/>
      <c r="D95" s="152"/>
      <c r="E95" s="152"/>
      <c r="F95" s="152"/>
      <c r="G95" s="152"/>
    </row>
    <row r="96" spans="1:7">
      <c r="A96" s="151"/>
      <c r="B96" s="149"/>
      <c r="C96" s="150"/>
      <c r="D96" s="152"/>
      <c r="E96" s="152"/>
      <c r="F96" s="152"/>
      <c r="G96" s="152"/>
    </row>
    <row r="97" spans="1:7">
      <c r="A97" s="151"/>
      <c r="B97" s="149"/>
      <c r="C97" s="150"/>
      <c r="D97" s="152"/>
      <c r="E97" s="152"/>
      <c r="F97" s="152"/>
      <c r="G97" s="152"/>
    </row>
    <row r="98" spans="1:7">
      <c r="A98" s="151"/>
      <c r="B98" s="149"/>
      <c r="C98" s="150"/>
      <c r="D98" s="152"/>
      <c r="E98" s="152"/>
      <c r="F98" s="152"/>
      <c r="G98" s="152"/>
    </row>
    <row r="99" spans="1:7">
      <c r="A99" s="151"/>
      <c r="B99" s="149"/>
      <c r="C99" s="150"/>
      <c r="D99" s="152"/>
      <c r="E99" s="152"/>
      <c r="F99" s="152"/>
      <c r="G99" s="152"/>
    </row>
    <row r="100" spans="1:7">
      <c r="A100" s="151"/>
      <c r="B100" s="149"/>
      <c r="C100" s="150"/>
      <c r="D100" s="152"/>
      <c r="E100" s="152"/>
      <c r="F100" s="152"/>
      <c r="G100" s="152"/>
    </row>
    <row r="101" spans="1:7">
      <c r="A101" s="151"/>
      <c r="B101" s="149"/>
      <c r="C101" s="150"/>
      <c r="D101" s="152"/>
      <c r="E101" s="152"/>
      <c r="F101" s="152"/>
      <c r="G101" s="152"/>
    </row>
  </sheetData>
  <sortState ref="B2:G9">
    <sortCondition ref="G2:G9"/>
  </sortState>
  <phoneticPr fontId="2" type="noConversion"/>
  <conditionalFormatting sqref="B2:B101">
    <cfRule type="expression" dxfId="110" priority="10">
      <formula>AND(XEB2=0,XEC2&lt;&gt;"")</formula>
    </cfRule>
  </conditionalFormatting>
  <conditionalFormatting sqref="A2:A101">
    <cfRule type="expression" dxfId="109" priority="9">
      <formula>AND(XEB2=0,XEC2&lt;&gt;"")</formula>
    </cfRule>
  </conditionalFormatting>
  <conditionalFormatting sqref="D2:G101">
    <cfRule type="cellIs" dxfId="108" priority="7" operator="lessThan">
      <formula>#REF!</formula>
    </cfRule>
    <cfRule type="cellIs" dxfId="107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193" t="str">
        <f>LEFT(資格賽成績!A1,22)</f>
        <v>中華民國106年渣打全國業餘高爾夫春季排名賽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</row>
    <row r="2" spans="1:31" ht="20.25" thickBot="1">
      <c r="A2" s="194" t="str">
        <f>資格賽成績!A2</f>
        <v>地點：揚昇高爾夫鄉村俱樂部</v>
      </c>
      <c r="B2" s="194"/>
      <c r="C2" s="194"/>
      <c r="D2" s="194"/>
      <c r="E2" s="194"/>
      <c r="F2" s="194"/>
      <c r="G2" s="194"/>
      <c r="H2" s="21"/>
      <c r="I2" s="21"/>
      <c r="J2" s="195">
        <v>3</v>
      </c>
      <c r="K2" s="195"/>
      <c r="L2" s="195"/>
      <c r="M2" s="195"/>
      <c r="N2" s="195"/>
      <c r="O2" s="195"/>
      <c r="P2" s="195"/>
      <c r="Q2" s="195"/>
      <c r="R2" s="195"/>
      <c r="S2" s="22"/>
      <c r="T2" s="23"/>
      <c r="U2" s="23"/>
      <c r="V2" s="23"/>
      <c r="W2" s="23"/>
      <c r="X2" s="23"/>
      <c r="Y2" s="23"/>
      <c r="Z2" s="196">
        <f>資格賽成績!X2+J2</f>
        <v>42824</v>
      </c>
      <c r="AA2" s="196"/>
      <c r="AB2" s="196"/>
      <c r="AC2" s="196"/>
      <c r="AD2" s="196"/>
      <c r="AE2" s="196"/>
    </row>
    <row r="3" spans="1:31" ht="17.25" thickTop="1">
      <c r="A3" s="207" t="s">
        <v>14</v>
      </c>
      <c r="B3" s="209" t="s">
        <v>21</v>
      </c>
      <c r="C3" s="209" t="s">
        <v>0</v>
      </c>
      <c r="D3" s="201" t="s">
        <v>16</v>
      </c>
      <c r="E3" s="201" t="s">
        <v>17</v>
      </c>
      <c r="F3" s="201" t="s">
        <v>1</v>
      </c>
      <c r="G3" s="201" t="s">
        <v>2</v>
      </c>
      <c r="H3" s="203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05" t="s">
        <v>19</v>
      </c>
    </row>
    <row r="4" spans="1:31" ht="17.25" thickBot="1">
      <c r="A4" s="208"/>
      <c r="B4" s="210"/>
      <c r="C4" s="210"/>
      <c r="D4" s="202"/>
      <c r="E4" s="202"/>
      <c r="F4" s="202"/>
      <c r="G4" s="202"/>
      <c r="H4" s="204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06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421" priority="59">
      <formula>AND(XFC5=0,XFD5&lt;&gt;"")</formula>
    </cfRule>
  </conditionalFormatting>
  <conditionalFormatting sqref="A5:A92">
    <cfRule type="expression" dxfId="420" priority="58">
      <formula>AND(XFC5=0,XFD5&lt;&gt;"")</formula>
    </cfRule>
  </conditionalFormatting>
  <conditionalFormatting sqref="I5:I92">
    <cfRule type="cellIs" dxfId="419" priority="16" operator="lessThan">
      <formula>0</formula>
    </cfRule>
    <cfRule type="cellIs" dxfId="418" priority="17" operator="equal">
      <formula>0</formula>
    </cfRule>
  </conditionalFormatting>
  <conditionalFormatting sqref="D5:G92">
    <cfRule type="cellIs" dxfId="417" priority="8" operator="lessThan">
      <formula>$AD$4</formula>
    </cfRule>
    <cfRule type="cellIs" dxfId="416" priority="9" operator="equal">
      <formula>$AD$4</formula>
    </cfRule>
  </conditionalFormatting>
  <conditionalFormatting sqref="H5:H92">
    <cfRule type="cellIs" dxfId="415" priority="6" operator="lessThan">
      <formula>$AD$4*COUNTIF(D5:G5,"&gt;0")</formula>
    </cfRule>
    <cfRule type="cellIs" dxfId="414" priority="7" operator="equal">
      <formula>$AD$4*COUNTIF(D5:G5,"&gt;0")</formula>
    </cfRule>
  </conditionalFormatting>
  <conditionalFormatting sqref="J5:AA92">
    <cfRule type="cellIs" dxfId="413" priority="3" operator="equal">
      <formula>J$4-2</formula>
    </cfRule>
    <cfRule type="cellIs" dxfId="412" priority="4" operator="equal">
      <formula>J$4-1</formula>
    </cfRule>
    <cfRule type="cellIs" dxfId="411" priority="5" operator="equal">
      <formula>J$4</formula>
    </cfRule>
  </conditionalFormatting>
  <conditionalFormatting sqref="AB5:AD92">
    <cfRule type="cellIs" dxfId="410" priority="1" operator="lessThan">
      <formula>AB$4</formula>
    </cfRule>
    <cfRule type="cellIs" dxfId="409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I102"/>
  <sheetViews>
    <sheetView workbookViewId="0">
      <pane ySplit="2" topLeftCell="A3" activePane="bottomLeft" state="frozen"/>
      <selection activeCell="A2" sqref="A2:D101"/>
      <selection pane="bottomLeft" activeCell="C3" sqref="C3:H10"/>
    </sheetView>
  </sheetViews>
  <sheetFormatPr defaultRowHeight="15"/>
  <cols>
    <col min="1" max="1" width="6.625" style="128" customWidth="1"/>
    <col min="2" max="2" width="7.625" style="128" customWidth="1"/>
    <col min="3" max="3" width="7.5" style="128" bestFit="1" customWidth="1"/>
    <col min="4" max="4" width="12.5" style="128" customWidth="1"/>
    <col min="5" max="8" width="5.375" style="128" customWidth="1"/>
    <col min="9" max="9" width="7.375" style="131" customWidth="1"/>
    <col min="10" max="16384" width="9" style="128"/>
  </cols>
  <sheetData>
    <row r="1" spans="1:9" ht="16.5">
      <c r="A1" s="134" t="s">
        <v>301</v>
      </c>
      <c r="B1" s="134" t="s">
        <v>304</v>
      </c>
      <c r="C1" s="214" t="s">
        <v>329</v>
      </c>
      <c r="D1" s="214"/>
      <c r="E1" s="214"/>
      <c r="F1" s="214"/>
      <c r="G1" s="214"/>
      <c r="H1" s="214"/>
      <c r="I1" s="214"/>
    </row>
    <row r="2" spans="1:9" ht="16.5">
      <c r="A2" s="135">
        <f>SUM(A3:A102)</f>
        <v>8</v>
      </c>
      <c r="B2" s="136">
        <f>SUM(B3:B102)/A2</f>
        <v>88.125</v>
      </c>
      <c r="C2" s="137" t="s">
        <v>306</v>
      </c>
      <c r="D2" s="137" t="s">
        <v>269</v>
      </c>
      <c r="E2" s="138" t="s">
        <v>296</v>
      </c>
      <c r="F2" s="138" t="s">
        <v>298</v>
      </c>
      <c r="G2" s="138" t="s">
        <v>299</v>
      </c>
      <c r="H2" s="138" t="s">
        <v>300</v>
      </c>
      <c r="I2" s="139" t="s">
        <v>307</v>
      </c>
    </row>
    <row r="3" spans="1:9" ht="16.5">
      <c r="A3" s="140">
        <f>COUNTA(D3)</f>
        <v>1</v>
      </c>
      <c r="B3" s="140">
        <f>H3</f>
        <v>79</v>
      </c>
      <c r="C3" s="149" t="s">
        <v>25</v>
      </c>
      <c r="D3" s="150" t="s">
        <v>187</v>
      </c>
      <c r="E3" s="133">
        <v>0</v>
      </c>
      <c r="F3" s="133">
        <v>0</v>
      </c>
      <c r="G3" s="133">
        <v>79</v>
      </c>
      <c r="H3" s="133">
        <v>79</v>
      </c>
      <c r="I3" s="141">
        <f t="shared" ref="I3:I34" si="0">IF($B$2-H3+10&gt;0,$B$2-H3+10,0)*A3</f>
        <v>19.125</v>
      </c>
    </row>
    <row r="4" spans="1:9" ht="16.5">
      <c r="A4" s="140">
        <f t="shared" ref="A4:A67" si="1">COUNTA(D4)</f>
        <v>1</v>
      </c>
      <c r="B4" s="140">
        <f t="shared" ref="B4:B67" si="2">H4</f>
        <v>79</v>
      </c>
      <c r="C4" s="149" t="s">
        <v>25</v>
      </c>
      <c r="D4" s="150" t="s">
        <v>395</v>
      </c>
      <c r="E4" s="152">
        <v>0</v>
      </c>
      <c r="F4" s="152">
        <v>0</v>
      </c>
      <c r="G4" s="152">
        <v>82</v>
      </c>
      <c r="H4" s="152">
        <v>79</v>
      </c>
      <c r="I4" s="141">
        <f t="shared" si="0"/>
        <v>19.125</v>
      </c>
    </row>
    <row r="5" spans="1:9" ht="16.5">
      <c r="A5" s="140">
        <f t="shared" si="1"/>
        <v>1</v>
      </c>
      <c r="B5" s="140">
        <f t="shared" si="2"/>
        <v>85</v>
      </c>
      <c r="C5" s="149" t="s">
        <v>25</v>
      </c>
      <c r="D5" s="150" t="s">
        <v>188</v>
      </c>
      <c r="E5" s="152">
        <v>0</v>
      </c>
      <c r="F5" s="152">
        <v>0</v>
      </c>
      <c r="G5" s="152">
        <v>84</v>
      </c>
      <c r="H5" s="152">
        <v>85</v>
      </c>
      <c r="I5" s="141">
        <f t="shared" si="0"/>
        <v>13.125</v>
      </c>
    </row>
    <row r="6" spans="1:9" ht="16.5">
      <c r="A6" s="140">
        <f t="shared" si="1"/>
        <v>1</v>
      </c>
      <c r="B6" s="140">
        <f t="shared" si="2"/>
        <v>85</v>
      </c>
      <c r="C6" s="149" t="s">
        <v>25</v>
      </c>
      <c r="D6" s="150" t="s">
        <v>398</v>
      </c>
      <c r="E6" s="152">
        <v>0</v>
      </c>
      <c r="F6" s="152">
        <v>0</v>
      </c>
      <c r="G6" s="152">
        <v>106</v>
      </c>
      <c r="H6" s="152">
        <v>85</v>
      </c>
      <c r="I6" s="141">
        <f t="shared" si="0"/>
        <v>13.125</v>
      </c>
    </row>
    <row r="7" spans="1:9" ht="16.5">
      <c r="A7" s="140">
        <f t="shared" si="1"/>
        <v>1</v>
      </c>
      <c r="B7" s="140">
        <f t="shared" si="2"/>
        <v>89</v>
      </c>
      <c r="C7" s="149" t="s">
        <v>25</v>
      </c>
      <c r="D7" s="150" t="s">
        <v>397</v>
      </c>
      <c r="E7" s="152">
        <v>0</v>
      </c>
      <c r="F7" s="152">
        <v>0</v>
      </c>
      <c r="G7" s="152">
        <v>94</v>
      </c>
      <c r="H7" s="152">
        <v>89</v>
      </c>
      <c r="I7" s="141">
        <f t="shared" si="0"/>
        <v>9.125</v>
      </c>
    </row>
    <row r="8" spans="1:9" ht="16.5">
      <c r="A8" s="140">
        <f t="shared" si="1"/>
        <v>1</v>
      </c>
      <c r="B8" s="140">
        <f t="shared" si="2"/>
        <v>92</v>
      </c>
      <c r="C8" s="149" t="s">
        <v>25</v>
      </c>
      <c r="D8" s="150" t="s">
        <v>396</v>
      </c>
      <c r="E8" s="152">
        <v>0</v>
      </c>
      <c r="F8" s="152">
        <v>0</v>
      </c>
      <c r="G8" s="152">
        <v>83</v>
      </c>
      <c r="H8" s="152">
        <v>92</v>
      </c>
      <c r="I8" s="141">
        <f t="shared" si="0"/>
        <v>6.125</v>
      </c>
    </row>
    <row r="9" spans="1:9" ht="16.5">
      <c r="A9" s="140">
        <f t="shared" si="1"/>
        <v>1</v>
      </c>
      <c r="B9" s="140">
        <f t="shared" si="2"/>
        <v>96</v>
      </c>
      <c r="C9" s="149" t="s">
        <v>25</v>
      </c>
      <c r="D9" s="150" t="s">
        <v>400</v>
      </c>
      <c r="E9" s="152">
        <v>0</v>
      </c>
      <c r="F9" s="152">
        <v>0</v>
      </c>
      <c r="G9" s="152">
        <v>105</v>
      </c>
      <c r="H9" s="152">
        <v>96</v>
      </c>
      <c r="I9" s="141">
        <f t="shared" si="0"/>
        <v>2.125</v>
      </c>
    </row>
    <row r="10" spans="1:9" ht="16.5">
      <c r="A10" s="140">
        <f t="shared" si="1"/>
        <v>1</v>
      </c>
      <c r="B10" s="140">
        <f t="shared" si="2"/>
        <v>100</v>
      </c>
      <c r="C10" s="149" t="s">
        <v>25</v>
      </c>
      <c r="D10" s="150" t="s">
        <v>399</v>
      </c>
      <c r="E10" s="152">
        <v>0</v>
      </c>
      <c r="F10" s="152">
        <v>0</v>
      </c>
      <c r="G10" s="152">
        <v>100</v>
      </c>
      <c r="H10" s="152">
        <v>100</v>
      </c>
      <c r="I10" s="141">
        <f t="shared" si="0"/>
        <v>0</v>
      </c>
    </row>
    <row r="11" spans="1:9" ht="16.5">
      <c r="A11" s="140">
        <f t="shared" si="1"/>
        <v>0</v>
      </c>
      <c r="B11" s="140">
        <f t="shared" si="2"/>
        <v>0</v>
      </c>
      <c r="C11" s="149"/>
      <c r="D11" s="150"/>
      <c r="E11" s="133"/>
      <c r="F11" s="133"/>
      <c r="G11" s="133"/>
      <c r="H11" s="133"/>
      <c r="I11" s="141">
        <f t="shared" si="0"/>
        <v>0</v>
      </c>
    </row>
    <row r="12" spans="1:9" ht="16.5">
      <c r="A12" s="140">
        <f t="shared" si="1"/>
        <v>0</v>
      </c>
      <c r="B12" s="140">
        <f t="shared" si="2"/>
        <v>0</v>
      </c>
      <c r="C12" s="149"/>
      <c r="D12" s="150"/>
      <c r="E12" s="152"/>
      <c r="F12" s="152"/>
      <c r="G12" s="152"/>
      <c r="H12" s="152"/>
      <c r="I12" s="141">
        <f t="shared" si="0"/>
        <v>0</v>
      </c>
    </row>
    <row r="13" spans="1:9" ht="16.5">
      <c r="A13" s="140">
        <f t="shared" si="1"/>
        <v>0</v>
      </c>
      <c r="B13" s="140">
        <f t="shared" si="2"/>
        <v>0</v>
      </c>
      <c r="C13" s="149"/>
      <c r="D13" s="150"/>
      <c r="E13" s="152"/>
      <c r="F13" s="152"/>
      <c r="G13" s="152"/>
      <c r="H13" s="152"/>
      <c r="I13" s="141">
        <f t="shared" si="0"/>
        <v>0</v>
      </c>
    </row>
    <row r="14" spans="1:9" ht="16.5">
      <c r="A14" s="140">
        <f t="shared" si="1"/>
        <v>0</v>
      </c>
      <c r="B14" s="140">
        <f t="shared" si="2"/>
        <v>0</v>
      </c>
      <c r="C14" s="149"/>
      <c r="D14" s="150"/>
      <c r="E14" s="152"/>
      <c r="F14" s="152"/>
      <c r="G14" s="152"/>
      <c r="H14" s="152"/>
      <c r="I14" s="141">
        <f t="shared" si="0"/>
        <v>0</v>
      </c>
    </row>
    <row r="15" spans="1:9" ht="16.5">
      <c r="A15" s="140">
        <f t="shared" si="1"/>
        <v>0</v>
      </c>
      <c r="B15" s="140">
        <f t="shared" si="2"/>
        <v>0</v>
      </c>
      <c r="C15" s="149"/>
      <c r="D15" s="150"/>
      <c r="E15" s="152"/>
      <c r="F15" s="152"/>
      <c r="G15" s="152"/>
      <c r="H15" s="152"/>
      <c r="I15" s="141">
        <f t="shared" si="0"/>
        <v>0</v>
      </c>
    </row>
    <row r="16" spans="1:9" ht="16.5">
      <c r="A16" s="140">
        <f t="shared" si="1"/>
        <v>0</v>
      </c>
      <c r="B16" s="140">
        <f t="shared" si="2"/>
        <v>0</v>
      </c>
      <c r="C16" s="149"/>
      <c r="D16" s="150"/>
      <c r="E16" s="152"/>
      <c r="F16" s="152"/>
      <c r="G16" s="152"/>
      <c r="H16" s="152"/>
      <c r="I16" s="141">
        <f t="shared" si="0"/>
        <v>0</v>
      </c>
    </row>
    <row r="17" spans="1:9" ht="16.5">
      <c r="A17" s="140">
        <f t="shared" si="1"/>
        <v>0</v>
      </c>
      <c r="B17" s="140">
        <f t="shared" si="2"/>
        <v>0</v>
      </c>
      <c r="C17" s="149"/>
      <c r="D17" s="150"/>
      <c r="E17" s="152"/>
      <c r="F17" s="152"/>
      <c r="G17" s="152"/>
      <c r="H17" s="152"/>
      <c r="I17" s="141">
        <f t="shared" si="0"/>
        <v>0</v>
      </c>
    </row>
    <row r="18" spans="1:9" ht="16.5">
      <c r="A18" s="140">
        <f t="shared" si="1"/>
        <v>0</v>
      </c>
      <c r="B18" s="140">
        <f t="shared" si="2"/>
        <v>0</v>
      </c>
      <c r="C18" s="149"/>
      <c r="D18" s="150"/>
      <c r="E18" s="152"/>
      <c r="F18" s="152"/>
      <c r="G18" s="152"/>
      <c r="H18" s="152"/>
      <c r="I18" s="141">
        <f t="shared" si="0"/>
        <v>0</v>
      </c>
    </row>
    <row r="19" spans="1:9" ht="16.5">
      <c r="A19" s="140">
        <f t="shared" si="1"/>
        <v>0</v>
      </c>
      <c r="B19" s="140">
        <f t="shared" si="2"/>
        <v>0</v>
      </c>
      <c r="C19" s="149"/>
      <c r="D19" s="150"/>
      <c r="E19" s="152"/>
      <c r="F19" s="152"/>
      <c r="G19" s="152"/>
      <c r="H19" s="152"/>
      <c r="I19" s="141">
        <f t="shared" si="0"/>
        <v>0</v>
      </c>
    </row>
    <row r="20" spans="1:9" ht="16.5">
      <c r="A20" s="140">
        <f t="shared" si="1"/>
        <v>0</v>
      </c>
      <c r="B20" s="140">
        <f t="shared" si="2"/>
        <v>0</v>
      </c>
      <c r="C20" s="149"/>
      <c r="D20" s="150"/>
      <c r="E20" s="152"/>
      <c r="F20" s="152"/>
      <c r="G20" s="152"/>
      <c r="H20" s="152"/>
      <c r="I20" s="141">
        <f t="shared" si="0"/>
        <v>0</v>
      </c>
    </row>
    <row r="21" spans="1:9" ht="16.5">
      <c r="A21" s="140">
        <f t="shared" si="1"/>
        <v>0</v>
      </c>
      <c r="B21" s="140">
        <f t="shared" si="2"/>
        <v>0</v>
      </c>
      <c r="C21" s="149"/>
      <c r="D21" s="150"/>
      <c r="E21" s="152"/>
      <c r="F21" s="152"/>
      <c r="G21" s="152"/>
      <c r="H21" s="152"/>
      <c r="I21" s="141">
        <f t="shared" si="0"/>
        <v>0</v>
      </c>
    </row>
    <row r="22" spans="1:9" ht="16.5">
      <c r="A22" s="140">
        <f t="shared" si="1"/>
        <v>0</v>
      </c>
      <c r="B22" s="140">
        <f t="shared" si="2"/>
        <v>0</v>
      </c>
      <c r="C22" s="149"/>
      <c r="D22" s="150"/>
      <c r="E22" s="152"/>
      <c r="F22" s="152"/>
      <c r="G22" s="152"/>
      <c r="H22" s="152"/>
      <c r="I22" s="141">
        <f t="shared" si="0"/>
        <v>0</v>
      </c>
    </row>
    <row r="23" spans="1:9" ht="16.5">
      <c r="A23" s="140">
        <f t="shared" si="1"/>
        <v>0</v>
      </c>
      <c r="B23" s="140">
        <f t="shared" si="2"/>
        <v>0</v>
      </c>
      <c r="C23" s="149"/>
      <c r="D23" s="150"/>
      <c r="E23" s="152"/>
      <c r="F23" s="152"/>
      <c r="G23" s="152"/>
      <c r="H23" s="152"/>
      <c r="I23" s="141">
        <f t="shared" si="0"/>
        <v>0</v>
      </c>
    </row>
    <row r="24" spans="1:9" ht="16.5">
      <c r="A24" s="140">
        <f t="shared" si="1"/>
        <v>0</v>
      </c>
      <c r="B24" s="140">
        <f t="shared" si="2"/>
        <v>0</v>
      </c>
      <c r="C24" s="149"/>
      <c r="D24" s="150"/>
      <c r="E24" s="152"/>
      <c r="F24" s="152"/>
      <c r="G24" s="152"/>
      <c r="H24" s="152"/>
      <c r="I24" s="141">
        <f t="shared" si="0"/>
        <v>0</v>
      </c>
    </row>
    <row r="25" spans="1:9" ht="16.5">
      <c r="A25" s="140">
        <f t="shared" si="1"/>
        <v>0</v>
      </c>
      <c r="B25" s="140">
        <f t="shared" si="2"/>
        <v>0</v>
      </c>
      <c r="C25" s="149"/>
      <c r="D25" s="150"/>
      <c r="E25" s="152"/>
      <c r="F25" s="152"/>
      <c r="G25" s="152"/>
      <c r="H25" s="152"/>
      <c r="I25" s="141">
        <f t="shared" si="0"/>
        <v>0</v>
      </c>
    </row>
    <row r="26" spans="1:9" ht="16.5">
      <c r="A26" s="140">
        <f t="shared" si="1"/>
        <v>0</v>
      </c>
      <c r="B26" s="140">
        <f t="shared" si="2"/>
        <v>0</v>
      </c>
      <c r="C26" s="149"/>
      <c r="D26" s="150"/>
      <c r="E26" s="152"/>
      <c r="F26" s="152"/>
      <c r="G26" s="152"/>
      <c r="H26" s="152"/>
      <c r="I26" s="141">
        <f t="shared" si="0"/>
        <v>0</v>
      </c>
    </row>
    <row r="27" spans="1:9" ht="16.5">
      <c r="A27" s="140">
        <f t="shared" si="1"/>
        <v>0</v>
      </c>
      <c r="B27" s="140">
        <f t="shared" si="2"/>
        <v>0</v>
      </c>
      <c r="C27" s="149"/>
      <c r="D27" s="150"/>
      <c r="E27" s="152"/>
      <c r="F27" s="152"/>
      <c r="G27" s="152"/>
      <c r="H27" s="152"/>
      <c r="I27" s="141">
        <f t="shared" si="0"/>
        <v>0</v>
      </c>
    </row>
    <row r="28" spans="1:9" ht="16.5">
      <c r="A28" s="140">
        <f t="shared" si="1"/>
        <v>0</v>
      </c>
      <c r="B28" s="140">
        <f t="shared" si="2"/>
        <v>0</v>
      </c>
      <c r="C28" s="149"/>
      <c r="D28" s="150"/>
      <c r="E28" s="152"/>
      <c r="F28" s="152"/>
      <c r="G28" s="152"/>
      <c r="H28" s="152"/>
      <c r="I28" s="141">
        <f t="shared" si="0"/>
        <v>0</v>
      </c>
    </row>
    <row r="29" spans="1:9" ht="16.5">
      <c r="A29" s="140">
        <f t="shared" si="1"/>
        <v>0</v>
      </c>
      <c r="B29" s="140">
        <f t="shared" si="2"/>
        <v>0</v>
      </c>
      <c r="C29" s="149"/>
      <c r="D29" s="150"/>
      <c r="E29" s="152"/>
      <c r="F29" s="152"/>
      <c r="G29" s="152"/>
      <c r="H29" s="152"/>
      <c r="I29" s="141">
        <f t="shared" si="0"/>
        <v>0</v>
      </c>
    </row>
    <row r="30" spans="1:9" ht="16.5">
      <c r="A30" s="140">
        <f t="shared" si="1"/>
        <v>0</v>
      </c>
      <c r="B30" s="140">
        <f t="shared" si="2"/>
        <v>0</v>
      </c>
      <c r="C30" s="149"/>
      <c r="D30" s="150"/>
      <c r="E30" s="152"/>
      <c r="F30" s="152"/>
      <c r="G30" s="152"/>
      <c r="H30" s="152"/>
      <c r="I30" s="141">
        <f t="shared" si="0"/>
        <v>0</v>
      </c>
    </row>
    <row r="31" spans="1:9" ht="16.5">
      <c r="A31" s="140">
        <f t="shared" si="1"/>
        <v>0</v>
      </c>
      <c r="B31" s="140">
        <f t="shared" si="2"/>
        <v>0</v>
      </c>
      <c r="C31" s="149"/>
      <c r="D31" s="150"/>
      <c r="E31" s="152"/>
      <c r="F31" s="152"/>
      <c r="G31" s="152"/>
      <c r="H31" s="152"/>
      <c r="I31" s="141">
        <f t="shared" si="0"/>
        <v>0</v>
      </c>
    </row>
    <row r="32" spans="1:9" ht="16.5">
      <c r="A32" s="140">
        <f t="shared" si="1"/>
        <v>0</v>
      </c>
      <c r="B32" s="140">
        <f t="shared" si="2"/>
        <v>0</v>
      </c>
      <c r="C32" s="149"/>
      <c r="D32" s="150"/>
      <c r="E32" s="152"/>
      <c r="F32" s="152"/>
      <c r="G32" s="152"/>
      <c r="H32" s="152"/>
      <c r="I32" s="141">
        <f t="shared" si="0"/>
        <v>0</v>
      </c>
    </row>
    <row r="33" spans="1:9" ht="16.5">
      <c r="A33" s="140">
        <f t="shared" si="1"/>
        <v>0</v>
      </c>
      <c r="B33" s="140">
        <f t="shared" si="2"/>
        <v>0</v>
      </c>
      <c r="C33" s="149"/>
      <c r="D33" s="150"/>
      <c r="E33" s="152"/>
      <c r="F33" s="152"/>
      <c r="G33" s="152"/>
      <c r="H33" s="152"/>
      <c r="I33" s="141">
        <f t="shared" si="0"/>
        <v>0</v>
      </c>
    </row>
    <row r="34" spans="1:9" ht="16.5">
      <c r="A34" s="140">
        <f t="shared" si="1"/>
        <v>0</v>
      </c>
      <c r="B34" s="140">
        <f t="shared" si="2"/>
        <v>0</v>
      </c>
      <c r="C34" s="149"/>
      <c r="D34" s="150"/>
      <c r="E34" s="152"/>
      <c r="F34" s="152"/>
      <c r="G34" s="152"/>
      <c r="H34" s="152"/>
      <c r="I34" s="141">
        <f t="shared" si="0"/>
        <v>0</v>
      </c>
    </row>
    <row r="35" spans="1:9" ht="16.5">
      <c r="A35" s="140">
        <f t="shared" si="1"/>
        <v>0</v>
      </c>
      <c r="B35" s="140">
        <f t="shared" si="2"/>
        <v>0</v>
      </c>
      <c r="C35" s="149"/>
      <c r="D35" s="150"/>
      <c r="E35" s="152"/>
      <c r="F35" s="152"/>
      <c r="G35" s="152"/>
      <c r="H35" s="152"/>
      <c r="I35" s="141">
        <f t="shared" ref="I35:I66" si="3">IF($B$2-H35+10&gt;0,$B$2-H35+10,0)*A35</f>
        <v>0</v>
      </c>
    </row>
    <row r="36" spans="1:9" ht="16.5">
      <c r="A36" s="140">
        <f t="shared" si="1"/>
        <v>0</v>
      </c>
      <c r="B36" s="140">
        <f t="shared" si="2"/>
        <v>0</v>
      </c>
      <c r="C36" s="149"/>
      <c r="D36" s="150"/>
      <c r="E36" s="152"/>
      <c r="F36" s="152"/>
      <c r="G36" s="152"/>
      <c r="H36" s="152"/>
      <c r="I36" s="141">
        <f t="shared" si="3"/>
        <v>0</v>
      </c>
    </row>
    <row r="37" spans="1:9" ht="16.5">
      <c r="A37" s="140">
        <f t="shared" si="1"/>
        <v>0</v>
      </c>
      <c r="B37" s="140">
        <f t="shared" si="2"/>
        <v>0</v>
      </c>
      <c r="C37" s="149"/>
      <c r="D37" s="150"/>
      <c r="E37" s="152"/>
      <c r="F37" s="152"/>
      <c r="G37" s="152"/>
      <c r="H37" s="152"/>
      <c r="I37" s="141">
        <f t="shared" si="3"/>
        <v>0</v>
      </c>
    </row>
    <row r="38" spans="1:9" ht="16.5">
      <c r="A38" s="140">
        <f t="shared" si="1"/>
        <v>0</v>
      </c>
      <c r="B38" s="140">
        <f t="shared" si="2"/>
        <v>0</v>
      </c>
      <c r="C38" s="149"/>
      <c r="D38" s="150"/>
      <c r="E38" s="152"/>
      <c r="F38" s="152"/>
      <c r="G38" s="152"/>
      <c r="H38" s="152"/>
      <c r="I38" s="141">
        <f t="shared" si="3"/>
        <v>0</v>
      </c>
    </row>
    <row r="39" spans="1:9" ht="16.5">
      <c r="A39" s="140">
        <f t="shared" si="1"/>
        <v>0</v>
      </c>
      <c r="B39" s="140">
        <f t="shared" si="2"/>
        <v>0</v>
      </c>
      <c r="C39" s="149"/>
      <c r="D39" s="150"/>
      <c r="E39" s="152"/>
      <c r="F39" s="152"/>
      <c r="G39" s="152"/>
      <c r="H39" s="152"/>
      <c r="I39" s="141">
        <f t="shared" si="3"/>
        <v>0</v>
      </c>
    </row>
    <row r="40" spans="1:9" ht="16.5">
      <c r="A40" s="140">
        <f t="shared" si="1"/>
        <v>0</v>
      </c>
      <c r="B40" s="140">
        <f t="shared" si="2"/>
        <v>0</v>
      </c>
      <c r="C40" s="149"/>
      <c r="D40" s="150"/>
      <c r="E40" s="152"/>
      <c r="F40" s="152"/>
      <c r="G40" s="152"/>
      <c r="H40" s="152"/>
      <c r="I40" s="141">
        <f t="shared" si="3"/>
        <v>0</v>
      </c>
    </row>
    <row r="41" spans="1:9" ht="16.5">
      <c r="A41" s="140">
        <f t="shared" si="1"/>
        <v>0</v>
      </c>
      <c r="B41" s="140">
        <f t="shared" si="2"/>
        <v>0</v>
      </c>
      <c r="C41" s="149"/>
      <c r="D41" s="150"/>
      <c r="E41" s="152"/>
      <c r="F41" s="152"/>
      <c r="G41" s="152"/>
      <c r="H41" s="152"/>
      <c r="I41" s="141">
        <f t="shared" si="3"/>
        <v>0</v>
      </c>
    </row>
    <row r="42" spans="1:9" ht="16.5">
      <c r="A42" s="140">
        <f t="shared" si="1"/>
        <v>0</v>
      </c>
      <c r="B42" s="140">
        <f t="shared" si="2"/>
        <v>0</v>
      </c>
      <c r="C42" s="149"/>
      <c r="D42" s="150"/>
      <c r="E42" s="133"/>
      <c r="F42" s="133"/>
      <c r="G42" s="133"/>
      <c r="H42" s="133"/>
      <c r="I42" s="141">
        <f t="shared" si="3"/>
        <v>0</v>
      </c>
    </row>
    <row r="43" spans="1:9" ht="16.5">
      <c r="A43" s="140">
        <f t="shared" si="1"/>
        <v>0</v>
      </c>
      <c r="B43" s="140">
        <f t="shared" si="2"/>
        <v>0</v>
      </c>
      <c r="C43" s="149"/>
      <c r="D43" s="150"/>
      <c r="E43" s="152"/>
      <c r="F43" s="152"/>
      <c r="G43" s="152"/>
      <c r="H43" s="152"/>
      <c r="I43" s="141">
        <f t="shared" si="3"/>
        <v>0</v>
      </c>
    </row>
    <row r="44" spans="1:9" ht="16.5">
      <c r="A44" s="140">
        <f t="shared" si="1"/>
        <v>0</v>
      </c>
      <c r="B44" s="140">
        <f t="shared" si="2"/>
        <v>0</v>
      </c>
      <c r="C44" s="169"/>
      <c r="D44" s="170"/>
      <c r="E44" s="133"/>
      <c r="F44" s="133"/>
      <c r="G44" s="133"/>
      <c r="H44" s="133"/>
      <c r="I44" s="141">
        <f t="shared" si="3"/>
        <v>0</v>
      </c>
    </row>
    <row r="45" spans="1:9" ht="16.5">
      <c r="A45" s="140">
        <f t="shared" si="1"/>
        <v>0</v>
      </c>
      <c r="B45" s="140">
        <f t="shared" si="2"/>
        <v>0</v>
      </c>
      <c r="C45" s="169"/>
      <c r="D45" s="170"/>
      <c r="E45" s="133"/>
      <c r="F45" s="133"/>
      <c r="G45" s="133"/>
      <c r="H45" s="133"/>
      <c r="I45" s="141">
        <f t="shared" si="3"/>
        <v>0</v>
      </c>
    </row>
    <row r="46" spans="1:9" ht="16.5">
      <c r="A46" s="140">
        <f t="shared" si="1"/>
        <v>0</v>
      </c>
      <c r="B46" s="140">
        <f t="shared" si="2"/>
        <v>0</v>
      </c>
      <c r="C46" s="169"/>
      <c r="D46" s="170"/>
      <c r="E46" s="133"/>
      <c r="F46" s="133"/>
      <c r="G46" s="133"/>
      <c r="H46" s="133"/>
      <c r="I46" s="141">
        <f t="shared" si="3"/>
        <v>0</v>
      </c>
    </row>
    <row r="47" spans="1:9" ht="16.5">
      <c r="A47" s="140">
        <f t="shared" si="1"/>
        <v>0</v>
      </c>
      <c r="B47" s="140">
        <f t="shared" si="2"/>
        <v>0</v>
      </c>
      <c r="C47" s="169"/>
      <c r="D47" s="170"/>
      <c r="E47" s="133"/>
      <c r="F47" s="133"/>
      <c r="G47" s="133"/>
      <c r="H47" s="133"/>
      <c r="I47" s="141">
        <f t="shared" si="3"/>
        <v>0</v>
      </c>
    </row>
    <row r="48" spans="1:9" ht="16.5">
      <c r="A48" s="140">
        <f t="shared" si="1"/>
        <v>0</v>
      </c>
      <c r="B48" s="140">
        <f t="shared" si="2"/>
        <v>0</v>
      </c>
      <c r="C48" s="169"/>
      <c r="D48" s="170"/>
      <c r="E48" s="133"/>
      <c r="F48" s="133"/>
      <c r="G48" s="133"/>
      <c r="H48" s="133"/>
      <c r="I48" s="141">
        <f t="shared" si="3"/>
        <v>0</v>
      </c>
    </row>
    <row r="49" spans="1:9" ht="16.5">
      <c r="A49" s="140">
        <f t="shared" si="1"/>
        <v>0</v>
      </c>
      <c r="B49" s="140">
        <f t="shared" si="2"/>
        <v>0</v>
      </c>
      <c r="C49" s="169"/>
      <c r="D49" s="170"/>
      <c r="E49" s="133"/>
      <c r="F49" s="133"/>
      <c r="G49" s="133"/>
      <c r="H49" s="133"/>
      <c r="I49" s="141">
        <f t="shared" si="3"/>
        <v>0</v>
      </c>
    </row>
    <row r="50" spans="1:9" ht="16.5">
      <c r="A50" s="140">
        <f t="shared" si="1"/>
        <v>0</v>
      </c>
      <c r="B50" s="140">
        <f t="shared" si="2"/>
        <v>0</v>
      </c>
      <c r="C50" s="169"/>
      <c r="D50" s="170"/>
      <c r="E50" s="133"/>
      <c r="F50" s="133"/>
      <c r="G50" s="133"/>
      <c r="H50" s="133"/>
      <c r="I50" s="141">
        <f t="shared" si="3"/>
        <v>0</v>
      </c>
    </row>
    <row r="51" spans="1:9" ht="16.5">
      <c r="A51" s="140">
        <f t="shared" si="1"/>
        <v>0</v>
      </c>
      <c r="B51" s="140">
        <f t="shared" si="2"/>
        <v>0</v>
      </c>
      <c r="C51" s="169"/>
      <c r="D51" s="170"/>
      <c r="E51" s="133"/>
      <c r="F51" s="133"/>
      <c r="G51" s="133"/>
      <c r="H51" s="133"/>
      <c r="I51" s="141">
        <f t="shared" si="3"/>
        <v>0</v>
      </c>
    </row>
    <row r="52" spans="1:9" ht="16.5">
      <c r="A52" s="140">
        <f t="shared" si="1"/>
        <v>0</v>
      </c>
      <c r="B52" s="140">
        <f t="shared" si="2"/>
        <v>0</v>
      </c>
      <c r="C52" s="169"/>
      <c r="D52" s="170"/>
      <c r="E52" s="133"/>
      <c r="F52" s="133"/>
      <c r="G52" s="133"/>
      <c r="H52" s="133"/>
      <c r="I52" s="141">
        <f t="shared" si="3"/>
        <v>0</v>
      </c>
    </row>
    <row r="53" spans="1:9" ht="16.5">
      <c r="A53" s="140">
        <f t="shared" si="1"/>
        <v>0</v>
      </c>
      <c r="B53" s="140">
        <f t="shared" si="2"/>
        <v>0</v>
      </c>
      <c r="C53" s="169"/>
      <c r="D53" s="170"/>
      <c r="E53" s="133"/>
      <c r="F53" s="133"/>
      <c r="G53" s="133"/>
      <c r="H53" s="133"/>
      <c r="I53" s="141">
        <f t="shared" si="3"/>
        <v>0</v>
      </c>
    </row>
    <row r="54" spans="1:9" ht="16.5">
      <c r="A54" s="140">
        <f t="shared" si="1"/>
        <v>0</v>
      </c>
      <c r="B54" s="140">
        <f t="shared" si="2"/>
        <v>0</v>
      </c>
      <c r="C54" s="169"/>
      <c r="D54" s="170"/>
      <c r="E54" s="133"/>
      <c r="F54" s="133"/>
      <c r="G54" s="133"/>
      <c r="H54" s="133"/>
      <c r="I54" s="141">
        <f t="shared" si="3"/>
        <v>0</v>
      </c>
    </row>
    <row r="55" spans="1:9" ht="16.5">
      <c r="A55" s="140">
        <f t="shared" si="1"/>
        <v>0</v>
      </c>
      <c r="B55" s="140">
        <f t="shared" si="2"/>
        <v>0</v>
      </c>
      <c r="C55" s="169"/>
      <c r="D55" s="170"/>
      <c r="E55" s="133"/>
      <c r="F55" s="133"/>
      <c r="G55" s="133"/>
      <c r="H55" s="133"/>
      <c r="I55" s="141">
        <f t="shared" si="3"/>
        <v>0</v>
      </c>
    </row>
    <row r="56" spans="1:9" ht="16.5">
      <c r="A56" s="140">
        <f t="shared" si="1"/>
        <v>0</v>
      </c>
      <c r="B56" s="140">
        <f t="shared" si="2"/>
        <v>0</v>
      </c>
      <c r="C56" s="169"/>
      <c r="D56" s="170"/>
      <c r="E56" s="133"/>
      <c r="F56" s="133"/>
      <c r="G56" s="133"/>
      <c r="H56" s="133"/>
      <c r="I56" s="141">
        <f t="shared" si="3"/>
        <v>0</v>
      </c>
    </row>
    <row r="57" spans="1:9" ht="16.5">
      <c r="A57" s="140">
        <f t="shared" si="1"/>
        <v>0</v>
      </c>
      <c r="B57" s="140">
        <f t="shared" si="2"/>
        <v>0</v>
      </c>
      <c r="C57" s="169"/>
      <c r="D57" s="170"/>
      <c r="E57" s="133"/>
      <c r="F57" s="133"/>
      <c r="G57" s="133"/>
      <c r="H57" s="133"/>
      <c r="I57" s="141">
        <f t="shared" si="3"/>
        <v>0</v>
      </c>
    </row>
    <row r="58" spans="1:9" ht="16.5">
      <c r="A58" s="140">
        <f t="shared" si="1"/>
        <v>0</v>
      </c>
      <c r="B58" s="140">
        <f t="shared" si="2"/>
        <v>0</v>
      </c>
      <c r="C58" s="169"/>
      <c r="D58" s="170"/>
      <c r="E58" s="133"/>
      <c r="F58" s="133"/>
      <c r="G58" s="133"/>
      <c r="H58" s="133"/>
      <c r="I58" s="141">
        <f t="shared" si="3"/>
        <v>0</v>
      </c>
    </row>
    <row r="59" spans="1:9" ht="16.5">
      <c r="A59" s="140">
        <f t="shared" si="1"/>
        <v>0</v>
      </c>
      <c r="B59" s="140">
        <f t="shared" si="2"/>
        <v>0</v>
      </c>
      <c r="C59" s="169"/>
      <c r="D59" s="170"/>
      <c r="E59" s="133"/>
      <c r="F59" s="133"/>
      <c r="G59" s="133"/>
      <c r="H59" s="133"/>
      <c r="I59" s="141">
        <f t="shared" si="3"/>
        <v>0</v>
      </c>
    </row>
    <row r="60" spans="1:9" ht="16.5">
      <c r="A60" s="140">
        <f t="shared" si="1"/>
        <v>0</v>
      </c>
      <c r="B60" s="140">
        <f t="shared" si="2"/>
        <v>0</v>
      </c>
      <c r="C60" s="169"/>
      <c r="D60" s="170"/>
      <c r="E60" s="133"/>
      <c r="F60" s="133"/>
      <c r="G60" s="133"/>
      <c r="H60" s="133"/>
      <c r="I60" s="141">
        <f t="shared" si="3"/>
        <v>0</v>
      </c>
    </row>
    <row r="61" spans="1:9" ht="16.5">
      <c r="A61" s="140">
        <f t="shared" si="1"/>
        <v>0</v>
      </c>
      <c r="B61" s="140">
        <f t="shared" si="2"/>
        <v>0</v>
      </c>
      <c r="C61" s="169"/>
      <c r="D61" s="170"/>
      <c r="E61" s="133"/>
      <c r="F61" s="133"/>
      <c r="G61" s="133"/>
      <c r="H61" s="133"/>
      <c r="I61" s="141">
        <f t="shared" si="3"/>
        <v>0</v>
      </c>
    </row>
    <row r="62" spans="1:9" ht="16.5">
      <c r="A62" s="140">
        <f t="shared" si="1"/>
        <v>0</v>
      </c>
      <c r="B62" s="140">
        <f t="shared" si="2"/>
        <v>0</v>
      </c>
      <c r="C62" s="169"/>
      <c r="D62" s="170"/>
      <c r="E62" s="133"/>
      <c r="F62" s="133"/>
      <c r="G62" s="133"/>
      <c r="H62" s="133"/>
      <c r="I62" s="141">
        <f t="shared" si="3"/>
        <v>0</v>
      </c>
    </row>
    <row r="63" spans="1:9" ht="16.5">
      <c r="A63" s="140">
        <f t="shared" si="1"/>
        <v>0</v>
      </c>
      <c r="B63" s="140">
        <f t="shared" si="2"/>
        <v>0</v>
      </c>
      <c r="C63" s="169"/>
      <c r="D63" s="170"/>
      <c r="E63" s="133"/>
      <c r="F63" s="133"/>
      <c r="G63" s="133"/>
      <c r="H63" s="133"/>
      <c r="I63" s="141">
        <f t="shared" si="3"/>
        <v>0</v>
      </c>
    </row>
    <row r="64" spans="1:9" ht="16.5">
      <c r="A64" s="140">
        <f t="shared" si="1"/>
        <v>0</v>
      </c>
      <c r="B64" s="140">
        <f t="shared" si="2"/>
        <v>0</v>
      </c>
      <c r="C64" s="169"/>
      <c r="D64" s="170"/>
      <c r="E64" s="133"/>
      <c r="F64" s="133"/>
      <c r="G64" s="133"/>
      <c r="H64" s="133"/>
      <c r="I64" s="141">
        <f t="shared" si="3"/>
        <v>0</v>
      </c>
    </row>
    <row r="65" spans="1:9" ht="16.5">
      <c r="A65" s="140">
        <f t="shared" si="1"/>
        <v>0</v>
      </c>
      <c r="B65" s="140">
        <f t="shared" si="2"/>
        <v>0</v>
      </c>
      <c r="C65" s="169"/>
      <c r="D65" s="170"/>
      <c r="E65" s="133"/>
      <c r="F65" s="133"/>
      <c r="G65" s="133"/>
      <c r="H65" s="133"/>
      <c r="I65" s="141">
        <f t="shared" si="3"/>
        <v>0</v>
      </c>
    </row>
    <row r="66" spans="1:9" ht="16.5">
      <c r="A66" s="140">
        <f t="shared" si="1"/>
        <v>0</v>
      </c>
      <c r="B66" s="140">
        <f t="shared" si="2"/>
        <v>0</v>
      </c>
      <c r="C66" s="169"/>
      <c r="D66" s="170"/>
      <c r="E66" s="133"/>
      <c r="F66" s="133"/>
      <c r="G66" s="133"/>
      <c r="H66" s="133"/>
      <c r="I66" s="141">
        <f t="shared" si="3"/>
        <v>0</v>
      </c>
    </row>
    <row r="67" spans="1:9" ht="16.5">
      <c r="A67" s="140">
        <f t="shared" si="1"/>
        <v>0</v>
      </c>
      <c r="B67" s="140">
        <f t="shared" si="2"/>
        <v>0</v>
      </c>
      <c r="C67" s="169"/>
      <c r="D67" s="170"/>
      <c r="E67" s="133"/>
      <c r="F67" s="133"/>
      <c r="G67" s="133"/>
      <c r="H67" s="133"/>
      <c r="I67" s="141">
        <f t="shared" ref="I67:I98" si="4">IF($B$2-H67+10&gt;0,$B$2-H67+10,0)*A67</f>
        <v>0</v>
      </c>
    </row>
    <row r="68" spans="1:9" ht="16.5">
      <c r="A68" s="140">
        <f t="shared" ref="A68:A102" si="5">COUNTA(D68)</f>
        <v>0</v>
      </c>
      <c r="B68" s="140">
        <f t="shared" ref="B68:B102" si="6">H68</f>
        <v>0</v>
      </c>
      <c r="C68" s="169"/>
      <c r="D68" s="170"/>
      <c r="E68" s="133"/>
      <c r="F68" s="133"/>
      <c r="G68" s="133"/>
      <c r="H68" s="133"/>
      <c r="I68" s="141">
        <f t="shared" si="4"/>
        <v>0</v>
      </c>
    </row>
    <row r="69" spans="1:9" ht="16.5">
      <c r="A69" s="140">
        <f t="shared" si="5"/>
        <v>0</v>
      </c>
      <c r="B69" s="140">
        <f t="shared" si="6"/>
        <v>0</v>
      </c>
      <c r="C69" s="169"/>
      <c r="D69" s="170"/>
      <c r="E69" s="133"/>
      <c r="F69" s="133"/>
      <c r="G69" s="133"/>
      <c r="H69" s="133"/>
      <c r="I69" s="141">
        <f t="shared" si="4"/>
        <v>0</v>
      </c>
    </row>
    <row r="70" spans="1:9" ht="16.5">
      <c r="A70" s="140">
        <f t="shared" si="5"/>
        <v>0</v>
      </c>
      <c r="B70" s="140">
        <f t="shared" si="6"/>
        <v>0</v>
      </c>
      <c r="C70" s="169"/>
      <c r="D70" s="170"/>
      <c r="E70" s="133"/>
      <c r="F70" s="133"/>
      <c r="G70" s="133"/>
      <c r="H70" s="133"/>
      <c r="I70" s="141">
        <f t="shared" si="4"/>
        <v>0</v>
      </c>
    </row>
    <row r="71" spans="1:9" ht="16.5">
      <c r="A71" s="140">
        <f t="shared" si="5"/>
        <v>0</v>
      </c>
      <c r="B71" s="140">
        <f t="shared" si="6"/>
        <v>0</v>
      </c>
      <c r="C71" s="169"/>
      <c r="D71" s="170"/>
      <c r="E71" s="133"/>
      <c r="F71" s="133"/>
      <c r="G71" s="133"/>
      <c r="H71" s="133"/>
      <c r="I71" s="141">
        <f t="shared" si="4"/>
        <v>0</v>
      </c>
    </row>
    <row r="72" spans="1:9" ht="16.5">
      <c r="A72" s="140">
        <f t="shared" si="5"/>
        <v>0</v>
      </c>
      <c r="B72" s="140">
        <f t="shared" si="6"/>
        <v>0</v>
      </c>
      <c r="C72" s="169"/>
      <c r="D72" s="170"/>
      <c r="E72" s="133"/>
      <c r="F72" s="133"/>
      <c r="G72" s="133"/>
      <c r="H72" s="133"/>
      <c r="I72" s="141">
        <f t="shared" si="4"/>
        <v>0</v>
      </c>
    </row>
    <row r="73" spans="1:9">
      <c r="A73" s="140">
        <f t="shared" si="5"/>
        <v>0</v>
      </c>
      <c r="B73" s="140">
        <f t="shared" si="6"/>
        <v>0</v>
      </c>
      <c r="C73" s="166"/>
      <c r="D73" s="167"/>
      <c r="E73" s="133"/>
      <c r="F73" s="133"/>
      <c r="G73" s="133"/>
      <c r="H73" s="133"/>
      <c r="I73" s="141">
        <f t="shared" si="4"/>
        <v>0</v>
      </c>
    </row>
    <row r="74" spans="1:9" s="129" customFormat="1">
      <c r="A74" s="140">
        <f t="shared" si="5"/>
        <v>0</v>
      </c>
      <c r="B74" s="140">
        <f t="shared" si="6"/>
        <v>0</v>
      </c>
      <c r="C74" s="166"/>
      <c r="D74" s="167"/>
      <c r="E74" s="133"/>
      <c r="F74" s="133"/>
      <c r="G74" s="133"/>
      <c r="H74" s="133"/>
      <c r="I74" s="141">
        <f t="shared" si="4"/>
        <v>0</v>
      </c>
    </row>
    <row r="75" spans="1:9" s="130" customFormat="1">
      <c r="A75" s="140">
        <f t="shared" si="5"/>
        <v>0</v>
      </c>
      <c r="B75" s="140">
        <f t="shared" si="6"/>
        <v>0</v>
      </c>
      <c r="C75" s="166"/>
      <c r="D75" s="167"/>
      <c r="E75" s="133"/>
      <c r="F75" s="133"/>
      <c r="G75" s="133"/>
      <c r="H75" s="133"/>
      <c r="I75" s="141">
        <f t="shared" si="4"/>
        <v>0</v>
      </c>
    </row>
    <row r="76" spans="1:9">
      <c r="A76" s="140">
        <f t="shared" si="5"/>
        <v>0</v>
      </c>
      <c r="B76" s="140">
        <f t="shared" si="6"/>
        <v>0</v>
      </c>
      <c r="C76" s="166"/>
      <c r="D76" s="167"/>
      <c r="E76" s="133"/>
      <c r="F76" s="133"/>
      <c r="G76" s="133"/>
      <c r="H76" s="133"/>
      <c r="I76" s="141">
        <f t="shared" si="4"/>
        <v>0</v>
      </c>
    </row>
    <row r="77" spans="1:9">
      <c r="A77" s="140">
        <f t="shared" si="5"/>
        <v>0</v>
      </c>
      <c r="B77" s="140">
        <f t="shared" si="6"/>
        <v>0</v>
      </c>
      <c r="C77" s="166"/>
      <c r="D77" s="167"/>
      <c r="E77" s="133"/>
      <c r="F77" s="133"/>
      <c r="G77" s="133"/>
      <c r="H77" s="133"/>
      <c r="I77" s="141">
        <f t="shared" si="4"/>
        <v>0</v>
      </c>
    </row>
    <row r="78" spans="1:9">
      <c r="A78" s="140">
        <f t="shared" si="5"/>
        <v>0</v>
      </c>
      <c r="B78" s="140">
        <f t="shared" si="6"/>
        <v>0</v>
      </c>
      <c r="C78" s="166"/>
      <c r="D78" s="167"/>
      <c r="E78" s="133"/>
      <c r="F78" s="133"/>
      <c r="G78" s="133"/>
      <c r="H78" s="133"/>
      <c r="I78" s="141">
        <f t="shared" si="4"/>
        <v>0</v>
      </c>
    </row>
    <row r="79" spans="1:9">
      <c r="A79" s="140">
        <f t="shared" si="5"/>
        <v>0</v>
      </c>
      <c r="B79" s="140">
        <f t="shared" si="6"/>
        <v>0</v>
      </c>
      <c r="C79" s="166"/>
      <c r="D79" s="167"/>
      <c r="E79" s="133"/>
      <c r="F79" s="133"/>
      <c r="G79" s="133"/>
      <c r="H79" s="133"/>
      <c r="I79" s="141">
        <f t="shared" si="4"/>
        <v>0</v>
      </c>
    </row>
    <row r="80" spans="1:9">
      <c r="A80" s="140">
        <f t="shared" si="5"/>
        <v>0</v>
      </c>
      <c r="B80" s="140">
        <f t="shared" si="6"/>
        <v>0</v>
      </c>
      <c r="C80" s="166"/>
      <c r="D80" s="167"/>
      <c r="E80" s="133"/>
      <c r="F80" s="133"/>
      <c r="G80" s="133"/>
      <c r="H80" s="133"/>
      <c r="I80" s="141">
        <f t="shared" si="4"/>
        <v>0</v>
      </c>
    </row>
    <row r="81" spans="1:9">
      <c r="A81" s="140">
        <f t="shared" si="5"/>
        <v>0</v>
      </c>
      <c r="B81" s="140">
        <f t="shared" si="6"/>
        <v>0</v>
      </c>
      <c r="C81" s="166"/>
      <c r="D81" s="167"/>
      <c r="E81" s="133"/>
      <c r="F81" s="133"/>
      <c r="G81" s="133"/>
      <c r="H81" s="133"/>
      <c r="I81" s="141">
        <f t="shared" si="4"/>
        <v>0</v>
      </c>
    </row>
    <row r="82" spans="1:9">
      <c r="A82" s="140">
        <f t="shared" si="5"/>
        <v>0</v>
      </c>
      <c r="B82" s="140">
        <f t="shared" si="6"/>
        <v>0</v>
      </c>
      <c r="C82" s="166"/>
      <c r="D82" s="167"/>
      <c r="E82" s="133"/>
      <c r="F82" s="133"/>
      <c r="G82" s="133"/>
      <c r="H82" s="133"/>
      <c r="I82" s="141">
        <f t="shared" si="4"/>
        <v>0</v>
      </c>
    </row>
    <row r="83" spans="1:9">
      <c r="A83" s="140">
        <f t="shared" si="5"/>
        <v>0</v>
      </c>
      <c r="B83" s="140">
        <f t="shared" si="6"/>
        <v>0</v>
      </c>
      <c r="C83" s="166"/>
      <c r="D83" s="167"/>
      <c r="E83" s="133"/>
      <c r="F83" s="133"/>
      <c r="G83" s="133"/>
      <c r="H83" s="133"/>
      <c r="I83" s="141">
        <f t="shared" si="4"/>
        <v>0</v>
      </c>
    </row>
    <row r="84" spans="1:9">
      <c r="A84" s="140">
        <f t="shared" si="5"/>
        <v>0</v>
      </c>
      <c r="B84" s="140">
        <f t="shared" si="6"/>
        <v>0</v>
      </c>
      <c r="C84" s="166"/>
      <c r="D84" s="167"/>
      <c r="E84" s="133"/>
      <c r="F84" s="133"/>
      <c r="G84" s="133"/>
      <c r="H84" s="133"/>
      <c r="I84" s="141">
        <f t="shared" si="4"/>
        <v>0</v>
      </c>
    </row>
    <row r="85" spans="1:9">
      <c r="A85" s="140">
        <f t="shared" si="5"/>
        <v>0</v>
      </c>
      <c r="B85" s="140">
        <f t="shared" si="6"/>
        <v>0</v>
      </c>
      <c r="C85" s="166"/>
      <c r="D85" s="167"/>
      <c r="E85" s="133"/>
      <c r="F85" s="133"/>
      <c r="G85" s="133"/>
      <c r="H85" s="133"/>
      <c r="I85" s="141">
        <f t="shared" si="4"/>
        <v>0</v>
      </c>
    </row>
    <row r="86" spans="1:9">
      <c r="A86" s="140">
        <f t="shared" si="5"/>
        <v>0</v>
      </c>
      <c r="B86" s="140">
        <f t="shared" si="6"/>
        <v>0</v>
      </c>
      <c r="C86" s="166"/>
      <c r="D86" s="167"/>
      <c r="E86" s="133"/>
      <c r="F86" s="133"/>
      <c r="G86" s="133"/>
      <c r="H86" s="133"/>
      <c r="I86" s="141">
        <f t="shared" si="4"/>
        <v>0</v>
      </c>
    </row>
    <row r="87" spans="1:9">
      <c r="A87" s="140">
        <f t="shared" si="5"/>
        <v>0</v>
      </c>
      <c r="B87" s="140">
        <f t="shared" si="6"/>
        <v>0</v>
      </c>
      <c r="C87" s="166"/>
      <c r="D87" s="167"/>
      <c r="E87" s="133"/>
      <c r="F87" s="133"/>
      <c r="G87" s="133"/>
      <c r="H87" s="133"/>
      <c r="I87" s="141">
        <f t="shared" si="4"/>
        <v>0</v>
      </c>
    </row>
    <row r="88" spans="1:9">
      <c r="A88" s="140">
        <f t="shared" si="5"/>
        <v>0</v>
      </c>
      <c r="B88" s="140">
        <f t="shared" si="6"/>
        <v>0</v>
      </c>
      <c r="C88" s="166"/>
      <c r="D88" s="167"/>
      <c r="E88" s="133"/>
      <c r="F88" s="133"/>
      <c r="G88" s="133"/>
      <c r="H88" s="133"/>
      <c r="I88" s="141">
        <f t="shared" si="4"/>
        <v>0</v>
      </c>
    </row>
    <row r="89" spans="1:9">
      <c r="A89" s="140">
        <f t="shared" si="5"/>
        <v>0</v>
      </c>
      <c r="B89" s="140">
        <f t="shared" si="6"/>
        <v>0</v>
      </c>
      <c r="C89" s="166"/>
      <c r="D89" s="167"/>
      <c r="E89" s="133"/>
      <c r="F89" s="133"/>
      <c r="G89" s="133"/>
      <c r="H89" s="133"/>
      <c r="I89" s="141">
        <f t="shared" si="4"/>
        <v>0</v>
      </c>
    </row>
    <row r="90" spans="1:9">
      <c r="A90" s="140">
        <f t="shared" si="5"/>
        <v>0</v>
      </c>
      <c r="B90" s="140">
        <f t="shared" si="6"/>
        <v>0</v>
      </c>
      <c r="C90" s="166"/>
      <c r="D90" s="167"/>
      <c r="E90" s="133"/>
      <c r="F90" s="133"/>
      <c r="G90" s="133"/>
      <c r="H90" s="133"/>
      <c r="I90" s="141">
        <f t="shared" si="4"/>
        <v>0</v>
      </c>
    </row>
    <row r="91" spans="1:9">
      <c r="A91" s="140">
        <f t="shared" si="5"/>
        <v>0</v>
      </c>
      <c r="B91" s="140">
        <f t="shared" si="6"/>
        <v>0</v>
      </c>
      <c r="C91" s="166"/>
      <c r="D91" s="167"/>
      <c r="E91" s="133"/>
      <c r="F91" s="133"/>
      <c r="G91" s="133"/>
      <c r="H91" s="133"/>
      <c r="I91" s="141">
        <f t="shared" si="4"/>
        <v>0</v>
      </c>
    </row>
    <row r="92" spans="1:9">
      <c r="A92" s="140">
        <f t="shared" si="5"/>
        <v>0</v>
      </c>
      <c r="B92" s="140">
        <f t="shared" si="6"/>
        <v>0</v>
      </c>
      <c r="C92" s="166"/>
      <c r="D92" s="167"/>
      <c r="E92" s="133"/>
      <c r="F92" s="133"/>
      <c r="G92" s="133"/>
      <c r="H92" s="133"/>
      <c r="I92" s="141">
        <f t="shared" si="4"/>
        <v>0</v>
      </c>
    </row>
    <row r="93" spans="1:9">
      <c r="A93" s="140">
        <f t="shared" si="5"/>
        <v>0</v>
      </c>
      <c r="B93" s="140">
        <f t="shared" si="6"/>
        <v>0</v>
      </c>
      <c r="C93" s="166"/>
      <c r="D93" s="167"/>
      <c r="E93" s="133"/>
      <c r="F93" s="133"/>
      <c r="G93" s="133"/>
      <c r="H93" s="133"/>
      <c r="I93" s="141">
        <f t="shared" si="4"/>
        <v>0</v>
      </c>
    </row>
    <row r="94" spans="1:9">
      <c r="A94" s="140">
        <f t="shared" si="5"/>
        <v>0</v>
      </c>
      <c r="B94" s="140">
        <f t="shared" si="6"/>
        <v>0</v>
      </c>
      <c r="C94" s="166"/>
      <c r="D94" s="167"/>
      <c r="E94" s="133"/>
      <c r="F94" s="133"/>
      <c r="G94" s="133"/>
      <c r="H94" s="133"/>
      <c r="I94" s="141">
        <f t="shared" si="4"/>
        <v>0</v>
      </c>
    </row>
    <row r="95" spans="1:9">
      <c r="A95" s="140">
        <f t="shared" si="5"/>
        <v>0</v>
      </c>
      <c r="B95" s="140">
        <f t="shared" si="6"/>
        <v>0</v>
      </c>
      <c r="C95" s="168"/>
      <c r="D95" s="168"/>
      <c r="E95" s="168"/>
      <c r="F95" s="168"/>
      <c r="G95" s="168"/>
      <c r="H95" s="168"/>
      <c r="I95" s="141">
        <f t="shared" si="4"/>
        <v>0</v>
      </c>
    </row>
    <row r="96" spans="1:9">
      <c r="A96" s="140">
        <f t="shared" si="5"/>
        <v>0</v>
      </c>
      <c r="B96" s="140">
        <f t="shared" si="6"/>
        <v>0</v>
      </c>
      <c r="C96" s="168"/>
      <c r="D96" s="168"/>
      <c r="E96" s="168"/>
      <c r="F96" s="168"/>
      <c r="G96" s="168"/>
      <c r="H96" s="168"/>
      <c r="I96" s="141">
        <f t="shared" si="4"/>
        <v>0</v>
      </c>
    </row>
    <row r="97" spans="1:9">
      <c r="A97" s="140">
        <f t="shared" si="5"/>
        <v>0</v>
      </c>
      <c r="B97" s="140">
        <f t="shared" si="6"/>
        <v>0</v>
      </c>
      <c r="C97" s="168"/>
      <c r="D97" s="168"/>
      <c r="E97" s="168"/>
      <c r="F97" s="168"/>
      <c r="G97" s="168"/>
      <c r="H97" s="168"/>
      <c r="I97" s="141">
        <f t="shared" si="4"/>
        <v>0</v>
      </c>
    </row>
    <row r="98" spans="1:9">
      <c r="A98" s="140">
        <f t="shared" si="5"/>
        <v>0</v>
      </c>
      <c r="B98" s="140">
        <f t="shared" si="6"/>
        <v>0</v>
      </c>
      <c r="C98" s="168"/>
      <c r="D98" s="168"/>
      <c r="E98" s="168"/>
      <c r="F98" s="168"/>
      <c r="G98" s="168"/>
      <c r="H98" s="168"/>
      <c r="I98" s="141">
        <f t="shared" si="4"/>
        <v>0</v>
      </c>
    </row>
    <row r="99" spans="1:9">
      <c r="A99" s="140">
        <f t="shared" si="5"/>
        <v>0</v>
      </c>
      <c r="B99" s="140">
        <f t="shared" si="6"/>
        <v>0</v>
      </c>
      <c r="C99" s="168"/>
      <c r="D99" s="168"/>
      <c r="E99" s="168"/>
      <c r="F99" s="168"/>
      <c r="G99" s="168"/>
      <c r="H99" s="168"/>
      <c r="I99" s="141">
        <f t="shared" ref="I99:I102" si="7">IF($B$2-H99+10&gt;0,$B$2-H99+10,0)*A99</f>
        <v>0</v>
      </c>
    </row>
    <row r="100" spans="1:9">
      <c r="A100" s="140">
        <f t="shared" si="5"/>
        <v>0</v>
      </c>
      <c r="B100" s="140">
        <f t="shared" si="6"/>
        <v>0</v>
      </c>
      <c r="C100" s="168"/>
      <c r="D100" s="168"/>
      <c r="E100" s="168"/>
      <c r="F100" s="168"/>
      <c r="G100" s="168"/>
      <c r="H100" s="168"/>
      <c r="I100" s="141">
        <f t="shared" si="7"/>
        <v>0</v>
      </c>
    </row>
    <row r="101" spans="1:9">
      <c r="A101" s="140">
        <f t="shared" si="5"/>
        <v>0</v>
      </c>
      <c r="B101" s="140">
        <f t="shared" si="6"/>
        <v>0</v>
      </c>
      <c r="C101" s="168"/>
      <c r="D101" s="168"/>
      <c r="E101" s="168"/>
      <c r="F101" s="168"/>
      <c r="G101" s="168"/>
      <c r="H101" s="168"/>
      <c r="I101" s="141">
        <f t="shared" si="7"/>
        <v>0</v>
      </c>
    </row>
    <row r="102" spans="1:9">
      <c r="A102" s="140">
        <f t="shared" si="5"/>
        <v>0</v>
      </c>
      <c r="B102" s="140">
        <f t="shared" si="6"/>
        <v>0</v>
      </c>
      <c r="C102" s="168"/>
      <c r="D102" s="168"/>
      <c r="E102" s="168"/>
      <c r="F102" s="168"/>
      <c r="G102" s="168"/>
      <c r="H102" s="168"/>
      <c r="I102" s="141">
        <f t="shared" si="7"/>
        <v>0</v>
      </c>
    </row>
  </sheetData>
  <sheetProtection sheet="1" objects="1" scenarios="1"/>
  <mergeCells count="1">
    <mergeCell ref="C1:I1"/>
  </mergeCells>
  <phoneticPr fontId="2" type="noConversion"/>
  <conditionalFormatting sqref="C3:C94">
    <cfRule type="expression" dxfId="106" priority="19">
      <formula>AND(XEG3=0,XEH3&lt;&gt;"")</formula>
    </cfRule>
  </conditionalFormatting>
  <conditionalFormatting sqref="B3:B102">
    <cfRule type="expression" dxfId="105" priority="18">
      <formula>AND(XEI3=0,XEJ3&lt;&gt;"")</formula>
    </cfRule>
  </conditionalFormatting>
  <conditionalFormatting sqref="E3:I94 I95:I102">
    <cfRule type="cellIs" dxfId="104" priority="16" operator="lessThan">
      <formula>#REF!</formula>
    </cfRule>
    <cfRule type="cellIs" dxfId="103" priority="17" operator="equal">
      <formula>#REF!</formula>
    </cfRule>
  </conditionalFormatting>
  <conditionalFormatting sqref="C3:C42">
    <cfRule type="expression" dxfId="102" priority="15">
      <formula>AND(XEG3=0,XEH3&lt;&gt;"")</formula>
    </cfRule>
  </conditionalFormatting>
  <conditionalFormatting sqref="A3:A102">
    <cfRule type="expression" dxfId="101" priority="14">
      <formula>AND(XEG3=0,XEH3&lt;&gt;"")</formula>
    </cfRule>
  </conditionalFormatting>
  <conditionalFormatting sqref="E3:H72">
    <cfRule type="cellIs" dxfId="100" priority="12" operator="lessThan">
      <formula>#REF!</formula>
    </cfRule>
    <cfRule type="cellIs" dxfId="99" priority="13" operator="equal">
      <formula>#REF!</formula>
    </cfRule>
  </conditionalFormatting>
  <conditionalFormatting sqref="C3:C72">
    <cfRule type="expression" dxfId="98" priority="11">
      <formula>AND(XEF3=0,XEG3&lt;&gt;"")</formula>
    </cfRule>
  </conditionalFormatting>
  <conditionalFormatting sqref="C3:C72">
    <cfRule type="expression" dxfId="97" priority="10">
      <formula>AND(XEF3=0,XEG3&lt;&gt;"")</formula>
    </cfRule>
  </conditionalFormatting>
  <conditionalFormatting sqref="C3:C41">
    <cfRule type="expression" dxfId="96" priority="9">
      <formula>AND(XEI3=0,XEJ3&lt;&gt;"")</formula>
    </cfRule>
  </conditionalFormatting>
  <conditionalFormatting sqref="E3:H41">
    <cfRule type="cellIs" dxfId="95" priority="7" operator="lessThan">
      <formula>#REF!</formula>
    </cfRule>
    <cfRule type="cellIs" dxfId="94" priority="8" operator="equal">
      <formula>#REF!</formula>
    </cfRule>
  </conditionalFormatting>
  <conditionalFormatting sqref="C3:C43">
    <cfRule type="expression" dxfId="93" priority="6">
      <formula>AND(XEH3=0,XEI3&lt;&gt;"")</formula>
    </cfRule>
  </conditionalFormatting>
  <conditionalFormatting sqref="E3:H43">
    <cfRule type="cellIs" dxfId="92" priority="4" operator="lessThan">
      <formula>#REF!</formula>
    </cfRule>
    <cfRule type="cellIs" dxfId="91" priority="5" operator="equal">
      <formula>#REF!</formula>
    </cfRule>
  </conditionalFormatting>
  <conditionalFormatting sqref="C3:C41">
    <cfRule type="expression" dxfId="90" priority="3">
      <formula>AND(XEH3=0,XEI3&lt;&gt;"")</formula>
    </cfRule>
  </conditionalFormatting>
  <conditionalFormatting sqref="E3:H41">
    <cfRule type="cellIs" dxfId="89" priority="1" operator="lessThan">
      <formula>#REF!</formula>
    </cfRule>
    <cfRule type="cellIs" dxfId="88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workbookViewId="0">
      <selection activeCell="B2" sqref="B2:N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24" t="s">
        <v>293</v>
      </c>
      <c r="B1" s="125" t="s">
        <v>294</v>
      </c>
      <c r="C1" s="125" t="s">
        <v>0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48"/>
      <c r="B2" s="149" t="s">
        <v>25</v>
      </c>
      <c r="C2" s="150" t="s">
        <v>187</v>
      </c>
      <c r="D2" s="133">
        <v>0</v>
      </c>
      <c r="E2" s="133">
        <v>0</v>
      </c>
      <c r="F2" s="133">
        <v>79</v>
      </c>
      <c r="G2" s="133">
        <v>79</v>
      </c>
      <c r="H2" s="152">
        <v>158</v>
      </c>
      <c r="I2" s="153"/>
      <c r="J2" s="155"/>
      <c r="K2" s="155"/>
      <c r="L2" s="155">
        <f>IF(ISNA(VLOOKUP($C2,女CD_R3績分!$D$3:$H$102,5,FALSE))," ",VLOOKUP($C2,女CD_R3績分!$D$3:$H$102,5,FALSE))</f>
        <v>22.625</v>
      </c>
      <c r="M2" s="155">
        <f>IF(ISNA(VLOOKUP($C2,女CD_R4績分!$D$3:$I$102,6,FALSE))," ",VLOOKUP($C2,女CD_R4績分!$D$3:$I$102,6,FALSE))</f>
        <v>19.125</v>
      </c>
      <c r="N2" s="155">
        <f>SUM(J2:M2)</f>
        <v>41.75</v>
      </c>
    </row>
    <row r="3" spans="1:14">
      <c r="A3" s="151"/>
      <c r="B3" s="149" t="s">
        <v>25</v>
      </c>
      <c r="C3" s="150" t="s">
        <v>395</v>
      </c>
      <c r="D3" s="133">
        <v>0</v>
      </c>
      <c r="E3" s="133">
        <v>0</v>
      </c>
      <c r="F3" s="133">
        <v>82</v>
      </c>
      <c r="G3" s="133">
        <v>79</v>
      </c>
      <c r="H3" s="152">
        <v>161</v>
      </c>
      <c r="I3" s="153"/>
      <c r="J3" s="155"/>
      <c r="K3" s="155"/>
      <c r="L3" s="155">
        <f>IF(ISNA(VLOOKUP($C3,女CD_R3績分!$D$3:$H$102,5,FALSE))," ",VLOOKUP($C3,女CD_R3績分!$D$3:$H$102,5,FALSE))</f>
        <v>19.625</v>
      </c>
      <c r="M3" s="155">
        <f>IF(ISNA(VLOOKUP($C3,女CD_R4績分!$D$3:$I$102,6,FALSE))," ",VLOOKUP($C3,女CD_R4績分!$D$3:$I$102,6,FALSE))</f>
        <v>19.125</v>
      </c>
      <c r="N3" s="155">
        <f t="shared" ref="N3:N66" si="0">SUM(J3:M3)</f>
        <v>38.75</v>
      </c>
    </row>
    <row r="4" spans="1:14">
      <c r="A4" s="151"/>
      <c r="B4" s="149" t="s">
        <v>25</v>
      </c>
      <c r="C4" s="150" t="s">
        <v>188</v>
      </c>
      <c r="D4" s="152">
        <v>0</v>
      </c>
      <c r="E4" s="152">
        <v>0</v>
      </c>
      <c r="F4" s="152">
        <v>84</v>
      </c>
      <c r="G4" s="152">
        <v>85</v>
      </c>
      <c r="H4" s="152">
        <v>169</v>
      </c>
      <c r="I4" s="153"/>
      <c r="J4" s="155"/>
      <c r="K4" s="155"/>
      <c r="L4" s="155">
        <f>IF(ISNA(VLOOKUP($C4,女CD_R3績分!$D$3:$H$102,5,FALSE))," ",VLOOKUP($C4,女CD_R3績分!$D$3:$H$102,5,FALSE))</f>
        <v>17.625</v>
      </c>
      <c r="M4" s="155">
        <f>IF(ISNA(VLOOKUP($C4,女CD_R4績分!$D$3:$I$102,6,FALSE))," ",VLOOKUP($C4,女CD_R4績分!$D$3:$I$102,6,FALSE))</f>
        <v>13.125</v>
      </c>
      <c r="N4" s="155">
        <f t="shared" si="0"/>
        <v>30.75</v>
      </c>
    </row>
    <row r="5" spans="1:14">
      <c r="A5" s="151"/>
      <c r="B5" s="149" t="s">
        <v>25</v>
      </c>
      <c r="C5" s="150" t="s">
        <v>396</v>
      </c>
      <c r="D5" s="152">
        <v>0</v>
      </c>
      <c r="E5" s="152">
        <v>0</v>
      </c>
      <c r="F5" s="152">
        <v>83</v>
      </c>
      <c r="G5" s="152">
        <v>92</v>
      </c>
      <c r="H5" s="152">
        <v>175</v>
      </c>
      <c r="I5" s="153"/>
      <c r="J5" s="155"/>
      <c r="K5" s="155"/>
      <c r="L5" s="155">
        <f>IF(ISNA(VLOOKUP($C5,女CD_R3績分!$D$3:$H$102,5,FALSE))," ",VLOOKUP($C5,女CD_R3績分!$D$3:$H$102,5,FALSE))</f>
        <v>18.625</v>
      </c>
      <c r="M5" s="155">
        <f>IF(ISNA(VLOOKUP($C5,女CD_R4績分!$D$3:$I$102,6,FALSE))," ",VLOOKUP($C5,女CD_R4績分!$D$3:$I$102,6,FALSE))</f>
        <v>6.125</v>
      </c>
      <c r="N5" s="155">
        <f t="shared" si="0"/>
        <v>24.75</v>
      </c>
    </row>
    <row r="6" spans="1:14">
      <c r="A6" s="151"/>
      <c r="B6" s="149" t="s">
        <v>25</v>
      </c>
      <c r="C6" s="150" t="s">
        <v>397</v>
      </c>
      <c r="D6" s="152">
        <v>0</v>
      </c>
      <c r="E6" s="152">
        <v>0</v>
      </c>
      <c r="F6" s="152">
        <v>94</v>
      </c>
      <c r="G6" s="152">
        <v>89</v>
      </c>
      <c r="H6" s="152">
        <v>183</v>
      </c>
      <c r="I6" s="153"/>
      <c r="J6" s="155"/>
      <c r="K6" s="155"/>
      <c r="L6" s="155">
        <f>IF(ISNA(VLOOKUP($C6,女CD_R3績分!$D$3:$H$102,5,FALSE))," ",VLOOKUP($C6,女CD_R3績分!$D$3:$H$102,5,FALSE))</f>
        <v>7.625</v>
      </c>
      <c r="M6" s="155">
        <f>IF(ISNA(VLOOKUP($C6,女CD_R4績分!$D$3:$I$102,6,FALSE))," ",VLOOKUP($C6,女CD_R4績分!$D$3:$I$102,6,FALSE))</f>
        <v>9.125</v>
      </c>
      <c r="N6" s="155">
        <f t="shared" si="0"/>
        <v>16.75</v>
      </c>
    </row>
    <row r="7" spans="1:14">
      <c r="A7" s="151"/>
      <c r="B7" s="149" t="s">
        <v>25</v>
      </c>
      <c r="C7" s="150" t="s">
        <v>398</v>
      </c>
      <c r="D7" s="152">
        <v>0</v>
      </c>
      <c r="E7" s="152">
        <v>0</v>
      </c>
      <c r="F7" s="152">
        <v>106</v>
      </c>
      <c r="G7" s="152">
        <v>85</v>
      </c>
      <c r="H7" s="152">
        <v>191</v>
      </c>
      <c r="I7" s="153"/>
      <c r="J7" s="155"/>
      <c r="K7" s="155"/>
      <c r="L7" s="155">
        <f>IF(ISNA(VLOOKUP($C7,女CD_R3績分!$D$3:$H$102,5,FALSE))," ",VLOOKUP($C7,女CD_R3績分!$D$3:$H$102,5,FALSE))</f>
        <v>0</v>
      </c>
      <c r="M7" s="155">
        <f>IF(ISNA(VLOOKUP($C7,女CD_R4績分!$D$3:$I$102,6,FALSE))," ",VLOOKUP($C7,女CD_R4績分!$D$3:$I$102,6,FALSE))</f>
        <v>13.125</v>
      </c>
      <c r="N7" s="155">
        <f t="shared" si="0"/>
        <v>13.125</v>
      </c>
    </row>
    <row r="8" spans="1:14">
      <c r="A8" s="151"/>
      <c r="B8" s="149" t="s">
        <v>25</v>
      </c>
      <c r="C8" s="150" t="s">
        <v>399</v>
      </c>
      <c r="D8" s="152">
        <v>0</v>
      </c>
      <c r="E8" s="152">
        <v>0</v>
      </c>
      <c r="F8" s="152">
        <v>100</v>
      </c>
      <c r="G8" s="152">
        <v>100</v>
      </c>
      <c r="H8" s="152">
        <v>200</v>
      </c>
      <c r="I8" s="153"/>
      <c r="J8" s="155"/>
      <c r="K8" s="155"/>
      <c r="L8" s="155">
        <f>IF(ISNA(VLOOKUP($C8,女CD_R3績分!$D$3:$H$102,5,FALSE))," ",VLOOKUP($C8,女CD_R3績分!$D$3:$H$102,5,FALSE))</f>
        <v>1.625</v>
      </c>
      <c r="M8" s="155">
        <f>IF(ISNA(VLOOKUP($C8,女CD_R4績分!$D$3:$I$102,6,FALSE))," ",VLOOKUP($C8,女CD_R4績分!$D$3:$I$102,6,FALSE))</f>
        <v>0</v>
      </c>
      <c r="N8" s="155">
        <f t="shared" si="0"/>
        <v>1.625</v>
      </c>
    </row>
    <row r="9" spans="1:14">
      <c r="A9" s="151"/>
      <c r="B9" s="149" t="s">
        <v>25</v>
      </c>
      <c r="C9" s="150" t="s">
        <v>400</v>
      </c>
      <c r="D9" s="152">
        <v>0</v>
      </c>
      <c r="E9" s="152">
        <v>0</v>
      </c>
      <c r="F9" s="152">
        <v>105</v>
      </c>
      <c r="G9" s="152">
        <v>96</v>
      </c>
      <c r="H9" s="152">
        <v>201</v>
      </c>
      <c r="I9" s="153"/>
      <c r="J9" s="155"/>
      <c r="K9" s="155"/>
      <c r="L9" s="155">
        <f>IF(ISNA(VLOOKUP($C9,女CD_R3績分!$D$3:$H$102,5,FALSE))," ",VLOOKUP($C9,女CD_R3績分!$D$3:$H$102,5,FALSE))</f>
        <v>0</v>
      </c>
      <c r="M9" s="155">
        <f>IF(ISNA(VLOOKUP($C9,女CD_R4績分!$D$3:$I$102,6,FALSE))," ",VLOOKUP($C9,女CD_R4績分!$D$3:$I$102,6,FALSE))</f>
        <v>2.125</v>
      </c>
      <c r="N9" s="155">
        <f t="shared" si="0"/>
        <v>2.125</v>
      </c>
    </row>
    <row r="10" spans="1:14">
      <c r="A10" s="151"/>
      <c r="B10" s="149"/>
      <c r="C10" s="150"/>
      <c r="D10" s="152"/>
      <c r="E10" s="152"/>
      <c r="F10" s="152"/>
      <c r="G10" s="152"/>
      <c r="H10" s="152"/>
      <c r="I10" s="153"/>
      <c r="J10" s="155"/>
      <c r="K10" s="155"/>
      <c r="L10" s="155" t="str">
        <f>IF(ISNA(VLOOKUP($C10,女CD_R3績分!$D$3:$H$102,5,FALSE))," ",VLOOKUP($C10,女CD_R3績分!$D$3:$H$102,5,FALSE))</f>
        <v xml:space="preserve"> </v>
      </c>
      <c r="M10" s="155" t="str">
        <f>IF(ISNA(VLOOKUP($C10,女CD_R4績分!$D$3:$I$102,6,FALSE))," ",VLOOKUP($C10,女CD_R4績分!$D$3:$I$102,6,FALSE))</f>
        <v xml:space="preserve"> </v>
      </c>
      <c r="N10" s="155">
        <f t="shared" si="0"/>
        <v>0</v>
      </c>
    </row>
    <row r="11" spans="1:14">
      <c r="A11" s="151"/>
      <c r="B11" s="149"/>
      <c r="C11" s="150"/>
      <c r="D11" s="152"/>
      <c r="E11" s="152"/>
      <c r="F11" s="152"/>
      <c r="G11" s="152"/>
      <c r="H11" s="152"/>
      <c r="I11" s="153"/>
      <c r="J11" s="155"/>
      <c r="K11" s="155"/>
      <c r="L11" s="155" t="str">
        <f>IF(ISNA(VLOOKUP($C11,女CD_R3績分!$D$3:$H$102,5,FALSE))," ",VLOOKUP($C11,女CD_R3績分!$D$3:$H$102,5,FALSE))</f>
        <v xml:space="preserve"> </v>
      </c>
      <c r="M11" s="155" t="str">
        <f>IF(ISNA(VLOOKUP($C11,女CD_R4績分!$D$3:$I$102,6,FALSE))," ",VLOOKUP($C11,女CD_R4績分!$D$3:$I$102,6,FALSE))</f>
        <v xml:space="preserve"> </v>
      </c>
      <c r="N11" s="155">
        <f t="shared" si="0"/>
        <v>0</v>
      </c>
    </row>
    <row r="12" spans="1:14">
      <c r="A12" s="151"/>
      <c r="B12" s="149"/>
      <c r="C12" s="150"/>
      <c r="D12" s="152"/>
      <c r="E12" s="152"/>
      <c r="F12" s="152"/>
      <c r="G12" s="152"/>
      <c r="H12" s="152"/>
      <c r="I12" s="153"/>
      <c r="J12" s="155"/>
      <c r="K12" s="155"/>
      <c r="L12" s="155" t="str">
        <f>IF(ISNA(VLOOKUP($C12,女CD_R3績分!$D$3:$H$102,5,FALSE))," ",VLOOKUP($C12,女CD_R3績分!$D$3:$H$102,5,FALSE))</f>
        <v xml:space="preserve"> </v>
      </c>
      <c r="M12" s="155" t="str">
        <f>IF(ISNA(VLOOKUP($C12,女CD_R4績分!$D$3:$I$102,6,FALSE))," ",VLOOKUP($C12,女CD_R4績分!$D$3:$I$102,6,FALSE))</f>
        <v xml:space="preserve"> </v>
      </c>
      <c r="N12" s="155">
        <f t="shared" si="0"/>
        <v>0</v>
      </c>
    </row>
    <row r="13" spans="1:14">
      <c r="A13" s="151"/>
      <c r="B13" s="149"/>
      <c r="C13" s="150"/>
      <c r="D13" s="152"/>
      <c r="E13" s="152"/>
      <c r="F13" s="152"/>
      <c r="G13" s="152"/>
      <c r="H13" s="152"/>
      <c r="I13" s="153"/>
      <c r="J13" s="155"/>
      <c r="K13" s="155"/>
      <c r="L13" s="155" t="str">
        <f>IF(ISNA(VLOOKUP($C13,女CD_R3績分!$D$3:$H$102,5,FALSE))," ",VLOOKUP($C13,女CD_R3績分!$D$3:$H$102,5,FALSE))</f>
        <v xml:space="preserve"> </v>
      </c>
      <c r="M13" s="155" t="str">
        <f>IF(ISNA(VLOOKUP($C13,女CD_R4績分!$D$3:$I$102,6,FALSE))," ",VLOOKUP($C13,女CD_R4績分!$D$3:$I$102,6,FALSE))</f>
        <v xml:space="preserve"> </v>
      </c>
      <c r="N13" s="155">
        <f t="shared" si="0"/>
        <v>0</v>
      </c>
    </row>
    <row r="14" spans="1:14">
      <c r="A14" s="151"/>
      <c r="B14" s="149"/>
      <c r="C14" s="150"/>
      <c r="D14" s="152"/>
      <c r="E14" s="152"/>
      <c r="F14" s="152"/>
      <c r="G14" s="152"/>
      <c r="H14" s="152"/>
      <c r="I14" s="153"/>
      <c r="J14" s="155"/>
      <c r="K14" s="155"/>
      <c r="L14" s="155" t="str">
        <f>IF(ISNA(VLOOKUP($C14,女CD_R3績分!$D$3:$H$102,5,FALSE))," ",VLOOKUP($C14,女CD_R3績分!$D$3:$H$102,5,FALSE))</f>
        <v xml:space="preserve"> </v>
      </c>
      <c r="M14" s="155" t="str">
        <f>IF(ISNA(VLOOKUP($C14,女CD_R4績分!$D$3:$I$102,6,FALSE))," ",VLOOKUP($C14,女CD_R4績分!$D$3:$I$102,6,FALSE))</f>
        <v xml:space="preserve"> </v>
      </c>
      <c r="N14" s="155">
        <f t="shared" si="0"/>
        <v>0</v>
      </c>
    </row>
    <row r="15" spans="1:14">
      <c r="A15" s="151"/>
      <c r="B15" s="149"/>
      <c r="C15" s="150"/>
      <c r="D15" s="152"/>
      <c r="E15" s="152"/>
      <c r="F15" s="152"/>
      <c r="G15" s="152"/>
      <c r="H15" s="152"/>
      <c r="I15" s="153"/>
      <c r="J15" s="155"/>
      <c r="K15" s="155"/>
      <c r="L15" s="155" t="str">
        <f>IF(ISNA(VLOOKUP($C15,女CD_R3績分!$D$3:$H$102,5,FALSE))," ",VLOOKUP($C15,女CD_R3績分!$D$3:$H$102,5,FALSE))</f>
        <v xml:space="preserve"> </v>
      </c>
      <c r="M15" s="155" t="str">
        <f>IF(ISNA(VLOOKUP($C15,女CD_R4績分!$D$3:$I$102,6,FALSE))," ",VLOOKUP($C15,女CD_R4績分!$D$3:$I$102,6,FALSE))</f>
        <v xml:space="preserve"> </v>
      </c>
      <c r="N15" s="155">
        <f t="shared" si="0"/>
        <v>0</v>
      </c>
    </row>
    <row r="16" spans="1:14">
      <c r="A16" s="151"/>
      <c r="B16" s="149"/>
      <c r="C16" s="150"/>
      <c r="D16" s="152"/>
      <c r="E16" s="152"/>
      <c r="F16" s="152"/>
      <c r="G16" s="152"/>
      <c r="H16" s="152"/>
      <c r="I16" s="153"/>
      <c r="J16" s="155"/>
      <c r="K16" s="155"/>
      <c r="L16" s="155" t="str">
        <f>IF(ISNA(VLOOKUP($C16,女CD_R3績分!$D$3:$H$102,5,FALSE))," ",VLOOKUP($C16,女CD_R3績分!$D$3:$H$102,5,FALSE))</f>
        <v xml:space="preserve"> </v>
      </c>
      <c r="M16" s="155" t="str">
        <f>IF(ISNA(VLOOKUP($C16,女CD_R4績分!$D$3:$I$102,6,FALSE))," ",VLOOKUP($C16,女CD_R4績分!$D$3:$I$102,6,FALSE))</f>
        <v xml:space="preserve"> </v>
      </c>
      <c r="N16" s="155">
        <f t="shared" si="0"/>
        <v>0</v>
      </c>
    </row>
    <row r="17" spans="1:14">
      <c r="A17" s="151"/>
      <c r="B17" s="149"/>
      <c r="C17" s="150"/>
      <c r="D17" s="152"/>
      <c r="E17" s="152"/>
      <c r="F17" s="152"/>
      <c r="G17" s="152"/>
      <c r="H17" s="152"/>
      <c r="I17" s="153"/>
      <c r="J17" s="155"/>
      <c r="K17" s="155"/>
      <c r="L17" s="155" t="str">
        <f>IF(ISNA(VLOOKUP($C17,女CD_R3績分!$D$3:$H$102,5,FALSE))," ",VLOOKUP($C17,女CD_R3績分!$D$3:$H$102,5,FALSE))</f>
        <v xml:space="preserve"> </v>
      </c>
      <c r="M17" s="155" t="str">
        <f>IF(ISNA(VLOOKUP($C17,女CD_R4績分!$D$3:$I$102,6,FALSE))," ",VLOOKUP($C17,女CD_R4績分!$D$3:$I$102,6,FALSE))</f>
        <v xml:space="preserve"> </v>
      </c>
      <c r="N17" s="155">
        <f t="shared" si="0"/>
        <v>0</v>
      </c>
    </row>
    <row r="18" spans="1:14">
      <c r="A18" s="151"/>
      <c r="B18" s="149"/>
      <c r="C18" s="150"/>
      <c r="D18" s="152"/>
      <c r="E18" s="152"/>
      <c r="F18" s="152"/>
      <c r="G18" s="152"/>
      <c r="H18" s="152"/>
      <c r="I18" s="153"/>
      <c r="J18" s="155"/>
      <c r="K18" s="155"/>
      <c r="L18" s="155" t="str">
        <f>IF(ISNA(VLOOKUP($C18,女CD_R3績分!$D$3:$H$102,5,FALSE))," ",VLOOKUP($C18,女CD_R3績分!$D$3:$H$102,5,FALSE))</f>
        <v xml:space="preserve"> </v>
      </c>
      <c r="M18" s="155" t="str">
        <f>IF(ISNA(VLOOKUP($C18,女CD_R4績分!$D$3:$I$102,6,FALSE))," ",VLOOKUP($C18,女CD_R4績分!$D$3:$I$102,6,FALSE))</f>
        <v xml:space="preserve"> </v>
      </c>
      <c r="N18" s="155">
        <f t="shared" si="0"/>
        <v>0</v>
      </c>
    </row>
    <row r="19" spans="1:14">
      <c r="A19" s="151"/>
      <c r="B19" s="149"/>
      <c r="C19" s="150"/>
      <c r="D19" s="152"/>
      <c r="E19" s="152"/>
      <c r="F19" s="152"/>
      <c r="G19" s="152"/>
      <c r="H19" s="152"/>
      <c r="I19" s="153"/>
      <c r="J19" s="155"/>
      <c r="K19" s="155"/>
      <c r="L19" s="155" t="str">
        <f>IF(ISNA(VLOOKUP($C19,女CD_R3績分!$D$3:$H$102,5,FALSE))," ",VLOOKUP($C19,女CD_R3績分!$D$3:$H$102,5,FALSE))</f>
        <v xml:space="preserve"> </v>
      </c>
      <c r="M19" s="155" t="str">
        <f>IF(ISNA(VLOOKUP($C19,女CD_R4績分!$D$3:$I$102,6,FALSE))," ",VLOOKUP($C19,女CD_R4績分!$D$3:$I$102,6,FALSE))</f>
        <v xml:space="preserve"> </v>
      </c>
      <c r="N19" s="155">
        <f t="shared" si="0"/>
        <v>0</v>
      </c>
    </row>
    <row r="20" spans="1:14">
      <c r="A20" s="151"/>
      <c r="B20" s="149"/>
      <c r="C20" s="150"/>
      <c r="D20" s="152"/>
      <c r="E20" s="152"/>
      <c r="F20" s="152"/>
      <c r="G20" s="152"/>
      <c r="H20" s="152"/>
      <c r="I20" s="153"/>
      <c r="J20" s="155"/>
      <c r="K20" s="155"/>
      <c r="L20" s="155" t="str">
        <f>IF(ISNA(VLOOKUP($C20,女CD_R3績分!$D$3:$H$102,5,FALSE))," ",VLOOKUP($C20,女CD_R3績分!$D$3:$H$102,5,FALSE))</f>
        <v xml:space="preserve"> </v>
      </c>
      <c r="M20" s="155" t="str">
        <f>IF(ISNA(VLOOKUP($C20,女CD_R4績分!$D$3:$I$102,6,FALSE))," ",VLOOKUP($C20,女CD_R4績分!$D$3:$I$102,6,FALSE))</f>
        <v xml:space="preserve"> </v>
      </c>
      <c r="N20" s="155">
        <f t="shared" si="0"/>
        <v>0</v>
      </c>
    </row>
    <row r="21" spans="1:14">
      <c r="A21" s="151"/>
      <c r="B21" s="149"/>
      <c r="C21" s="150"/>
      <c r="D21" s="152"/>
      <c r="E21" s="152"/>
      <c r="F21" s="152"/>
      <c r="G21" s="152"/>
      <c r="H21" s="152"/>
      <c r="I21" s="153"/>
      <c r="J21" s="155"/>
      <c r="K21" s="155"/>
      <c r="L21" s="155" t="str">
        <f>IF(ISNA(VLOOKUP($C21,女CD_R3績分!$D$3:$H$102,5,FALSE))," ",VLOOKUP($C21,女CD_R3績分!$D$3:$H$102,5,FALSE))</f>
        <v xml:space="preserve"> </v>
      </c>
      <c r="M21" s="155" t="str">
        <f>IF(ISNA(VLOOKUP($C21,女CD_R4績分!$D$3:$I$102,6,FALSE))," ",VLOOKUP($C21,女CD_R4績分!$D$3:$I$102,6,FALSE))</f>
        <v xml:space="preserve"> </v>
      </c>
      <c r="N21" s="155">
        <f t="shared" si="0"/>
        <v>0</v>
      </c>
    </row>
    <row r="22" spans="1:14">
      <c r="A22" s="151"/>
      <c r="B22" s="149"/>
      <c r="C22" s="150"/>
      <c r="D22" s="152"/>
      <c r="E22" s="152"/>
      <c r="F22" s="152"/>
      <c r="G22" s="152"/>
      <c r="H22" s="152"/>
      <c r="I22" s="153"/>
      <c r="J22" s="155"/>
      <c r="K22" s="155"/>
      <c r="L22" s="155" t="str">
        <f>IF(ISNA(VLOOKUP($C22,女CD_R3績分!$D$3:$H$102,5,FALSE))," ",VLOOKUP($C22,女CD_R3績分!$D$3:$H$102,5,FALSE))</f>
        <v xml:space="preserve"> </v>
      </c>
      <c r="M22" s="155" t="str">
        <f>IF(ISNA(VLOOKUP($C22,女CD_R4績分!$D$3:$I$102,6,FALSE))," ",VLOOKUP($C22,女CD_R4績分!$D$3:$I$102,6,FALSE))</f>
        <v xml:space="preserve"> </v>
      </c>
      <c r="N22" s="155">
        <f t="shared" si="0"/>
        <v>0</v>
      </c>
    </row>
    <row r="23" spans="1:14">
      <c r="A23" s="151"/>
      <c r="B23" s="149"/>
      <c r="C23" s="150"/>
      <c r="D23" s="152"/>
      <c r="E23" s="152"/>
      <c r="F23" s="152"/>
      <c r="G23" s="152"/>
      <c r="H23" s="152"/>
      <c r="I23" s="153"/>
      <c r="J23" s="155"/>
      <c r="K23" s="155"/>
      <c r="L23" s="155" t="str">
        <f>IF(ISNA(VLOOKUP($C23,女CD_R3績分!$D$3:$H$102,5,FALSE))," ",VLOOKUP($C23,女CD_R3績分!$D$3:$H$102,5,FALSE))</f>
        <v xml:space="preserve"> </v>
      </c>
      <c r="M23" s="155" t="str">
        <f>IF(ISNA(VLOOKUP($C23,女CD_R4績分!$D$3:$I$102,6,FALSE))," ",VLOOKUP($C23,女CD_R4績分!$D$3:$I$102,6,FALSE))</f>
        <v xml:space="preserve"> </v>
      </c>
      <c r="N23" s="155">
        <f t="shared" si="0"/>
        <v>0</v>
      </c>
    </row>
    <row r="24" spans="1:14">
      <c r="A24" s="151"/>
      <c r="B24" s="149"/>
      <c r="C24" s="150"/>
      <c r="D24" s="152"/>
      <c r="E24" s="152"/>
      <c r="F24" s="152"/>
      <c r="G24" s="152"/>
      <c r="H24" s="152"/>
      <c r="I24" s="153"/>
      <c r="J24" s="155"/>
      <c r="K24" s="155"/>
      <c r="L24" s="155" t="str">
        <f>IF(ISNA(VLOOKUP($C24,女CD_R3績分!$D$3:$H$102,5,FALSE))," ",VLOOKUP($C24,女CD_R3績分!$D$3:$H$102,5,FALSE))</f>
        <v xml:space="preserve"> </v>
      </c>
      <c r="M24" s="155" t="str">
        <f>IF(ISNA(VLOOKUP($C24,女CD_R4績分!$D$3:$I$102,6,FALSE))," ",VLOOKUP($C24,女CD_R4績分!$D$3:$I$102,6,FALSE))</f>
        <v xml:space="preserve"> </v>
      </c>
      <c r="N24" s="155">
        <f t="shared" si="0"/>
        <v>0</v>
      </c>
    </row>
    <row r="25" spans="1:14">
      <c r="A25" s="151"/>
      <c r="B25" s="149"/>
      <c r="C25" s="150"/>
      <c r="D25" s="152"/>
      <c r="E25" s="152"/>
      <c r="F25" s="152"/>
      <c r="G25" s="152"/>
      <c r="H25" s="152"/>
      <c r="I25" s="153"/>
      <c r="J25" s="155"/>
      <c r="K25" s="155"/>
      <c r="L25" s="155" t="str">
        <f>IF(ISNA(VLOOKUP($C25,女CD_R3績分!$D$3:$H$102,5,FALSE))," ",VLOOKUP($C25,女CD_R3績分!$D$3:$H$102,5,FALSE))</f>
        <v xml:space="preserve"> </v>
      </c>
      <c r="M25" s="155" t="str">
        <f>IF(ISNA(VLOOKUP($C25,女CD_R4績分!$D$3:$I$102,6,FALSE))," ",VLOOKUP($C25,女CD_R4績分!$D$3:$I$102,6,FALSE))</f>
        <v xml:space="preserve"> </v>
      </c>
      <c r="N25" s="155">
        <f t="shared" si="0"/>
        <v>0</v>
      </c>
    </row>
    <row r="26" spans="1:14">
      <c r="A26" s="151"/>
      <c r="B26" s="149"/>
      <c r="C26" s="150"/>
      <c r="D26" s="152"/>
      <c r="E26" s="152"/>
      <c r="F26" s="152"/>
      <c r="G26" s="152"/>
      <c r="H26" s="152"/>
      <c r="I26" s="153"/>
      <c r="J26" s="155"/>
      <c r="K26" s="155"/>
      <c r="L26" s="155" t="str">
        <f>IF(ISNA(VLOOKUP($C26,女CD_R3績分!$D$3:$H$102,5,FALSE))," ",VLOOKUP($C26,女CD_R3績分!$D$3:$H$102,5,FALSE))</f>
        <v xml:space="preserve"> </v>
      </c>
      <c r="M26" s="155" t="str">
        <f>IF(ISNA(VLOOKUP($C26,女CD_R4績分!$D$3:$I$102,6,FALSE))," ",VLOOKUP($C26,女CD_R4績分!$D$3:$I$102,6,FALSE))</f>
        <v xml:space="preserve"> </v>
      </c>
      <c r="N26" s="155">
        <f t="shared" si="0"/>
        <v>0</v>
      </c>
    </row>
    <row r="27" spans="1:14">
      <c r="A27" s="151"/>
      <c r="B27" s="149"/>
      <c r="C27" s="150"/>
      <c r="D27" s="152"/>
      <c r="E27" s="152"/>
      <c r="F27" s="152"/>
      <c r="G27" s="152"/>
      <c r="H27" s="152"/>
      <c r="I27" s="153"/>
      <c r="J27" s="155"/>
      <c r="K27" s="155"/>
      <c r="L27" s="155" t="str">
        <f>IF(ISNA(VLOOKUP($C27,女CD_R3績分!$D$3:$H$102,5,FALSE))," ",VLOOKUP($C27,女CD_R3績分!$D$3:$H$102,5,FALSE))</f>
        <v xml:space="preserve"> </v>
      </c>
      <c r="M27" s="155" t="str">
        <f>IF(ISNA(VLOOKUP($C27,女CD_R4績分!$D$3:$I$102,6,FALSE))," ",VLOOKUP($C27,女CD_R4績分!$D$3:$I$102,6,FALSE))</f>
        <v xml:space="preserve"> </v>
      </c>
      <c r="N27" s="155">
        <f t="shared" si="0"/>
        <v>0</v>
      </c>
    </row>
    <row r="28" spans="1:14">
      <c r="A28" s="151"/>
      <c r="B28" s="149"/>
      <c r="C28" s="150"/>
      <c r="D28" s="152"/>
      <c r="E28" s="152"/>
      <c r="F28" s="152"/>
      <c r="G28" s="152"/>
      <c r="H28" s="152"/>
      <c r="I28" s="153"/>
      <c r="J28" s="155"/>
      <c r="K28" s="155"/>
      <c r="L28" s="155" t="str">
        <f>IF(ISNA(VLOOKUP($C28,女CD_R3績分!$D$3:$H$102,5,FALSE))," ",VLOOKUP($C28,女CD_R3績分!$D$3:$H$102,5,FALSE))</f>
        <v xml:space="preserve"> </v>
      </c>
      <c r="M28" s="155" t="str">
        <f>IF(ISNA(VLOOKUP($C28,女CD_R4績分!$D$3:$I$102,6,FALSE))," ",VLOOKUP($C28,女CD_R4績分!$D$3:$I$102,6,FALSE))</f>
        <v xml:space="preserve"> </v>
      </c>
      <c r="N28" s="155">
        <f t="shared" si="0"/>
        <v>0</v>
      </c>
    </row>
    <row r="29" spans="1:14">
      <c r="A29" s="151"/>
      <c r="B29" s="149"/>
      <c r="C29" s="150"/>
      <c r="D29" s="152"/>
      <c r="E29" s="152"/>
      <c r="F29" s="152"/>
      <c r="G29" s="152"/>
      <c r="H29" s="152"/>
      <c r="I29" s="153"/>
      <c r="J29" s="155"/>
      <c r="K29" s="155"/>
      <c r="L29" s="155" t="str">
        <f>IF(ISNA(VLOOKUP($C29,女CD_R3績分!$D$3:$H$102,5,FALSE))," ",VLOOKUP($C29,女CD_R3績分!$D$3:$H$102,5,FALSE))</f>
        <v xml:space="preserve"> </v>
      </c>
      <c r="M29" s="155" t="str">
        <f>IF(ISNA(VLOOKUP($C29,女CD_R4績分!$D$3:$I$102,6,FALSE))," ",VLOOKUP($C29,女CD_R4績分!$D$3:$I$102,6,FALSE))</f>
        <v xml:space="preserve"> </v>
      </c>
      <c r="N29" s="155">
        <f t="shared" si="0"/>
        <v>0</v>
      </c>
    </row>
    <row r="30" spans="1:14">
      <c r="A30" s="151"/>
      <c r="B30" s="149"/>
      <c r="C30" s="150"/>
      <c r="D30" s="152"/>
      <c r="E30" s="152"/>
      <c r="F30" s="152"/>
      <c r="G30" s="152"/>
      <c r="H30" s="152"/>
      <c r="I30" s="153"/>
      <c r="J30" s="155"/>
      <c r="K30" s="155"/>
      <c r="L30" s="155" t="str">
        <f>IF(ISNA(VLOOKUP($C30,女CD_R3績分!$D$3:$H$102,5,FALSE))," ",VLOOKUP($C30,女CD_R3績分!$D$3:$H$102,5,FALSE))</f>
        <v xml:space="preserve"> </v>
      </c>
      <c r="M30" s="155" t="str">
        <f>IF(ISNA(VLOOKUP($C30,女CD_R4績分!$D$3:$I$102,6,FALSE))," ",VLOOKUP($C30,女CD_R4績分!$D$3:$I$102,6,FALSE))</f>
        <v xml:space="preserve"> </v>
      </c>
      <c r="N30" s="155">
        <f t="shared" si="0"/>
        <v>0</v>
      </c>
    </row>
    <row r="31" spans="1:14">
      <c r="A31" s="151"/>
      <c r="B31" s="149"/>
      <c r="C31" s="150"/>
      <c r="D31" s="152"/>
      <c r="E31" s="152"/>
      <c r="F31" s="152"/>
      <c r="G31" s="152"/>
      <c r="H31" s="152"/>
      <c r="I31" s="153"/>
      <c r="J31" s="155"/>
      <c r="K31" s="155"/>
      <c r="L31" s="155" t="str">
        <f>IF(ISNA(VLOOKUP($C31,女CD_R3績分!$D$3:$H$102,5,FALSE))," ",VLOOKUP($C31,女CD_R3績分!$D$3:$H$102,5,FALSE))</f>
        <v xml:space="preserve"> </v>
      </c>
      <c r="M31" s="155" t="str">
        <f>IF(ISNA(VLOOKUP($C31,女CD_R4績分!$D$3:$I$102,6,FALSE))," ",VLOOKUP($C31,女CD_R4績分!$D$3:$I$102,6,FALSE))</f>
        <v xml:space="preserve"> </v>
      </c>
      <c r="N31" s="155">
        <f t="shared" si="0"/>
        <v>0</v>
      </c>
    </row>
    <row r="32" spans="1:14">
      <c r="A32" s="151"/>
      <c r="B32" s="149"/>
      <c r="C32" s="150"/>
      <c r="D32" s="152"/>
      <c r="E32" s="152"/>
      <c r="F32" s="152"/>
      <c r="G32" s="152"/>
      <c r="H32" s="152"/>
      <c r="I32" s="153"/>
      <c r="J32" s="155"/>
      <c r="K32" s="155"/>
      <c r="L32" s="155" t="str">
        <f>IF(ISNA(VLOOKUP($C32,女CD_R3績分!$D$3:$H$102,5,FALSE))," ",VLOOKUP($C32,女CD_R3績分!$D$3:$H$102,5,FALSE))</f>
        <v xml:space="preserve"> </v>
      </c>
      <c r="M32" s="155" t="str">
        <f>IF(ISNA(VLOOKUP($C32,女CD_R4績分!$D$3:$I$102,6,FALSE))," ",VLOOKUP($C32,女CD_R4績分!$D$3:$I$102,6,FALSE))</f>
        <v xml:space="preserve"> </v>
      </c>
      <c r="N32" s="155">
        <f t="shared" si="0"/>
        <v>0</v>
      </c>
    </row>
    <row r="33" spans="1:14">
      <c r="A33" s="151"/>
      <c r="B33" s="149"/>
      <c r="C33" s="150"/>
      <c r="D33" s="152"/>
      <c r="E33" s="152"/>
      <c r="F33" s="152"/>
      <c r="G33" s="152"/>
      <c r="H33" s="152"/>
      <c r="I33" s="153"/>
      <c r="J33" s="155"/>
      <c r="K33" s="155"/>
      <c r="L33" s="155" t="str">
        <f>IF(ISNA(VLOOKUP($C33,女CD_R3績分!$D$3:$H$102,5,FALSE))," ",VLOOKUP($C33,女CD_R3績分!$D$3:$H$102,5,FALSE))</f>
        <v xml:space="preserve"> </v>
      </c>
      <c r="M33" s="155" t="str">
        <f>IF(ISNA(VLOOKUP($C33,女CD_R4績分!$D$3:$I$102,6,FALSE))," ",VLOOKUP($C33,女CD_R4績分!$D$3:$I$102,6,FALSE))</f>
        <v xml:space="preserve"> </v>
      </c>
      <c r="N33" s="155">
        <f t="shared" si="0"/>
        <v>0</v>
      </c>
    </row>
    <row r="34" spans="1:14">
      <c r="A34" s="151"/>
      <c r="B34" s="149"/>
      <c r="C34" s="150"/>
      <c r="D34" s="152"/>
      <c r="E34" s="152"/>
      <c r="F34" s="152"/>
      <c r="G34" s="152"/>
      <c r="H34" s="152"/>
      <c r="I34" s="153"/>
      <c r="J34" s="155"/>
      <c r="K34" s="155"/>
      <c r="L34" s="155" t="str">
        <f>IF(ISNA(VLOOKUP($C34,女CD_R3績分!$D$3:$H$102,5,FALSE))," ",VLOOKUP($C34,女CD_R3績分!$D$3:$H$102,5,FALSE))</f>
        <v xml:space="preserve"> </v>
      </c>
      <c r="M34" s="155" t="str">
        <f>IF(ISNA(VLOOKUP($C34,女CD_R4績分!$D$3:$I$102,6,FALSE))," ",VLOOKUP($C34,女CD_R4績分!$D$3:$I$102,6,FALSE))</f>
        <v xml:space="preserve"> </v>
      </c>
      <c r="N34" s="155">
        <f t="shared" si="0"/>
        <v>0</v>
      </c>
    </row>
    <row r="35" spans="1:14">
      <c r="A35" s="151"/>
      <c r="B35" s="149"/>
      <c r="C35" s="150"/>
      <c r="D35" s="152"/>
      <c r="E35" s="152"/>
      <c r="F35" s="152"/>
      <c r="G35" s="152"/>
      <c r="H35" s="152"/>
      <c r="I35" s="153"/>
      <c r="J35" s="155"/>
      <c r="K35" s="155"/>
      <c r="L35" s="155" t="str">
        <f>IF(ISNA(VLOOKUP($C35,女CD_R3績分!$D$3:$H$102,5,FALSE))," ",VLOOKUP($C35,女CD_R3績分!$D$3:$H$102,5,FALSE))</f>
        <v xml:space="preserve"> </v>
      </c>
      <c r="M35" s="155" t="str">
        <f>IF(ISNA(VLOOKUP($C35,女CD_R4績分!$D$3:$I$102,6,FALSE))," ",VLOOKUP($C35,女CD_R4績分!$D$3:$I$102,6,FALSE))</f>
        <v xml:space="preserve"> </v>
      </c>
      <c r="N35" s="155">
        <f t="shared" si="0"/>
        <v>0</v>
      </c>
    </row>
    <row r="36" spans="1:14">
      <c r="A36" s="151"/>
      <c r="B36" s="149"/>
      <c r="C36" s="150"/>
      <c r="D36" s="152"/>
      <c r="E36" s="152"/>
      <c r="F36" s="152"/>
      <c r="G36" s="152"/>
      <c r="H36" s="152"/>
      <c r="I36" s="153"/>
      <c r="J36" s="155"/>
      <c r="K36" s="155"/>
      <c r="L36" s="155" t="str">
        <f>IF(ISNA(VLOOKUP($C36,女CD_R3績分!$D$3:$H$102,5,FALSE))," ",VLOOKUP($C36,女CD_R3績分!$D$3:$H$102,5,FALSE))</f>
        <v xml:space="preserve"> </v>
      </c>
      <c r="M36" s="155" t="str">
        <f>IF(ISNA(VLOOKUP($C36,女CD_R4績分!$D$3:$I$102,6,FALSE))," ",VLOOKUP($C36,女CD_R4績分!$D$3:$I$102,6,FALSE))</f>
        <v xml:space="preserve"> </v>
      </c>
      <c r="N36" s="155">
        <f t="shared" si="0"/>
        <v>0</v>
      </c>
    </row>
    <row r="37" spans="1:14">
      <c r="A37" s="151"/>
      <c r="B37" s="149"/>
      <c r="C37" s="150"/>
      <c r="D37" s="152"/>
      <c r="E37" s="152"/>
      <c r="F37" s="152"/>
      <c r="G37" s="152"/>
      <c r="H37" s="152"/>
      <c r="I37" s="153"/>
      <c r="J37" s="155"/>
      <c r="K37" s="155"/>
      <c r="L37" s="155" t="str">
        <f>IF(ISNA(VLOOKUP($C37,女CD_R3績分!$D$3:$H$102,5,FALSE))," ",VLOOKUP($C37,女CD_R3績分!$D$3:$H$102,5,FALSE))</f>
        <v xml:space="preserve"> </v>
      </c>
      <c r="M37" s="155" t="str">
        <f>IF(ISNA(VLOOKUP($C37,女CD_R4績分!$D$3:$I$102,6,FALSE))," ",VLOOKUP($C37,女CD_R4績分!$D$3:$I$102,6,FALSE))</f>
        <v xml:space="preserve"> </v>
      </c>
      <c r="N37" s="155">
        <f t="shared" si="0"/>
        <v>0</v>
      </c>
    </row>
    <row r="38" spans="1:14">
      <c r="A38" s="151"/>
      <c r="B38" s="149"/>
      <c r="C38" s="150"/>
      <c r="D38" s="152"/>
      <c r="E38" s="152"/>
      <c r="F38" s="152"/>
      <c r="G38" s="152"/>
      <c r="H38" s="152"/>
      <c r="I38" s="153"/>
      <c r="J38" s="155"/>
      <c r="K38" s="155"/>
      <c r="L38" s="155" t="str">
        <f>IF(ISNA(VLOOKUP($C38,女CD_R3績分!$D$3:$H$102,5,FALSE))," ",VLOOKUP($C38,女CD_R3績分!$D$3:$H$102,5,FALSE))</f>
        <v xml:space="preserve"> </v>
      </c>
      <c r="M38" s="155" t="str">
        <f>IF(ISNA(VLOOKUP($C38,女CD_R4績分!$D$3:$I$102,6,FALSE))," ",VLOOKUP($C38,女CD_R4績分!$D$3:$I$102,6,FALSE))</f>
        <v xml:space="preserve"> </v>
      </c>
      <c r="N38" s="155">
        <f t="shared" si="0"/>
        <v>0</v>
      </c>
    </row>
    <row r="39" spans="1:14">
      <c r="A39" s="151"/>
      <c r="B39" s="149"/>
      <c r="C39" s="150"/>
      <c r="D39" s="152"/>
      <c r="E39" s="152"/>
      <c r="F39" s="152"/>
      <c r="G39" s="152"/>
      <c r="H39" s="152"/>
      <c r="I39" s="153"/>
      <c r="J39" s="155"/>
      <c r="K39" s="155"/>
      <c r="L39" s="155" t="str">
        <f>IF(ISNA(VLOOKUP($C39,女CD_R3績分!$D$3:$H$102,5,FALSE))," ",VLOOKUP($C39,女CD_R3績分!$D$3:$H$102,5,FALSE))</f>
        <v xml:space="preserve"> </v>
      </c>
      <c r="M39" s="155" t="str">
        <f>IF(ISNA(VLOOKUP($C39,女CD_R4績分!$D$3:$I$102,6,FALSE))," ",VLOOKUP($C39,女CD_R4績分!$D$3:$I$102,6,FALSE))</f>
        <v xml:space="preserve"> </v>
      </c>
      <c r="N39" s="155">
        <f t="shared" si="0"/>
        <v>0</v>
      </c>
    </row>
    <row r="40" spans="1:14">
      <c r="A40" s="151"/>
      <c r="B40" s="149"/>
      <c r="C40" s="150"/>
      <c r="D40" s="152"/>
      <c r="E40" s="152"/>
      <c r="F40" s="152"/>
      <c r="G40" s="152"/>
      <c r="H40" s="152"/>
      <c r="I40" s="153"/>
      <c r="J40" s="155"/>
      <c r="K40" s="155"/>
      <c r="L40" s="155" t="str">
        <f>IF(ISNA(VLOOKUP($C40,女CD_R3績分!$D$3:$H$102,5,FALSE))," ",VLOOKUP($C40,女CD_R3績分!$D$3:$H$102,5,FALSE))</f>
        <v xml:space="preserve"> </v>
      </c>
      <c r="M40" s="155" t="str">
        <f>IF(ISNA(VLOOKUP($C40,女CD_R4績分!$D$3:$I$102,6,FALSE))," ",VLOOKUP($C40,女CD_R4績分!$D$3:$I$102,6,FALSE))</f>
        <v xml:space="preserve"> </v>
      </c>
      <c r="N40" s="155">
        <f t="shared" si="0"/>
        <v>0</v>
      </c>
    </row>
    <row r="41" spans="1:14">
      <c r="A41" s="151"/>
      <c r="B41" s="149"/>
      <c r="C41" s="150"/>
      <c r="D41" s="152"/>
      <c r="E41" s="152"/>
      <c r="F41" s="152"/>
      <c r="G41" s="152"/>
      <c r="H41" s="152"/>
      <c r="I41" s="153"/>
      <c r="J41" s="155"/>
      <c r="K41" s="155"/>
      <c r="L41" s="155" t="str">
        <f>IF(ISNA(VLOOKUP($C41,女CD_R3績分!$D$3:$H$102,5,FALSE))," ",VLOOKUP($C41,女CD_R3績分!$D$3:$H$102,5,FALSE))</f>
        <v xml:space="preserve"> </v>
      </c>
      <c r="M41" s="155" t="str">
        <f>IF(ISNA(VLOOKUP($C41,女CD_R4績分!$D$3:$I$102,6,FALSE))," ",VLOOKUP($C41,女CD_R4績分!$D$3:$I$102,6,FALSE))</f>
        <v xml:space="preserve"> </v>
      </c>
      <c r="N41" s="155">
        <f t="shared" si="0"/>
        <v>0</v>
      </c>
    </row>
    <row r="42" spans="1:14">
      <c r="A42" s="151"/>
      <c r="B42" s="149"/>
      <c r="C42" s="150"/>
      <c r="D42" s="152"/>
      <c r="E42" s="152"/>
      <c r="F42" s="152"/>
      <c r="G42" s="152"/>
      <c r="H42" s="152"/>
      <c r="I42" s="153"/>
      <c r="J42" s="155"/>
      <c r="K42" s="155"/>
      <c r="L42" s="155" t="str">
        <f>IF(ISNA(VLOOKUP($C42,女CD_R3績分!$D$3:$H$102,5,FALSE))," ",VLOOKUP($C42,女CD_R3績分!$D$3:$H$102,5,FALSE))</f>
        <v xml:space="preserve"> </v>
      </c>
      <c r="M42" s="155" t="str">
        <f>IF(ISNA(VLOOKUP($C42,女CD_R4績分!$D$3:$I$102,6,FALSE))," ",VLOOKUP($C42,女CD_R4績分!$D$3:$I$102,6,FALSE))</f>
        <v xml:space="preserve"> </v>
      </c>
      <c r="N42" s="155">
        <f t="shared" si="0"/>
        <v>0</v>
      </c>
    </row>
    <row r="43" spans="1:14">
      <c r="A43" s="151"/>
      <c r="B43" s="149"/>
      <c r="C43" s="150"/>
      <c r="D43" s="152"/>
      <c r="E43" s="152"/>
      <c r="F43" s="152"/>
      <c r="G43" s="152"/>
      <c r="H43" s="152"/>
      <c r="I43" s="153"/>
      <c r="J43" s="155"/>
      <c r="K43" s="155"/>
      <c r="L43" s="155" t="str">
        <f>IF(ISNA(VLOOKUP($C43,女CD_R3績分!$D$3:$H$102,5,FALSE))," ",VLOOKUP($C43,女CD_R3績分!$D$3:$H$102,5,FALSE))</f>
        <v xml:space="preserve"> </v>
      </c>
      <c r="M43" s="155" t="str">
        <f>IF(ISNA(VLOOKUP($C43,女CD_R4績分!$D$3:$I$102,6,FALSE))," ",VLOOKUP($C43,女CD_R4績分!$D$3:$I$102,6,FALSE))</f>
        <v xml:space="preserve"> </v>
      </c>
      <c r="N43" s="155">
        <f t="shared" si="0"/>
        <v>0</v>
      </c>
    </row>
    <row r="44" spans="1:14">
      <c r="A44" s="151"/>
      <c r="B44" s="149"/>
      <c r="C44" s="150"/>
      <c r="D44" s="152"/>
      <c r="E44" s="152"/>
      <c r="F44" s="152"/>
      <c r="G44" s="152"/>
      <c r="H44" s="152"/>
      <c r="I44" s="153"/>
      <c r="J44" s="155"/>
      <c r="K44" s="155"/>
      <c r="L44" s="155" t="str">
        <f>IF(ISNA(VLOOKUP($C44,女CD_R3績分!$D$3:$H$102,5,FALSE))," ",VLOOKUP($C44,女CD_R3績分!$D$3:$H$102,5,FALSE))</f>
        <v xml:space="preserve"> </v>
      </c>
      <c r="M44" s="155" t="str">
        <f>IF(ISNA(VLOOKUP($C44,女CD_R4績分!$D$3:$I$102,6,FALSE))," ",VLOOKUP($C44,女CD_R4績分!$D$3:$I$102,6,FALSE))</f>
        <v xml:space="preserve"> </v>
      </c>
      <c r="N44" s="155">
        <f t="shared" si="0"/>
        <v>0</v>
      </c>
    </row>
    <row r="45" spans="1:14">
      <c r="A45" s="151"/>
      <c r="B45" s="149"/>
      <c r="C45" s="150"/>
      <c r="D45" s="152"/>
      <c r="E45" s="152"/>
      <c r="F45" s="152"/>
      <c r="G45" s="152"/>
      <c r="H45" s="152"/>
      <c r="I45" s="153"/>
      <c r="J45" s="155"/>
      <c r="K45" s="155"/>
      <c r="L45" s="155" t="str">
        <f>IF(ISNA(VLOOKUP($C45,女CD_R3績分!$D$3:$H$102,5,FALSE))," ",VLOOKUP($C45,女CD_R3績分!$D$3:$H$102,5,FALSE))</f>
        <v xml:space="preserve"> </v>
      </c>
      <c r="M45" s="155" t="str">
        <f>IF(ISNA(VLOOKUP($C45,女CD_R4績分!$D$3:$I$102,6,FALSE))," ",VLOOKUP($C45,女CD_R4績分!$D$3:$I$102,6,FALSE))</f>
        <v xml:space="preserve"> </v>
      </c>
      <c r="N45" s="155">
        <f t="shared" si="0"/>
        <v>0</v>
      </c>
    </row>
    <row r="46" spans="1:14">
      <c r="A46" s="151"/>
      <c r="B46" s="149"/>
      <c r="C46" s="150"/>
      <c r="D46" s="152"/>
      <c r="E46" s="152"/>
      <c r="F46" s="152"/>
      <c r="G46" s="152"/>
      <c r="H46" s="152"/>
      <c r="I46" s="153"/>
      <c r="J46" s="155"/>
      <c r="K46" s="155"/>
      <c r="L46" s="155" t="str">
        <f>IF(ISNA(VLOOKUP($C46,女CD_R3績分!$D$3:$H$102,5,FALSE))," ",VLOOKUP($C46,女CD_R3績分!$D$3:$H$102,5,FALSE))</f>
        <v xml:space="preserve"> </v>
      </c>
      <c r="M46" s="155" t="str">
        <f>IF(ISNA(VLOOKUP($C46,女CD_R4績分!$D$3:$I$102,6,FALSE))," ",VLOOKUP($C46,女CD_R4績分!$D$3:$I$102,6,FALSE))</f>
        <v xml:space="preserve"> </v>
      </c>
      <c r="N46" s="155">
        <f t="shared" si="0"/>
        <v>0</v>
      </c>
    </row>
    <row r="47" spans="1:14">
      <c r="A47" s="151"/>
      <c r="B47" s="149"/>
      <c r="C47" s="150"/>
      <c r="D47" s="152"/>
      <c r="E47" s="152"/>
      <c r="F47" s="152"/>
      <c r="G47" s="152"/>
      <c r="H47" s="152"/>
      <c r="I47" s="153"/>
      <c r="J47" s="155"/>
      <c r="K47" s="155"/>
      <c r="L47" s="155" t="str">
        <f>IF(ISNA(VLOOKUP($C47,女CD_R3績分!$D$3:$H$102,5,FALSE))," ",VLOOKUP($C47,女CD_R3績分!$D$3:$H$102,5,FALSE))</f>
        <v xml:space="preserve"> </v>
      </c>
      <c r="M47" s="155" t="str">
        <f>IF(ISNA(VLOOKUP($C47,女CD_R4績分!$D$3:$I$102,6,FALSE))," ",VLOOKUP($C47,女CD_R4績分!$D$3:$I$102,6,FALSE))</f>
        <v xml:space="preserve"> </v>
      </c>
      <c r="N47" s="155">
        <f t="shared" si="0"/>
        <v>0</v>
      </c>
    </row>
    <row r="48" spans="1:14">
      <c r="A48" s="151"/>
      <c r="B48" s="149"/>
      <c r="C48" s="150"/>
      <c r="D48" s="152"/>
      <c r="E48" s="152"/>
      <c r="F48" s="152"/>
      <c r="G48" s="152"/>
      <c r="H48" s="152"/>
      <c r="I48" s="153"/>
      <c r="J48" s="155"/>
      <c r="K48" s="155"/>
      <c r="L48" s="155" t="str">
        <f>IF(ISNA(VLOOKUP($C48,女CD_R3績分!$D$3:$H$102,5,FALSE))," ",VLOOKUP($C48,女CD_R3績分!$D$3:$H$102,5,FALSE))</f>
        <v xml:space="preserve"> </v>
      </c>
      <c r="M48" s="155" t="str">
        <f>IF(ISNA(VLOOKUP($C48,女CD_R4績分!$D$3:$I$102,6,FALSE))," ",VLOOKUP($C48,女CD_R4績分!$D$3:$I$102,6,FALSE))</f>
        <v xml:space="preserve"> </v>
      </c>
      <c r="N48" s="155">
        <f t="shared" si="0"/>
        <v>0</v>
      </c>
    </row>
    <row r="49" spans="1:14">
      <c r="A49" s="151"/>
      <c r="B49" s="149"/>
      <c r="C49" s="150"/>
      <c r="D49" s="152"/>
      <c r="E49" s="152"/>
      <c r="F49" s="152"/>
      <c r="G49" s="152"/>
      <c r="H49" s="152"/>
      <c r="I49" s="153"/>
      <c r="J49" s="155"/>
      <c r="K49" s="155"/>
      <c r="L49" s="155" t="str">
        <f>IF(ISNA(VLOOKUP($C49,女CD_R3績分!$D$3:$H$102,5,FALSE))," ",VLOOKUP($C49,女CD_R3績分!$D$3:$H$102,5,FALSE))</f>
        <v xml:space="preserve"> </v>
      </c>
      <c r="M49" s="155" t="str">
        <f>IF(ISNA(VLOOKUP($C49,女CD_R4績分!$D$3:$I$102,6,FALSE))," ",VLOOKUP($C49,女CD_R4績分!$D$3:$I$102,6,FALSE))</f>
        <v xml:space="preserve"> </v>
      </c>
      <c r="N49" s="155">
        <f t="shared" si="0"/>
        <v>0</v>
      </c>
    </row>
    <row r="50" spans="1:14">
      <c r="A50" s="151"/>
      <c r="B50" s="149"/>
      <c r="C50" s="150"/>
      <c r="D50" s="152"/>
      <c r="E50" s="152"/>
      <c r="F50" s="152"/>
      <c r="G50" s="152"/>
      <c r="H50" s="152"/>
      <c r="I50" s="153"/>
      <c r="J50" s="155"/>
      <c r="K50" s="155"/>
      <c r="L50" s="155" t="str">
        <f>IF(ISNA(VLOOKUP($C50,女CD_R3績分!$D$3:$H$102,5,FALSE))," ",VLOOKUP($C50,女CD_R3績分!$D$3:$H$102,5,FALSE))</f>
        <v xml:space="preserve"> </v>
      </c>
      <c r="M50" s="155" t="str">
        <f>IF(ISNA(VLOOKUP($C50,女CD_R4績分!$D$3:$I$102,6,FALSE))," ",VLOOKUP($C50,女CD_R4績分!$D$3:$I$102,6,FALSE))</f>
        <v xml:space="preserve"> </v>
      </c>
      <c r="N50" s="155">
        <f t="shared" si="0"/>
        <v>0</v>
      </c>
    </row>
    <row r="51" spans="1:14">
      <c r="A51" s="151"/>
      <c r="B51" s="149"/>
      <c r="C51" s="150"/>
      <c r="D51" s="152"/>
      <c r="E51" s="152"/>
      <c r="F51" s="152"/>
      <c r="G51" s="152"/>
      <c r="H51" s="152"/>
      <c r="I51" s="153"/>
      <c r="J51" s="155"/>
      <c r="K51" s="155"/>
      <c r="L51" s="155" t="str">
        <f>IF(ISNA(VLOOKUP($C51,女CD_R3績分!$D$3:$H$102,5,FALSE))," ",VLOOKUP($C51,女CD_R3績分!$D$3:$H$102,5,FALSE))</f>
        <v xml:space="preserve"> </v>
      </c>
      <c r="M51" s="155" t="str">
        <f>IF(ISNA(VLOOKUP($C51,女CD_R4績分!$D$3:$I$102,6,FALSE))," ",VLOOKUP($C51,女CD_R4績分!$D$3:$I$102,6,FALSE))</f>
        <v xml:space="preserve"> </v>
      </c>
      <c r="N51" s="155">
        <f t="shared" si="0"/>
        <v>0</v>
      </c>
    </row>
    <row r="52" spans="1:14">
      <c r="A52" s="151"/>
      <c r="B52" s="149"/>
      <c r="C52" s="150"/>
      <c r="D52" s="152"/>
      <c r="E52" s="152"/>
      <c r="F52" s="152"/>
      <c r="G52" s="152"/>
      <c r="H52" s="152"/>
      <c r="I52" s="153"/>
      <c r="J52" s="155"/>
      <c r="K52" s="155"/>
      <c r="L52" s="155" t="str">
        <f>IF(ISNA(VLOOKUP($C52,女CD_R3績分!$D$3:$H$102,5,FALSE))," ",VLOOKUP($C52,女CD_R3績分!$D$3:$H$102,5,FALSE))</f>
        <v xml:space="preserve"> </v>
      </c>
      <c r="M52" s="155" t="str">
        <f>IF(ISNA(VLOOKUP($C52,女CD_R4績分!$D$3:$I$102,6,FALSE))," ",VLOOKUP($C52,女CD_R4績分!$D$3:$I$102,6,FALSE))</f>
        <v xml:space="preserve"> </v>
      </c>
      <c r="N52" s="155">
        <f t="shared" si="0"/>
        <v>0</v>
      </c>
    </row>
    <row r="53" spans="1:14">
      <c r="A53" s="151"/>
      <c r="B53" s="149"/>
      <c r="C53" s="150"/>
      <c r="D53" s="152"/>
      <c r="E53" s="152"/>
      <c r="F53" s="152"/>
      <c r="G53" s="152"/>
      <c r="H53" s="152"/>
      <c r="I53" s="153"/>
      <c r="J53" s="155"/>
      <c r="K53" s="155"/>
      <c r="L53" s="155" t="str">
        <f>IF(ISNA(VLOOKUP($C53,女CD_R3績分!$D$3:$H$102,5,FALSE))," ",VLOOKUP($C53,女CD_R3績分!$D$3:$H$102,5,FALSE))</f>
        <v xml:space="preserve"> </v>
      </c>
      <c r="M53" s="155" t="str">
        <f>IF(ISNA(VLOOKUP($C53,女CD_R4績分!$D$3:$I$102,6,FALSE))," ",VLOOKUP($C53,女CD_R4績分!$D$3:$I$102,6,FALSE))</f>
        <v xml:space="preserve"> </v>
      </c>
      <c r="N53" s="155">
        <f t="shared" si="0"/>
        <v>0</v>
      </c>
    </row>
    <row r="54" spans="1:14">
      <c r="A54" s="151"/>
      <c r="B54" s="149"/>
      <c r="C54" s="150"/>
      <c r="D54" s="152"/>
      <c r="E54" s="152"/>
      <c r="F54" s="152"/>
      <c r="G54" s="152"/>
      <c r="H54" s="152"/>
      <c r="I54" s="153"/>
      <c r="J54" s="155"/>
      <c r="K54" s="155"/>
      <c r="L54" s="155" t="str">
        <f>IF(ISNA(VLOOKUP($C54,女CD_R3績分!$D$3:$H$102,5,FALSE))," ",VLOOKUP($C54,女CD_R3績分!$D$3:$H$102,5,FALSE))</f>
        <v xml:space="preserve"> </v>
      </c>
      <c r="M54" s="155" t="str">
        <f>IF(ISNA(VLOOKUP($C54,女CD_R4績分!$D$3:$I$102,6,FALSE))," ",VLOOKUP($C54,女CD_R4績分!$D$3:$I$102,6,FALSE))</f>
        <v xml:space="preserve"> </v>
      </c>
      <c r="N54" s="155">
        <f t="shared" si="0"/>
        <v>0</v>
      </c>
    </row>
    <row r="55" spans="1:14">
      <c r="A55" s="151"/>
      <c r="B55" s="149"/>
      <c r="C55" s="150"/>
      <c r="D55" s="152"/>
      <c r="E55" s="152"/>
      <c r="F55" s="152"/>
      <c r="G55" s="152"/>
      <c r="H55" s="152"/>
      <c r="I55" s="153"/>
      <c r="J55" s="155"/>
      <c r="K55" s="155"/>
      <c r="L55" s="155" t="str">
        <f>IF(ISNA(VLOOKUP($C55,女CD_R3績分!$D$3:$H$102,5,FALSE))," ",VLOOKUP($C55,女CD_R3績分!$D$3:$H$102,5,FALSE))</f>
        <v xml:space="preserve"> </v>
      </c>
      <c r="M55" s="155" t="str">
        <f>IF(ISNA(VLOOKUP($C55,女CD_R4績分!$D$3:$I$102,6,FALSE))," ",VLOOKUP($C55,女CD_R4績分!$D$3:$I$102,6,FALSE))</f>
        <v xml:space="preserve"> </v>
      </c>
      <c r="N55" s="155">
        <f t="shared" si="0"/>
        <v>0</v>
      </c>
    </row>
    <row r="56" spans="1:14">
      <c r="A56" s="151"/>
      <c r="B56" s="149"/>
      <c r="C56" s="150"/>
      <c r="D56" s="152"/>
      <c r="E56" s="152"/>
      <c r="F56" s="152"/>
      <c r="G56" s="152"/>
      <c r="H56" s="152"/>
      <c r="I56" s="153"/>
      <c r="J56" s="155"/>
      <c r="K56" s="155"/>
      <c r="L56" s="155" t="str">
        <f>IF(ISNA(VLOOKUP($C56,女CD_R3績分!$D$3:$H$102,5,FALSE))," ",VLOOKUP($C56,女CD_R3績分!$D$3:$H$102,5,FALSE))</f>
        <v xml:space="preserve"> </v>
      </c>
      <c r="M56" s="155" t="str">
        <f>IF(ISNA(VLOOKUP($C56,女CD_R4績分!$D$3:$I$102,6,FALSE))," ",VLOOKUP($C56,女CD_R4績分!$D$3:$I$102,6,FALSE))</f>
        <v xml:space="preserve"> </v>
      </c>
      <c r="N56" s="155">
        <f t="shared" si="0"/>
        <v>0</v>
      </c>
    </row>
    <row r="57" spans="1:14">
      <c r="A57" s="151"/>
      <c r="B57" s="149"/>
      <c r="C57" s="150"/>
      <c r="D57" s="152"/>
      <c r="E57" s="152"/>
      <c r="F57" s="152"/>
      <c r="G57" s="152"/>
      <c r="H57" s="152"/>
      <c r="I57" s="153"/>
      <c r="J57" s="155"/>
      <c r="K57" s="155"/>
      <c r="L57" s="155" t="str">
        <f>IF(ISNA(VLOOKUP($C57,女CD_R3績分!$D$3:$H$102,5,FALSE))," ",VLOOKUP($C57,女CD_R3績分!$D$3:$H$102,5,FALSE))</f>
        <v xml:space="preserve"> </v>
      </c>
      <c r="M57" s="155" t="str">
        <f>IF(ISNA(VLOOKUP($C57,女CD_R4績分!$D$3:$I$102,6,FALSE))," ",VLOOKUP($C57,女CD_R4績分!$D$3:$I$102,6,FALSE))</f>
        <v xml:space="preserve"> </v>
      </c>
      <c r="N57" s="155">
        <f t="shared" si="0"/>
        <v>0</v>
      </c>
    </row>
    <row r="58" spans="1:14">
      <c r="A58" s="151"/>
      <c r="B58" s="149"/>
      <c r="C58" s="150"/>
      <c r="D58" s="152"/>
      <c r="E58" s="152"/>
      <c r="F58" s="152"/>
      <c r="G58" s="152"/>
      <c r="H58" s="152"/>
      <c r="I58" s="153"/>
      <c r="J58" s="155"/>
      <c r="K58" s="155"/>
      <c r="L58" s="155" t="str">
        <f>IF(ISNA(VLOOKUP($C58,女CD_R3績分!$D$3:$H$102,5,FALSE))," ",VLOOKUP($C58,女CD_R3績分!$D$3:$H$102,5,FALSE))</f>
        <v xml:space="preserve"> </v>
      </c>
      <c r="M58" s="155" t="str">
        <f>IF(ISNA(VLOOKUP($C58,女CD_R4績分!$D$3:$I$102,6,FALSE))," ",VLOOKUP($C58,女CD_R4績分!$D$3:$I$102,6,FALSE))</f>
        <v xml:space="preserve"> </v>
      </c>
      <c r="N58" s="155">
        <f t="shared" si="0"/>
        <v>0</v>
      </c>
    </row>
    <row r="59" spans="1:14">
      <c r="A59" s="151"/>
      <c r="B59" s="149"/>
      <c r="C59" s="150"/>
      <c r="D59" s="152"/>
      <c r="E59" s="152"/>
      <c r="F59" s="152"/>
      <c r="G59" s="152"/>
      <c r="H59" s="152"/>
      <c r="I59" s="153"/>
      <c r="J59" s="155"/>
      <c r="K59" s="155"/>
      <c r="L59" s="155" t="str">
        <f>IF(ISNA(VLOOKUP($C59,女CD_R3績分!$D$3:$H$102,5,FALSE))," ",VLOOKUP($C59,女CD_R3績分!$D$3:$H$102,5,FALSE))</f>
        <v xml:space="preserve"> </v>
      </c>
      <c r="M59" s="155" t="str">
        <f>IF(ISNA(VLOOKUP($C59,女CD_R4績分!$D$3:$I$102,6,FALSE))," ",VLOOKUP($C59,女CD_R4績分!$D$3:$I$102,6,FALSE))</f>
        <v xml:space="preserve"> </v>
      </c>
      <c r="N59" s="155">
        <f t="shared" si="0"/>
        <v>0</v>
      </c>
    </row>
    <row r="60" spans="1:14">
      <c r="A60" s="151"/>
      <c r="B60" s="149"/>
      <c r="C60" s="150"/>
      <c r="D60" s="152"/>
      <c r="E60" s="152"/>
      <c r="F60" s="152"/>
      <c r="G60" s="152"/>
      <c r="H60" s="152"/>
      <c r="I60" s="153"/>
      <c r="J60" s="155"/>
      <c r="K60" s="155"/>
      <c r="L60" s="155" t="str">
        <f>IF(ISNA(VLOOKUP($C60,女CD_R3績分!$D$3:$H$102,5,FALSE))," ",VLOOKUP($C60,女CD_R3績分!$D$3:$H$102,5,FALSE))</f>
        <v xml:space="preserve"> </v>
      </c>
      <c r="M60" s="155" t="str">
        <f>IF(ISNA(VLOOKUP($C60,女CD_R4績分!$D$3:$I$102,6,FALSE))," ",VLOOKUP($C60,女CD_R4績分!$D$3:$I$102,6,FALSE))</f>
        <v xml:space="preserve"> </v>
      </c>
      <c r="N60" s="155">
        <f t="shared" si="0"/>
        <v>0</v>
      </c>
    </row>
    <row r="61" spans="1:14">
      <c r="A61" s="151"/>
      <c r="B61" s="149"/>
      <c r="C61" s="150"/>
      <c r="D61" s="152"/>
      <c r="E61" s="152"/>
      <c r="F61" s="152"/>
      <c r="G61" s="152"/>
      <c r="H61" s="152"/>
      <c r="I61" s="153"/>
      <c r="J61" s="155"/>
      <c r="K61" s="155"/>
      <c r="L61" s="155" t="str">
        <f>IF(ISNA(VLOOKUP($C61,女CD_R3績分!$D$3:$H$102,5,FALSE))," ",VLOOKUP($C61,女CD_R3績分!$D$3:$H$102,5,FALSE))</f>
        <v xml:space="preserve"> </v>
      </c>
      <c r="M61" s="155" t="str">
        <f>IF(ISNA(VLOOKUP($C61,女CD_R4績分!$D$3:$I$102,6,FALSE))," ",VLOOKUP($C61,女CD_R4績分!$D$3:$I$102,6,FALSE))</f>
        <v xml:space="preserve"> </v>
      </c>
      <c r="N61" s="155">
        <f t="shared" si="0"/>
        <v>0</v>
      </c>
    </row>
    <row r="62" spans="1:14">
      <c r="A62" s="151"/>
      <c r="B62" s="149"/>
      <c r="C62" s="150"/>
      <c r="D62" s="152"/>
      <c r="E62" s="152"/>
      <c r="F62" s="152"/>
      <c r="G62" s="152"/>
      <c r="H62" s="152"/>
      <c r="I62" s="153"/>
      <c r="J62" s="155"/>
      <c r="K62" s="155"/>
      <c r="L62" s="155" t="str">
        <f>IF(ISNA(VLOOKUP($C62,女CD_R3績分!$D$3:$H$102,5,FALSE))," ",VLOOKUP($C62,女CD_R3績分!$D$3:$H$102,5,FALSE))</f>
        <v xml:space="preserve"> </v>
      </c>
      <c r="M62" s="155" t="str">
        <f>IF(ISNA(VLOOKUP($C62,女CD_R4績分!$D$3:$I$102,6,FALSE))," ",VLOOKUP($C62,女CD_R4績分!$D$3:$I$102,6,FALSE))</f>
        <v xml:space="preserve"> </v>
      </c>
      <c r="N62" s="155">
        <f t="shared" si="0"/>
        <v>0</v>
      </c>
    </row>
    <row r="63" spans="1:14">
      <c r="A63" s="151"/>
      <c r="B63" s="149"/>
      <c r="C63" s="150"/>
      <c r="D63" s="152"/>
      <c r="E63" s="152"/>
      <c r="F63" s="152"/>
      <c r="G63" s="152"/>
      <c r="H63" s="152"/>
      <c r="I63" s="153"/>
      <c r="J63" s="155"/>
      <c r="K63" s="155"/>
      <c r="L63" s="155" t="str">
        <f>IF(ISNA(VLOOKUP($C63,女CD_R3績分!$D$3:$H$102,5,FALSE))," ",VLOOKUP($C63,女CD_R3績分!$D$3:$H$102,5,FALSE))</f>
        <v xml:space="preserve"> </v>
      </c>
      <c r="M63" s="155" t="str">
        <f>IF(ISNA(VLOOKUP($C63,女CD_R4績分!$D$3:$I$102,6,FALSE))," ",VLOOKUP($C63,女CD_R4績分!$D$3:$I$102,6,FALSE))</f>
        <v xml:space="preserve"> </v>
      </c>
      <c r="N63" s="155">
        <f t="shared" si="0"/>
        <v>0</v>
      </c>
    </row>
    <row r="64" spans="1:14">
      <c r="A64" s="151"/>
      <c r="B64" s="149"/>
      <c r="C64" s="150"/>
      <c r="D64" s="152"/>
      <c r="E64" s="152"/>
      <c r="F64" s="152"/>
      <c r="G64" s="152"/>
      <c r="H64" s="152"/>
      <c r="I64" s="153"/>
      <c r="J64" s="155"/>
      <c r="K64" s="155"/>
      <c r="L64" s="155" t="str">
        <f>IF(ISNA(VLOOKUP($C64,女CD_R3績分!$D$3:$H$102,5,FALSE))," ",VLOOKUP($C64,女CD_R3績分!$D$3:$H$102,5,FALSE))</f>
        <v xml:space="preserve"> </v>
      </c>
      <c r="M64" s="155" t="str">
        <f>IF(ISNA(VLOOKUP($C64,女CD_R4績分!$D$3:$I$102,6,FALSE))," ",VLOOKUP($C64,女CD_R4績分!$D$3:$I$102,6,FALSE))</f>
        <v xml:space="preserve"> </v>
      </c>
      <c r="N64" s="155">
        <f t="shared" si="0"/>
        <v>0</v>
      </c>
    </row>
    <row r="65" spans="1:14">
      <c r="A65" s="151"/>
      <c r="B65" s="149"/>
      <c r="C65" s="150"/>
      <c r="D65" s="152"/>
      <c r="E65" s="152"/>
      <c r="F65" s="152"/>
      <c r="G65" s="152"/>
      <c r="H65" s="152"/>
      <c r="I65" s="153"/>
      <c r="J65" s="155"/>
      <c r="K65" s="155"/>
      <c r="L65" s="155" t="str">
        <f>IF(ISNA(VLOOKUP($C65,女CD_R3績分!$D$3:$H$102,5,FALSE))," ",VLOOKUP($C65,女CD_R3績分!$D$3:$H$102,5,FALSE))</f>
        <v xml:space="preserve"> </v>
      </c>
      <c r="M65" s="155" t="str">
        <f>IF(ISNA(VLOOKUP($C65,女CD_R4績分!$D$3:$I$102,6,FALSE))," ",VLOOKUP($C65,女CD_R4績分!$D$3:$I$102,6,FALSE))</f>
        <v xml:space="preserve"> </v>
      </c>
      <c r="N65" s="155">
        <f t="shared" si="0"/>
        <v>0</v>
      </c>
    </row>
    <row r="66" spans="1:14">
      <c r="A66" s="151"/>
      <c r="B66" s="149"/>
      <c r="C66" s="150"/>
      <c r="D66" s="152"/>
      <c r="E66" s="152"/>
      <c r="F66" s="152"/>
      <c r="G66" s="152"/>
      <c r="H66" s="152"/>
      <c r="I66" s="153"/>
      <c r="J66" s="155"/>
      <c r="K66" s="155"/>
      <c r="L66" s="155" t="str">
        <f>IF(ISNA(VLOOKUP($C66,女CD_R3績分!$D$3:$H$102,5,FALSE))," ",VLOOKUP($C66,女CD_R3績分!$D$3:$H$102,5,FALSE))</f>
        <v xml:space="preserve"> </v>
      </c>
      <c r="M66" s="155" t="str">
        <f>IF(ISNA(VLOOKUP($C66,女CD_R4績分!$D$3:$I$102,6,FALSE))," ",VLOOKUP($C66,女CD_R4績分!$D$3:$I$102,6,FALSE))</f>
        <v xml:space="preserve"> </v>
      </c>
      <c r="N66" s="155">
        <f t="shared" si="0"/>
        <v>0</v>
      </c>
    </row>
    <row r="67" spans="1:14">
      <c r="A67" s="151"/>
      <c r="B67" s="149"/>
      <c r="C67" s="150"/>
      <c r="D67" s="152"/>
      <c r="E67" s="152"/>
      <c r="F67" s="152"/>
      <c r="G67" s="152"/>
      <c r="H67" s="152"/>
      <c r="I67" s="153"/>
      <c r="J67" s="155"/>
      <c r="K67" s="155"/>
      <c r="L67" s="155" t="str">
        <f>IF(ISNA(VLOOKUP($C67,女CD_R3績分!$D$3:$H$102,5,FALSE))," ",VLOOKUP($C67,女CD_R3績分!$D$3:$H$102,5,FALSE))</f>
        <v xml:space="preserve"> </v>
      </c>
      <c r="M67" s="155" t="str">
        <f>IF(ISNA(VLOOKUP($C67,女CD_R4績分!$D$3:$I$102,6,FALSE))," ",VLOOKUP($C67,女CD_R4績分!$D$3:$I$102,6,FALSE))</f>
        <v xml:space="preserve"> </v>
      </c>
      <c r="N67" s="155">
        <f t="shared" ref="N67:N102" si="1">SUM(J67:M67)</f>
        <v>0</v>
      </c>
    </row>
    <row r="68" spans="1:14">
      <c r="A68" s="151"/>
      <c r="B68" s="149"/>
      <c r="C68" s="150"/>
      <c r="D68" s="152"/>
      <c r="E68" s="152"/>
      <c r="F68" s="152"/>
      <c r="G68" s="152"/>
      <c r="H68" s="152"/>
      <c r="I68" s="153"/>
      <c r="J68" s="155"/>
      <c r="K68" s="155"/>
      <c r="L68" s="155" t="str">
        <f>IF(ISNA(VLOOKUP($C68,女CD_R3績分!$D$3:$H$102,5,FALSE))," ",VLOOKUP($C68,女CD_R3績分!$D$3:$H$102,5,FALSE))</f>
        <v xml:space="preserve"> </v>
      </c>
      <c r="M68" s="155" t="str">
        <f>IF(ISNA(VLOOKUP($C68,女CD_R4績分!$D$3:$I$102,6,FALSE))," ",VLOOKUP($C68,女CD_R4績分!$D$3:$I$102,6,FALSE))</f>
        <v xml:space="preserve"> </v>
      </c>
      <c r="N68" s="155">
        <f t="shared" si="1"/>
        <v>0</v>
      </c>
    </row>
    <row r="69" spans="1:14">
      <c r="A69" s="151"/>
      <c r="B69" s="149"/>
      <c r="C69" s="150"/>
      <c r="D69" s="152"/>
      <c r="E69" s="152"/>
      <c r="F69" s="152"/>
      <c r="G69" s="152"/>
      <c r="H69" s="152"/>
      <c r="I69" s="153"/>
      <c r="J69" s="155"/>
      <c r="K69" s="155"/>
      <c r="L69" s="155" t="str">
        <f>IF(ISNA(VLOOKUP($C69,女CD_R3績分!$D$3:$H$102,5,FALSE))," ",VLOOKUP($C69,女CD_R3績分!$D$3:$H$102,5,FALSE))</f>
        <v xml:space="preserve"> </v>
      </c>
      <c r="M69" s="155" t="str">
        <f>IF(ISNA(VLOOKUP($C69,女CD_R4績分!$D$3:$I$102,6,FALSE))," ",VLOOKUP($C69,女CD_R4績分!$D$3:$I$102,6,FALSE))</f>
        <v xml:space="preserve"> </v>
      </c>
      <c r="N69" s="155">
        <f t="shared" si="1"/>
        <v>0</v>
      </c>
    </row>
    <row r="70" spans="1:14">
      <c r="A70" s="151"/>
      <c r="B70" s="149"/>
      <c r="C70" s="150"/>
      <c r="D70" s="152"/>
      <c r="E70" s="152"/>
      <c r="F70" s="152"/>
      <c r="G70" s="152"/>
      <c r="H70" s="152"/>
      <c r="I70" s="153"/>
      <c r="J70" s="155"/>
      <c r="K70" s="155"/>
      <c r="L70" s="155" t="str">
        <f>IF(ISNA(VLOOKUP($C70,女CD_R3績分!$D$3:$H$102,5,FALSE))," ",VLOOKUP($C70,女CD_R3績分!$D$3:$H$102,5,FALSE))</f>
        <v xml:space="preserve"> </v>
      </c>
      <c r="M70" s="155" t="str">
        <f>IF(ISNA(VLOOKUP($C70,女CD_R4績分!$D$3:$I$102,6,FALSE))," ",VLOOKUP($C70,女CD_R4績分!$D$3:$I$102,6,FALSE))</f>
        <v xml:space="preserve"> </v>
      </c>
      <c r="N70" s="155">
        <f t="shared" si="1"/>
        <v>0</v>
      </c>
    </row>
    <row r="71" spans="1:14">
      <c r="A71" s="151"/>
      <c r="B71" s="149"/>
      <c r="C71" s="150"/>
      <c r="D71" s="152"/>
      <c r="E71" s="152"/>
      <c r="F71" s="152"/>
      <c r="G71" s="152"/>
      <c r="H71" s="152"/>
      <c r="I71" s="153"/>
      <c r="J71" s="155"/>
      <c r="K71" s="155"/>
      <c r="L71" s="155" t="str">
        <f>IF(ISNA(VLOOKUP($C71,女CD_R3績分!$D$3:$H$102,5,FALSE))," ",VLOOKUP($C71,女CD_R3績分!$D$3:$H$102,5,FALSE))</f>
        <v xml:space="preserve"> </v>
      </c>
      <c r="M71" s="155" t="str">
        <f>IF(ISNA(VLOOKUP($C71,女CD_R4績分!$D$3:$I$102,6,FALSE))," ",VLOOKUP($C71,女CD_R4績分!$D$3:$I$102,6,FALSE))</f>
        <v xml:space="preserve"> </v>
      </c>
      <c r="N71" s="155">
        <f t="shared" si="1"/>
        <v>0</v>
      </c>
    </row>
    <row r="72" spans="1:14">
      <c r="A72" s="154"/>
      <c r="B72" s="154"/>
      <c r="C72" s="154"/>
      <c r="D72" s="154"/>
      <c r="E72" s="154"/>
      <c r="F72" s="154"/>
      <c r="G72" s="154"/>
      <c r="H72" s="154"/>
      <c r="I72" s="154"/>
      <c r="J72" s="155"/>
      <c r="K72" s="155"/>
      <c r="L72" s="155" t="str">
        <f>IF(ISNA(VLOOKUP($C72,女CD_R3績分!$D$3:$H$102,5,FALSE))," ",VLOOKUP($C72,女CD_R3績分!$D$3:$H$102,5,FALSE))</f>
        <v xml:space="preserve"> </v>
      </c>
      <c r="M72" s="155" t="str">
        <f>IF(ISNA(VLOOKUP($C72,女CD_R4績分!$D$3:$I$102,6,FALSE))," ",VLOOKUP($C72,女CD_R4績分!$D$3:$I$102,6,FALSE))</f>
        <v xml:space="preserve"> </v>
      </c>
      <c r="N72" s="155">
        <f t="shared" si="1"/>
        <v>0</v>
      </c>
    </row>
    <row r="73" spans="1:14">
      <c r="A73" s="154"/>
      <c r="B73" s="154"/>
      <c r="C73" s="154"/>
      <c r="D73" s="154"/>
      <c r="E73" s="154"/>
      <c r="F73" s="154"/>
      <c r="G73" s="154"/>
      <c r="H73" s="154"/>
      <c r="I73" s="154"/>
      <c r="J73" s="155"/>
      <c r="K73" s="155"/>
      <c r="L73" s="155" t="str">
        <f>IF(ISNA(VLOOKUP($C73,女CD_R3績分!$D$3:$H$102,5,FALSE))," ",VLOOKUP($C73,女CD_R3績分!$D$3:$H$102,5,FALSE))</f>
        <v xml:space="preserve"> </v>
      </c>
      <c r="M73" s="155" t="str">
        <f>IF(ISNA(VLOOKUP($C73,女CD_R4績分!$D$3:$I$102,6,FALSE))," ",VLOOKUP($C73,女CD_R4績分!$D$3:$I$102,6,FALSE))</f>
        <v xml:space="preserve"> </v>
      </c>
      <c r="N73" s="155">
        <f t="shared" si="1"/>
        <v>0</v>
      </c>
    </row>
    <row r="74" spans="1:14">
      <c r="A74" s="154"/>
      <c r="B74" s="154"/>
      <c r="C74" s="154"/>
      <c r="D74" s="154"/>
      <c r="E74" s="154"/>
      <c r="F74" s="154"/>
      <c r="G74" s="154"/>
      <c r="H74" s="154"/>
      <c r="I74" s="154"/>
      <c r="J74" s="155"/>
      <c r="K74" s="155"/>
      <c r="L74" s="155" t="str">
        <f>IF(ISNA(VLOOKUP($C74,女CD_R3績分!$D$3:$H$102,5,FALSE))," ",VLOOKUP($C74,女CD_R3績分!$D$3:$H$102,5,FALSE))</f>
        <v xml:space="preserve"> </v>
      </c>
      <c r="M74" s="155" t="str">
        <f>IF(ISNA(VLOOKUP($C74,女CD_R4績分!$D$3:$I$102,6,FALSE))," ",VLOOKUP($C74,女CD_R4績分!$D$3:$I$102,6,FALSE))</f>
        <v xml:space="preserve"> </v>
      </c>
      <c r="N74" s="155">
        <f t="shared" si="1"/>
        <v>0</v>
      </c>
    </row>
    <row r="75" spans="1:14">
      <c r="A75" s="154"/>
      <c r="B75" s="154"/>
      <c r="C75" s="154"/>
      <c r="D75" s="154"/>
      <c r="E75" s="154"/>
      <c r="F75" s="154"/>
      <c r="G75" s="154"/>
      <c r="H75" s="154"/>
      <c r="I75" s="154"/>
      <c r="J75" s="155"/>
      <c r="K75" s="155"/>
      <c r="L75" s="155" t="str">
        <f>IF(ISNA(VLOOKUP($C75,女CD_R3績分!$D$3:$H$102,5,FALSE))," ",VLOOKUP($C75,女CD_R3績分!$D$3:$H$102,5,FALSE))</f>
        <v xml:space="preserve"> </v>
      </c>
      <c r="M75" s="155" t="str">
        <f>IF(ISNA(VLOOKUP($C75,女CD_R4績分!$D$3:$I$102,6,FALSE))," ",VLOOKUP($C75,女CD_R4績分!$D$3:$I$102,6,FALSE))</f>
        <v xml:space="preserve"> </v>
      </c>
      <c r="N75" s="155">
        <f t="shared" si="1"/>
        <v>0</v>
      </c>
    </row>
    <row r="76" spans="1:14">
      <c r="A76" s="154"/>
      <c r="B76" s="154"/>
      <c r="C76" s="154"/>
      <c r="D76" s="154"/>
      <c r="E76" s="154"/>
      <c r="F76" s="154"/>
      <c r="G76" s="154"/>
      <c r="H76" s="154"/>
      <c r="I76" s="154"/>
      <c r="J76" s="155"/>
      <c r="K76" s="155"/>
      <c r="L76" s="155" t="str">
        <f>IF(ISNA(VLOOKUP($C76,女CD_R3績分!$D$3:$H$102,5,FALSE))," ",VLOOKUP($C76,女CD_R3績分!$D$3:$H$102,5,FALSE))</f>
        <v xml:space="preserve"> </v>
      </c>
      <c r="M76" s="155" t="str">
        <f>IF(ISNA(VLOOKUP($C76,女CD_R4績分!$D$3:$I$102,6,FALSE))," ",VLOOKUP($C76,女CD_R4績分!$D$3:$I$102,6,FALSE))</f>
        <v xml:space="preserve"> </v>
      </c>
      <c r="N76" s="155">
        <f t="shared" si="1"/>
        <v>0</v>
      </c>
    </row>
    <row r="77" spans="1:14">
      <c r="A77" s="154"/>
      <c r="B77" s="154"/>
      <c r="C77" s="154"/>
      <c r="D77" s="154"/>
      <c r="E77" s="154"/>
      <c r="F77" s="154"/>
      <c r="G77" s="154"/>
      <c r="H77" s="154"/>
      <c r="I77" s="154"/>
      <c r="J77" s="155"/>
      <c r="K77" s="155"/>
      <c r="L77" s="155" t="str">
        <f>IF(ISNA(VLOOKUP($C77,女CD_R3績分!$D$3:$H$102,5,FALSE))," ",VLOOKUP($C77,女CD_R3績分!$D$3:$H$102,5,FALSE))</f>
        <v xml:space="preserve"> </v>
      </c>
      <c r="M77" s="155" t="str">
        <f>IF(ISNA(VLOOKUP($C77,女CD_R4績分!$D$3:$I$102,6,FALSE))," ",VLOOKUP($C77,女CD_R4績分!$D$3:$I$102,6,FALSE))</f>
        <v xml:space="preserve"> </v>
      </c>
      <c r="N77" s="155">
        <f t="shared" si="1"/>
        <v>0</v>
      </c>
    </row>
    <row r="78" spans="1:14">
      <c r="A78" s="154"/>
      <c r="B78" s="154"/>
      <c r="C78" s="154"/>
      <c r="D78" s="154"/>
      <c r="E78" s="154"/>
      <c r="F78" s="154"/>
      <c r="G78" s="154"/>
      <c r="H78" s="154"/>
      <c r="I78" s="154"/>
      <c r="J78" s="155"/>
      <c r="K78" s="155"/>
      <c r="L78" s="155" t="str">
        <f>IF(ISNA(VLOOKUP($C78,女CD_R3績分!$D$3:$H$102,5,FALSE))," ",VLOOKUP($C78,女CD_R3績分!$D$3:$H$102,5,FALSE))</f>
        <v xml:space="preserve"> </v>
      </c>
      <c r="M78" s="155" t="str">
        <f>IF(ISNA(VLOOKUP($C78,女CD_R4績分!$D$3:$I$102,6,FALSE))," ",VLOOKUP($C78,女CD_R4績分!$D$3:$I$102,6,FALSE))</f>
        <v xml:space="preserve"> </v>
      </c>
      <c r="N78" s="155">
        <f t="shared" si="1"/>
        <v>0</v>
      </c>
    </row>
    <row r="79" spans="1:14">
      <c r="A79" s="154"/>
      <c r="B79" s="154"/>
      <c r="C79" s="154"/>
      <c r="D79" s="154"/>
      <c r="E79" s="154"/>
      <c r="F79" s="154"/>
      <c r="G79" s="154"/>
      <c r="H79" s="154"/>
      <c r="I79" s="154"/>
      <c r="J79" s="155"/>
      <c r="K79" s="155"/>
      <c r="L79" s="155" t="str">
        <f>IF(ISNA(VLOOKUP($C79,女CD_R3績分!$D$3:$H$102,5,FALSE))," ",VLOOKUP($C79,女CD_R3績分!$D$3:$H$102,5,FALSE))</f>
        <v xml:space="preserve"> </v>
      </c>
      <c r="M79" s="155" t="str">
        <f>IF(ISNA(VLOOKUP($C79,女CD_R4績分!$D$3:$I$102,6,FALSE))," ",VLOOKUP($C79,女CD_R4績分!$D$3:$I$102,6,FALSE))</f>
        <v xml:space="preserve"> </v>
      </c>
      <c r="N79" s="155">
        <f t="shared" si="1"/>
        <v>0</v>
      </c>
    </row>
    <row r="80" spans="1:14">
      <c r="A80" s="154"/>
      <c r="B80" s="154"/>
      <c r="C80" s="154"/>
      <c r="D80" s="154"/>
      <c r="E80" s="154"/>
      <c r="F80" s="154"/>
      <c r="G80" s="154"/>
      <c r="H80" s="154"/>
      <c r="I80" s="154"/>
      <c r="J80" s="155"/>
      <c r="K80" s="155"/>
      <c r="L80" s="155" t="str">
        <f>IF(ISNA(VLOOKUP($C80,女CD_R3績分!$D$3:$H$102,5,FALSE))," ",VLOOKUP($C80,女CD_R3績分!$D$3:$H$102,5,FALSE))</f>
        <v xml:space="preserve"> </v>
      </c>
      <c r="M80" s="155" t="str">
        <f>IF(ISNA(VLOOKUP($C80,女CD_R4績分!$D$3:$I$102,6,FALSE))," ",VLOOKUP($C80,女CD_R4績分!$D$3:$I$102,6,FALSE))</f>
        <v xml:space="preserve"> </v>
      </c>
      <c r="N80" s="155">
        <f t="shared" si="1"/>
        <v>0</v>
      </c>
    </row>
    <row r="81" spans="1:14">
      <c r="A81" s="154"/>
      <c r="B81" s="154"/>
      <c r="C81" s="154"/>
      <c r="D81" s="154"/>
      <c r="E81" s="154"/>
      <c r="F81" s="154"/>
      <c r="G81" s="154"/>
      <c r="H81" s="154"/>
      <c r="I81" s="154"/>
      <c r="J81" s="155"/>
      <c r="K81" s="155"/>
      <c r="L81" s="155" t="str">
        <f>IF(ISNA(VLOOKUP($C81,女CD_R3績分!$D$3:$H$102,5,FALSE))," ",VLOOKUP($C81,女CD_R3績分!$D$3:$H$102,5,FALSE))</f>
        <v xml:space="preserve"> </v>
      </c>
      <c r="M81" s="155" t="str">
        <f>IF(ISNA(VLOOKUP($C81,女CD_R4績分!$D$3:$I$102,6,FALSE))," ",VLOOKUP($C81,女CD_R4績分!$D$3:$I$102,6,FALSE))</f>
        <v xml:space="preserve"> </v>
      </c>
      <c r="N81" s="155">
        <f t="shared" si="1"/>
        <v>0</v>
      </c>
    </row>
    <row r="82" spans="1:14">
      <c r="A82" s="154"/>
      <c r="B82" s="154"/>
      <c r="C82" s="154"/>
      <c r="D82" s="154"/>
      <c r="E82" s="154"/>
      <c r="F82" s="154"/>
      <c r="G82" s="154"/>
      <c r="H82" s="154"/>
      <c r="I82" s="154"/>
      <c r="J82" s="155"/>
      <c r="K82" s="155"/>
      <c r="L82" s="155" t="str">
        <f>IF(ISNA(VLOOKUP($C82,女CD_R3績分!$D$3:$H$102,5,FALSE))," ",VLOOKUP($C82,女CD_R3績分!$D$3:$H$102,5,FALSE))</f>
        <v xml:space="preserve"> </v>
      </c>
      <c r="M82" s="155" t="str">
        <f>IF(ISNA(VLOOKUP($C82,女CD_R4績分!$D$3:$I$102,6,FALSE))," ",VLOOKUP($C82,女CD_R4績分!$D$3:$I$102,6,FALSE))</f>
        <v xml:space="preserve"> </v>
      </c>
      <c r="N82" s="155">
        <f t="shared" si="1"/>
        <v>0</v>
      </c>
    </row>
    <row r="83" spans="1:14">
      <c r="A83" s="154"/>
      <c r="B83" s="154"/>
      <c r="C83" s="154"/>
      <c r="D83" s="154"/>
      <c r="E83" s="154"/>
      <c r="F83" s="154"/>
      <c r="G83" s="154"/>
      <c r="H83" s="154"/>
      <c r="I83" s="154"/>
      <c r="J83" s="155"/>
      <c r="K83" s="155"/>
      <c r="L83" s="155" t="str">
        <f>IF(ISNA(VLOOKUP($C83,女CD_R3績分!$D$3:$H$102,5,FALSE))," ",VLOOKUP($C83,女CD_R3績分!$D$3:$H$102,5,FALSE))</f>
        <v xml:space="preserve"> </v>
      </c>
      <c r="M83" s="155" t="str">
        <f>IF(ISNA(VLOOKUP($C83,女CD_R4績分!$D$3:$I$102,6,FALSE))," ",VLOOKUP($C83,女CD_R4績分!$D$3:$I$102,6,FALSE))</f>
        <v xml:space="preserve"> </v>
      </c>
      <c r="N83" s="155">
        <f t="shared" si="1"/>
        <v>0</v>
      </c>
    </row>
    <row r="84" spans="1:14">
      <c r="A84" s="154"/>
      <c r="B84" s="154"/>
      <c r="C84" s="154"/>
      <c r="D84" s="154"/>
      <c r="E84" s="154"/>
      <c r="F84" s="154"/>
      <c r="G84" s="154"/>
      <c r="H84" s="154"/>
      <c r="I84" s="154"/>
      <c r="J84" s="155"/>
      <c r="K84" s="155"/>
      <c r="L84" s="155" t="str">
        <f>IF(ISNA(VLOOKUP($C84,女CD_R3績分!$D$3:$H$102,5,FALSE))," ",VLOOKUP($C84,女CD_R3績分!$D$3:$H$102,5,FALSE))</f>
        <v xml:space="preserve"> </v>
      </c>
      <c r="M84" s="155" t="str">
        <f>IF(ISNA(VLOOKUP($C84,女CD_R4績分!$D$3:$I$102,6,FALSE))," ",VLOOKUP($C84,女CD_R4績分!$D$3:$I$102,6,FALSE))</f>
        <v xml:space="preserve"> </v>
      </c>
      <c r="N84" s="155">
        <f t="shared" si="1"/>
        <v>0</v>
      </c>
    </row>
    <row r="85" spans="1:14">
      <c r="A85" s="154"/>
      <c r="B85" s="154"/>
      <c r="C85" s="154"/>
      <c r="D85" s="154"/>
      <c r="E85" s="154"/>
      <c r="F85" s="154"/>
      <c r="G85" s="154"/>
      <c r="H85" s="154"/>
      <c r="I85" s="154"/>
      <c r="J85" s="155"/>
      <c r="K85" s="155"/>
      <c r="L85" s="155" t="str">
        <f>IF(ISNA(VLOOKUP($C85,女CD_R3績分!$D$3:$H$102,5,FALSE))," ",VLOOKUP($C85,女CD_R3績分!$D$3:$H$102,5,FALSE))</f>
        <v xml:space="preserve"> </v>
      </c>
      <c r="M85" s="155" t="str">
        <f>IF(ISNA(VLOOKUP($C85,女CD_R4績分!$D$3:$I$102,6,FALSE))," ",VLOOKUP($C85,女CD_R4績分!$D$3:$I$102,6,FALSE))</f>
        <v xml:space="preserve"> </v>
      </c>
      <c r="N85" s="155">
        <f t="shared" si="1"/>
        <v>0</v>
      </c>
    </row>
    <row r="86" spans="1:14">
      <c r="A86" s="154"/>
      <c r="B86" s="154"/>
      <c r="C86" s="154"/>
      <c r="D86" s="154"/>
      <c r="E86" s="154"/>
      <c r="F86" s="154"/>
      <c r="G86" s="154"/>
      <c r="H86" s="154"/>
      <c r="I86" s="154"/>
      <c r="J86" s="155"/>
      <c r="K86" s="155"/>
      <c r="L86" s="155" t="str">
        <f>IF(ISNA(VLOOKUP($C86,女CD_R3績分!$D$3:$H$102,5,FALSE))," ",VLOOKUP($C86,女CD_R3績分!$D$3:$H$102,5,FALSE))</f>
        <v xml:space="preserve"> </v>
      </c>
      <c r="M86" s="155" t="str">
        <f>IF(ISNA(VLOOKUP($C86,女CD_R4績分!$D$3:$I$102,6,FALSE))," ",VLOOKUP($C86,女CD_R4績分!$D$3:$I$102,6,FALSE))</f>
        <v xml:space="preserve"> </v>
      </c>
      <c r="N86" s="155">
        <f t="shared" si="1"/>
        <v>0</v>
      </c>
    </row>
    <row r="87" spans="1:14">
      <c r="A87" s="154"/>
      <c r="B87" s="154"/>
      <c r="C87" s="154"/>
      <c r="D87" s="154"/>
      <c r="E87" s="154"/>
      <c r="F87" s="154"/>
      <c r="G87" s="154"/>
      <c r="H87" s="154"/>
      <c r="I87" s="154"/>
      <c r="J87" s="155"/>
      <c r="K87" s="155"/>
      <c r="L87" s="155" t="str">
        <f>IF(ISNA(VLOOKUP($C87,女CD_R3績分!$D$3:$H$102,5,FALSE))," ",VLOOKUP($C87,女CD_R3績分!$D$3:$H$102,5,FALSE))</f>
        <v xml:space="preserve"> </v>
      </c>
      <c r="M87" s="155" t="str">
        <f>IF(ISNA(VLOOKUP($C87,女CD_R4績分!$D$3:$I$102,6,FALSE))," ",VLOOKUP($C87,女CD_R4績分!$D$3:$I$102,6,FALSE))</f>
        <v xml:space="preserve"> </v>
      </c>
      <c r="N87" s="155">
        <f t="shared" si="1"/>
        <v>0</v>
      </c>
    </row>
    <row r="88" spans="1:14">
      <c r="A88" s="154"/>
      <c r="B88" s="154"/>
      <c r="C88" s="154"/>
      <c r="D88" s="154"/>
      <c r="E88" s="154"/>
      <c r="F88" s="154"/>
      <c r="G88" s="154"/>
      <c r="H88" s="154"/>
      <c r="I88" s="154"/>
      <c r="J88" s="155"/>
      <c r="K88" s="155"/>
      <c r="L88" s="155" t="str">
        <f>IF(ISNA(VLOOKUP($C88,女CD_R3績分!$D$3:$H$102,5,FALSE))," ",VLOOKUP($C88,女CD_R3績分!$D$3:$H$102,5,FALSE))</f>
        <v xml:space="preserve"> </v>
      </c>
      <c r="M88" s="155" t="str">
        <f>IF(ISNA(VLOOKUP($C88,女CD_R4績分!$D$3:$I$102,6,FALSE))," ",VLOOKUP($C88,女CD_R4績分!$D$3:$I$102,6,FALSE))</f>
        <v xml:space="preserve"> </v>
      </c>
      <c r="N88" s="155">
        <f t="shared" si="1"/>
        <v>0</v>
      </c>
    </row>
    <row r="89" spans="1:14">
      <c r="A89" s="154"/>
      <c r="B89" s="154"/>
      <c r="C89" s="154"/>
      <c r="D89" s="154"/>
      <c r="E89" s="154"/>
      <c r="F89" s="154"/>
      <c r="G89" s="154"/>
      <c r="H89" s="154"/>
      <c r="I89" s="154"/>
      <c r="J89" s="155"/>
      <c r="K89" s="155"/>
      <c r="L89" s="155" t="str">
        <f>IF(ISNA(VLOOKUP($C89,女CD_R3績分!$D$3:$H$102,5,FALSE))," ",VLOOKUP($C89,女CD_R3績分!$D$3:$H$102,5,FALSE))</f>
        <v xml:space="preserve"> </v>
      </c>
      <c r="M89" s="155" t="str">
        <f>IF(ISNA(VLOOKUP($C89,女CD_R4績分!$D$3:$I$102,6,FALSE))," ",VLOOKUP($C89,女CD_R4績分!$D$3:$I$102,6,FALSE))</f>
        <v xml:space="preserve"> </v>
      </c>
      <c r="N89" s="155">
        <f t="shared" si="1"/>
        <v>0</v>
      </c>
    </row>
    <row r="90" spans="1:14">
      <c r="A90" s="154"/>
      <c r="B90" s="154"/>
      <c r="C90" s="154"/>
      <c r="D90" s="154"/>
      <c r="E90" s="154"/>
      <c r="F90" s="154"/>
      <c r="G90" s="154"/>
      <c r="H90" s="154"/>
      <c r="I90" s="154"/>
      <c r="J90" s="155"/>
      <c r="K90" s="155"/>
      <c r="L90" s="155" t="str">
        <f>IF(ISNA(VLOOKUP($C90,女CD_R3績分!$D$3:$H$102,5,FALSE))," ",VLOOKUP($C90,女CD_R3績分!$D$3:$H$102,5,FALSE))</f>
        <v xml:space="preserve"> </v>
      </c>
      <c r="M90" s="155" t="str">
        <f>IF(ISNA(VLOOKUP($C90,女CD_R4績分!$D$3:$I$102,6,FALSE))," ",VLOOKUP($C90,女CD_R4績分!$D$3:$I$102,6,FALSE))</f>
        <v xml:space="preserve"> </v>
      </c>
      <c r="N90" s="155">
        <f t="shared" si="1"/>
        <v>0</v>
      </c>
    </row>
    <row r="91" spans="1:14">
      <c r="A91" s="154"/>
      <c r="B91" s="154"/>
      <c r="C91" s="154"/>
      <c r="D91" s="154"/>
      <c r="E91" s="154"/>
      <c r="F91" s="154"/>
      <c r="G91" s="154"/>
      <c r="H91" s="154"/>
      <c r="I91" s="154"/>
      <c r="J91" s="155"/>
      <c r="K91" s="155"/>
      <c r="L91" s="155" t="str">
        <f>IF(ISNA(VLOOKUP($C91,女CD_R3績分!$D$3:$H$102,5,FALSE))," ",VLOOKUP($C91,女CD_R3績分!$D$3:$H$102,5,FALSE))</f>
        <v xml:space="preserve"> </v>
      </c>
      <c r="M91" s="155" t="str">
        <f>IF(ISNA(VLOOKUP($C91,女CD_R4績分!$D$3:$I$102,6,FALSE))," ",VLOOKUP($C91,女CD_R4績分!$D$3:$I$102,6,FALSE))</f>
        <v xml:space="preserve"> </v>
      </c>
      <c r="N91" s="155">
        <f t="shared" si="1"/>
        <v>0</v>
      </c>
    </row>
    <row r="92" spans="1:14">
      <c r="A92" s="154"/>
      <c r="B92" s="154"/>
      <c r="C92" s="154"/>
      <c r="D92" s="154"/>
      <c r="E92" s="154"/>
      <c r="F92" s="154"/>
      <c r="G92" s="154"/>
      <c r="H92" s="154"/>
      <c r="I92" s="154"/>
      <c r="J92" s="155"/>
      <c r="K92" s="155"/>
      <c r="L92" s="155" t="str">
        <f>IF(ISNA(VLOOKUP($C92,女CD_R3績分!$D$3:$H$102,5,FALSE))," ",VLOOKUP($C92,女CD_R3績分!$D$3:$H$102,5,FALSE))</f>
        <v xml:space="preserve"> </v>
      </c>
      <c r="M92" s="155" t="str">
        <f>IF(ISNA(VLOOKUP($C92,女CD_R4績分!$D$3:$I$102,6,FALSE))," ",VLOOKUP($C92,女CD_R4績分!$D$3:$I$102,6,FALSE))</f>
        <v xml:space="preserve"> </v>
      </c>
      <c r="N92" s="155">
        <f t="shared" si="1"/>
        <v>0</v>
      </c>
    </row>
    <row r="93" spans="1:14">
      <c r="A93" s="154"/>
      <c r="B93" s="154"/>
      <c r="C93" s="154"/>
      <c r="D93" s="154"/>
      <c r="E93" s="154"/>
      <c r="F93" s="154"/>
      <c r="G93" s="154"/>
      <c r="H93" s="154"/>
      <c r="I93" s="154"/>
      <c r="J93" s="155"/>
      <c r="K93" s="155"/>
      <c r="L93" s="155" t="str">
        <f>IF(ISNA(VLOOKUP($C93,女CD_R3績分!$D$3:$H$102,5,FALSE))," ",VLOOKUP($C93,女CD_R3績分!$D$3:$H$102,5,FALSE))</f>
        <v xml:space="preserve"> </v>
      </c>
      <c r="M93" s="155" t="str">
        <f>IF(ISNA(VLOOKUP($C93,女CD_R4績分!$D$3:$I$102,6,FALSE))," ",VLOOKUP($C93,女CD_R4績分!$D$3:$I$102,6,FALSE))</f>
        <v xml:space="preserve"> </v>
      </c>
      <c r="N93" s="155">
        <f t="shared" si="1"/>
        <v>0</v>
      </c>
    </row>
    <row r="94" spans="1:14">
      <c r="A94" s="154"/>
      <c r="B94" s="154"/>
      <c r="C94" s="154"/>
      <c r="D94" s="154"/>
      <c r="E94" s="154"/>
      <c r="F94" s="154"/>
      <c r="G94" s="154"/>
      <c r="H94" s="154"/>
      <c r="I94" s="154"/>
      <c r="J94" s="155"/>
      <c r="K94" s="155"/>
      <c r="L94" s="155" t="str">
        <f>IF(ISNA(VLOOKUP($C94,女CD_R3績分!$D$3:$H$102,5,FALSE))," ",VLOOKUP($C94,女CD_R3績分!$D$3:$H$102,5,FALSE))</f>
        <v xml:space="preserve"> </v>
      </c>
      <c r="M94" s="155" t="str">
        <f>IF(ISNA(VLOOKUP($C94,女CD_R4績分!$D$3:$I$102,6,FALSE))," ",VLOOKUP($C94,女CD_R4績分!$D$3:$I$102,6,FALSE))</f>
        <v xml:space="preserve"> </v>
      </c>
      <c r="N94" s="155">
        <f t="shared" si="1"/>
        <v>0</v>
      </c>
    </row>
    <row r="95" spans="1:14">
      <c r="A95" s="154"/>
      <c r="B95" s="154"/>
      <c r="C95" s="154"/>
      <c r="D95" s="154"/>
      <c r="E95" s="154"/>
      <c r="F95" s="154"/>
      <c r="G95" s="154"/>
      <c r="H95" s="154"/>
      <c r="I95" s="154"/>
      <c r="J95" s="155"/>
      <c r="K95" s="155"/>
      <c r="L95" s="155" t="str">
        <f>IF(ISNA(VLOOKUP($C95,女CD_R3績分!$D$3:$H$102,5,FALSE))," ",VLOOKUP($C95,女CD_R3績分!$D$3:$H$102,5,FALSE))</f>
        <v xml:space="preserve"> </v>
      </c>
      <c r="M95" s="155" t="str">
        <f>IF(ISNA(VLOOKUP($C95,女CD_R4績分!$D$3:$I$102,6,FALSE))," ",VLOOKUP($C95,女CD_R4績分!$D$3:$I$102,6,FALSE))</f>
        <v xml:space="preserve"> </v>
      </c>
      <c r="N95" s="155">
        <f t="shared" si="1"/>
        <v>0</v>
      </c>
    </row>
    <row r="96" spans="1:14">
      <c r="A96" s="154"/>
      <c r="B96" s="154"/>
      <c r="C96" s="154"/>
      <c r="D96" s="154"/>
      <c r="E96" s="154"/>
      <c r="F96" s="154"/>
      <c r="G96" s="154"/>
      <c r="H96" s="154"/>
      <c r="I96" s="154"/>
      <c r="J96" s="155"/>
      <c r="K96" s="155"/>
      <c r="L96" s="155" t="str">
        <f>IF(ISNA(VLOOKUP($C96,女CD_R3績分!$D$3:$H$102,5,FALSE))," ",VLOOKUP($C96,女CD_R3績分!$D$3:$H$102,5,FALSE))</f>
        <v xml:space="preserve"> </v>
      </c>
      <c r="M96" s="155" t="str">
        <f>IF(ISNA(VLOOKUP($C96,女CD_R4績分!$D$3:$I$102,6,FALSE))," ",VLOOKUP($C96,女CD_R4績分!$D$3:$I$102,6,FALSE))</f>
        <v xml:space="preserve"> </v>
      </c>
      <c r="N96" s="155">
        <f t="shared" si="1"/>
        <v>0</v>
      </c>
    </row>
    <row r="97" spans="1:14">
      <c r="A97" s="154"/>
      <c r="B97" s="154"/>
      <c r="C97" s="154"/>
      <c r="D97" s="154"/>
      <c r="E97" s="154"/>
      <c r="F97" s="154"/>
      <c r="G97" s="154"/>
      <c r="H97" s="154"/>
      <c r="I97" s="154"/>
      <c r="J97" s="155"/>
      <c r="K97" s="155"/>
      <c r="L97" s="155" t="str">
        <f>IF(ISNA(VLOOKUP($C97,女CD_R3績分!$D$3:$H$102,5,FALSE))," ",VLOOKUP($C97,女CD_R3績分!$D$3:$H$102,5,FALSE))</f>
        <v xml:space="preserve"> </v>
      </c>
      <c r="M97" s="155" t="str">
        <f>IF(ISNA(VLOOKUP($C97,女CD_R4績分!$D$3:$I$102,6,FALSE))," ",VLOOKUP($C97,女CD_R4績分!$D$3:$I$102,6,FALSE))</f>
        <v xml:space="preserve"> </v>
      </c>
      <c r="N97" s="155">
        <f t="shared" si="1"/>
        <v>0</v>
      </c>
    </row>
    <row r="98" spans="1:14">
      <c r="A98" s="154"/>
      <c r="B98" s="154"/>
      <c r="C98" s="154"/>
      <c r="D98" s="154"/>
      <c r="E98" s="154"/>
      <c r="F98" s="154"/>
      <c r="G98" s="154"/>
      <c r="H98" s="154"/>
      <c r="I98" s="154"/>
      <c r="J98" s="155"/>
      <c r="K98" s="155"/>
      <c r="L98" s="155" t="str">
        <f>IF(ISNA(VLOOKUP($C98,女CD_R3績分!$D$3:$H$102,5,FALSE))," ",VLOOKUP($C98,女CD_R3績分!$D$3:$H$102,5,FALSE))</f>
        <v xml:space="preserve"> </v>
      </c>
      <c r="M98" s="155" t="str">
        <f>IF(ISNA(VLOOKUP($C98,女CD_R4績分!$D$3:$I$102,6,FALSE))," ",VLOOKUP($C98,女CD_R4績分!$D$3:$I$102,6,FALSE))</f>
        <v xml:space="preserve"> </v>
      </c>
      <c r="N98" s="155">
        <f t="shared" si="1"/>
        <v>0</v>
      </c>
    </row>
    <row r="99" spans="1:14">
      <c r="A99" s="154"/>
      <c r="B99" s="154"/>
      <c r="C99" s="154"/>
      <c r="D99" s="154"/>
      <c r="E99" s="154"/>
      <c r="F99" s="154"/>
      <c r="G99" s="154"/>
      <c r="H99" s="154"/>
      <c r="I99" s="154"/>
      <c r="J99" s="155"/>
      <c r="K99" s="155"/>
      <c r="L99" s="155" t="str">
        <f>IF(ISNA(VLOOKUP($C99,女CD_R3績分!$D$3:$H$102,5,FALSE))," ",VLOOKUP($C99,女CD_R3績分!$D$3:$H$102,5,FALSE))</f>
        <v xml:space="preserve"> </v>
      </c>
      <c r="M99" s="155" t="str">
        <f>IF(ISNA(VLOOKUP($C99,女CD_R4績分!$D$3:$I$102,6,FALSE))," ",VLOOKUP($C99,女CD_R4績分!$D$3:$I$102,6,FALSE))</f>
        <v xml:space="preserve"> </v>
      </c>
      <c r="N99" s="155">
        <f t="shared" si="1"/>
        <v>0</v>
      </c>
    </row>
    <row r="100" spans="1:14">
      <c r="A100" s="154"/>
      <c r="B100" s="154"/>
      <c r="C100" s="154"/>
      <c r="D100" s="154"/>
      <c r="E100" s="154"/>
      <c r="F100" s="154"/>
      <c r="G100" s="154"/>
      <c r="H100" s="154"/>
      <c r="I100" s="154"/>
      <c r="J100" s="155"/>
      <c r="K100" s="155"/>
      <c r="L100" s="155" t="str">
        <f>IF(ISNA(VLOOKUP($C100,女CD_R3績分!$D$3:$H$102,5,FALSE))," ",VLOOKUP($C100,女CD_R3績分!$D$3:$H$102,5,FALSE))</f>
        <v xml:space="preserve"> </v>
      </c>
      <c r="M100" s="155" t="str">
        <f>IF(ISNA(VLOOKUP($C100,女CD_R4績分!$D$3:$I$102,6,FALSE))," ",VLOOKUP($C100,女CD_R4績分!$D$3:$I$102,6,FALSE))</f>
        <v xml:space="preserve"> </v>
      </c>
      <c r="N100" s="155">
        <f t="shared" si="1"/>
        <v>0</v>
      </c>
    </row>
    <row r="101" spans="1:14">
      <c r="A101" s="154"/>
      <c r="B101" s="154"/>
      <c r="C101" s="154"/>
      <c r="D101" s="154"/>
      <c r="E101" s="154"/>
      <c r="F101" s="154"/>
      <c r="G101" s="154"/>
      <c r="H101" s="154"/>
      <c r="I101" s="154"/>
      <c r="J101" s="155"/>
      <c r="K101" s="155"/>
      <c r="L101" s="155" t="str">
        <f>IF(ISNA(VLOOKUP($C101,女CD_R3績分!$D$3:$H$102,5,FALSE))," ",VLOOKUP($C101,女CD_R3績分!$D$3:$H$102,5,FALSE))</f>
        <v xml:space="preserve"> </v>
      </c>
      <c r="M101" s="155" t="str">
        <f>IF(ISNA(VLOOKUP($C101,女CD_R4績分!$D$3:$I$102,6,FALSE))," ",VLOOKUP($C101,女CD_R4績分!$D$3:$I$102,6,FALSE))</f>
        <v xml:space="preserve"> </v>
      </c>
      <c r="N101" s="155">
        <f t="shared" si="1"/>
        <v>0</v>
      </c>
    </row>
    <row r="102" spans="1:14">
      <c r="A102" s="154"/>
      <c r="B102" s="154"/>
      <c r="C102" s="154"/>
      <c r="D102" s="154"/>
      <c r="E102" s="154"/>
      <c r="F102" s="154"/>
      <c r="G102" s="154"/>
      <c r="H102" s="154"/>
      <c r="I102" s="154"/>
      <c r="J102" s="155"/>
      <c r="K102" s="155"/>
      <c r="L102" s="155" t="str">
        <f>IF(ISNA(VLOOKUP($C102,女CD_R3績分!$D$3:$H$102,5,FALSE))," ",VLOOKUP($C102,女CD_R3績分!$D$3:$H$102,5,FALSE))</f>
        <v xml:space="preserve"> </v>
      </c>
      <c r="M102" s="155" t="str">
        <f>IF(ISNA(VLOOKUP($C102,女CD_R4績分!$D$3:$I$102,6,FALSE))," ",VLOOKUP($C102,女CD_R4績分!$D$3:$I$102,6,FALSE))</f>
        <v xml:space="preserve"> </v>
      </c>
      <c r="N102" s="155">
        <f t="shared" si="1"/>
        <v>0</v>
      </c>
    </row>
  </sheetData>
  <sheetProtection sheet="1" objects="1" scenarios="1"/>
  <phoneticPr fontId="2" type="noConversion"/>
  <conditionalFormatting sqref="B2:B71">
    <cfRule type="expression" dxfId="87" priority="6">
      <formula>AND(XEG2=0,XEH2&lt;&gt;"")</formula>
    </cfRule>
  </conditionalFormatting>
  <conditionalFormatting sqref="A2:A71">
    <cfRule type="expression" dxfId="86" priority="5">
      <formula>AND(XEG2=0,XEH2&lt;&gt;"")</formula>
    </cfRule>
  </conditionalFormatting>
  <conditionalFormatting sqref="D2:G71">
    <cfRule type="cellIs" dxfId="85" priority="3" operator="lessThan">
      <formula>#REF!</formula>
    </cfRule>
    <cfRule type="cellIs" dxfId="84" priority="4" operator="equal">
      <formula>#REF!</formula>
    </cfRule>
  </conditionalFormatting>
  <conditionalFormatting sqref="H2:H71">
    <cfRule type="cellIs" dxfId="83" priority="1" operator="lessThan">
      <formula>#REF!*COUNTIF(D2:G2,"&gt;0")</formula>
    </cfRule>
    <cfRule type="cellIs" dxfId="82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N102"/>
  <sheetViews>
    <sheetView tabSelected="1" workbookViewId="0">
      <selection activeCell="K19" sqref="K19"/>
    </sheetView>
  </sheetViews>
  <sheetFormatPr defaultRowHeight="15"/>
  <cols>
    <col min="1" max="1" width="6" style="128" bestFit="1" customWidth="1"/>
    <col min="2" max="2" width="7.5" style="128" bestFit="1" customWidth="1"/>
    <col min="3" max="3" width="12.5" style="128" customWidth="1"/>
    <col min="4" max="4" width="5.375" style="128" customWidth="1"/>
    <col min="5" max="5" width="4.625" style="128" customWidth="1"/>
    <col min="6" max="6" width="5" style="128" customWidth="1"/>
    <col min="7" max="7" width="5.125" style="128" customWidth="1"/>
    <col min="8" max="8" width="7.75" style="128" customWidth="1"/>
    <col min="9" max="9" width="6" style="128" customWidth="1"/>
    <col min="10" max="16384" width="9" style="128"/>
  </cols>
  <sheetData>
    <row r="1" spans="1:14" ht="16.5">
      <c r="A1" s="156" t="s">
        <v>327</v>
      </c>
      <c r="B1" s="132" t="s">
        <v>306</v>
      </c>
      <c r="C1" s="132" t="s">
        <v>269</v>
      </c>
      <c r="D1" s="126" t="s">
        <v>296</v>
      </c>
      <c r="E1" s="126" t="s">
        <v>298</v>
      </c>
      <c r="F1" s="126" t="s">
        <v>322</v>
      </c>
      <c r="G1" s="126" t="s">
        <v>328</v>
      </c>
      <c r="H1" s="127" t="s">
        <v>3</v>
      </c>
      <c r="I1" s="125" t="s">
        <v>325</v>
      </c>
      <c r="J1" s="126" t="s">
        <v>296</v>
      </c>
      <c r="K1" s="126" t="s">
        <v>298</v>
      </c>
      <c r="L1" s="126" t="s">
        <v>322</v>
      </c>
      <c r="M1" s="126" t="s">
        <v>328</v>
      </c>
      <c r="N1" s="127" t="s">
        <v>3</v>
      </c>
    </row>
    <row r="2" spans="1:14">
      <c r="A2" s="151"/>
      <c r="B2" s="151" t="s">
        <v>25</v>
      </c>
      <c r="C2" s="151" t="s">
        <v>187</v>
      </c>
      <c r="D2" s="151">
        <v>0</v>
      </c>
      <c r="E2" s="151">
        <v>0</v>
      </c>
      <c r="F2" s="151">
        <v>79</v>
      </c>
      <c r="G2" s="151">
        <v>79</v>
      </c>
      <c r="H2" s="151">
        <v>158</v>
      </c>
      <c r="I2" s="151"/>
      <c r="J2" s="157"/>
      <c r="K2" s="157"/>
      <c r="L2" s="157">
        <v>22.625</v>
      </c>
      <c r="M2" s="157">
        <v>19.125</v>
      </c>
      <c r="N2" s="157">
        <v>41.75</v>
      </c>
    </row>
    <row r="3" spans="1:14">
      <c r="A3" s="151"/>
      <c r="B3" s="151" t="s">
        <v>25</v>
      </c>
      <c r="C3" s="151" t="s">
        <v>395</v>
      </c>
      <c r="D3" s="151">
        <v>0</v>
      </c>
      <c r="E3" s="151">
        <v>0</v>
      </c>
      <c r="F3" s="151">
        <v>82</v>
      </c>
      <c r="G3" s="151">
        <v>79</v>
      </c>
      <c r="H3" s="151">
        <v>161</v>
      </c>
      <c r="I3" s="151"/>
      <c r="J3" s="157"/>
      <c r="K3" s="157"/>
      <c r="L3" s="157">
        <v>19.625</v>
      </c>
      <c r="M3" s="157">
        <v>19.125</v>
      </c>
      <c r="N3" s="157">
        <v>38.75</v>
      </c>
    </row>
    <row r="4" spans="1:14">
      <c r="A4" s="151"/>
      <c r="B4" s="151" t="s">
        <v>25</v>
      </c>
      <c r="C4" s="151" t="s">
        <v>188</v>
      </c>
      <c r="D4" s="151">
        <v>0</v>
      </c>
      <c r="E4" s="151">
        <v>0</v>
      </c>
      <c r="F4" s="151">
        <v>84</v>
      </c>
      <c r="G4" s="151">
        <v>85</v>
      </c>
      <c r="H4" s="151">
        <v>169</v>
      </c>
      <c r="I4" s="151"/>
      <c r="J4" s="157"/>
      <c r="K4" s="157"/>
      <c r="L4" s="157">
        <v>17.625</v>
      </c>
      <c r="M4" s="157">
        <v>13.125</v>
      </c>
      <c r="N4" s="157">
        <v>30.75</v>
      </c>
    </row>
    <row r="5" spans="1:14">
      <c r="A5" s="151"/>
      <c r="B5" s="151" t="s">
        <v>25</v>
      </c>
      <c r="C5" s="151" t="s">
        <v>396</v>
      </c>
      <c r="D5" s="151">
        <v>0</v>
      </c>
      <c r="E5" s="151">
        <v>0</v>
      </c>
      <c r="F5" s="151">
        <v>83</v>
      </c>
      <c r="G5" s="151">
        <v>92</v>
      </c>
      <c r="H5" s="151">
        <v>175</v>
      </c>
      <c r="I5" s="151"/>
      <c r="J5" s="157"/>
      <c r="K5" s="157"/>
      <c r="L5" s="157">
        <v>18.625</v>
      </c>
      <c r="M5" s="157">
        <v>6.125</v>
      </c>
      <c r="N5" s="157">
        <v>24.75</v>
      </c>
    </row>
    <row r="6" spans="1:14">
      <c r="A6" s="151"/>
      <c r="B6" s="151" t="s">
        <v>25</v>
      </c>
      <c r="C6" s="151" t="s">
        <v>397</v>
      </c>
      <c r="D6" s="151">
        <v>0</v>
      </c>
      <c r="E6" s="151">
        <v>0</v>
      </c>
      <c r="F6" s="151">
        <v>94</v>
      </c>
      <c r="G6" s="151">
        <v>89</v>
      </c>
      <c r="H6" s="151">
        <v>183</v>
      </c>
      <c r="I6" s="151"/>
      <c r="J6" s="157"/>
      <c r="K6" s="157"/>
      <c r="L6" s="157">
        <v>7.625</v>
      </c>
      <c r="M6" s="157">
        <v>9.125</v>
      </c>
      <c r="N6" s="157">
        <v>16.75</v>
      </c>
    </row>
    <row r="7" spans="1:14">
      <c r="A7" s="151"/>
      <c r="B7" s="151" t="s">
        <v>25</v>
      </c>
      <c r="C7" s="151" t="s">
        <v>398</v>
      </c>
      <c r="D7" s="151">
        <v>0</v>
      </c>
      <c r="E7" s="151">
        <v>0</v>
      </c>
      <c r="F7" s="151">
        <v>106</v>
      </c>
      <c r="G7" s="151">
        <v>85</v>
      </c>
      <c r="H7" s="151">
        <v>191</v>
      </c>
      <c r="I7" s="151"/>
      <c r="J7" s="157"/>
      <c r="K7" s="157"/>
      <c r="L7" s="157">
        <v>0</v>
      </c>
      <c r="M7" s="157">
        <v>13.125</v>
      </c>
      <c r="N7" s="157">
        <v>13.125</v>
      </c>
    </row>
    <row r="8" spans="1:14">
      <c r="A8" s="151"/>
      <c r="B8" s="151" t="s">
        <v>25</v>
      </c>
      <c r="C8" s="151" t="s">
        <v>399</v>
      </c>
      <c r="D8" s="151">
        <v>0</v>
      </c>
      <c r="E8" s="151">
        <v>0</v>
      </c>
      <c r="F8" s="151">
        <v>100</v>
      </c>
      <c r="G8" s="151">
        <v>100</v>
      </c>
      <c r="H8" s="151">
        <v>200</v>
      </c>
      <c r="I8" s="151"/>
      <c r="J8" s="157"/>
      <c r="K8" s="157"/>
      <c r="L8" s="157">
        <v>1.625</v>
      </c>
      <c r="M8" s="157">
        <v>0</v>
      </c>
      <c r="N8" s="157">
        <v>1.625</v>
      </c>
    </row>
    <row r="9" spans="1:14">
      <c r="A9" s="151"/>
      <c r="B9" s="151" t="s">
        <v>25</v>
      </c>
      <c r="C9" s="151" t="s">
        <v>400</v>
      </c>
      <c r="D9" s="151">
        <v>0</v>
      </c>
      <c r="E9" s="151">
        <v>0</v>
      </c>
      <c r="F9" s="151">
        <v>105</v>
      </c>
      <c r="G9" s="151">
        <v>96</v>
      </c>
      <c r="H9" s="151">
        <v>201</v>
      </c>
      <c r="I9" s="151"/>
      <c r="J9" s="157"/>
      <c r="K9" s="157"/>
      <c r="L9" s="157">
        <v>0</v>
      </c>
      <c r="M9" s="157">
        <v>2.125</v>
      </c>
      <c r="N9" s="157">
        <v>2.125</v>
      </c>
    </row>
    <row r="10" spans="1:14">
      <c r="A10" s="151"/>
      <c r="B10" s="151"/>
      <c r="C10" s="151"/>
      <c r="D10" s="151"/>
      <c r="E10" s="151"/>
      <c r="F10" s="151"/>
      <c r="G10" s="151"/>
      <c r="H10" s="151"/>
      <c r="I10" s="151"/>
      <c r="J10" s="157"/>
      <c r="K10" s="157"/>
      <c r="L10" s="157"/>
      <c r="M10" s="157"/>
      <c r="N10" s="157"/>
    </row>
    <row r="11" spans="1:14">
      <c r="A11" s="151"/>
      <c r="B11" s="151"/>
      <c r="C11" s="151"/>
      <c r="D11" s="151"/>
      <c r="E11" s="151"/>
      <c r="F11" s="151"/>
      <c r="G11" s="151"/>
      <c r="H11" s="151"/>
      <c r="I11" s="151"/>
      <c r="J11" s="157"/>
      <c r="K11" s="157"/>
      <c r="L11" s="157"/>
      <c r="M11" s="157"/>
      <c r="N11" s="157"/>
    </row>
    <row r="12" spans="1:14">
      <c r="A12" s="151"/>
      <c r="B12" s="151"/>
      <c r="C12" s="151"/>
      <c r="D12" s="151"/>
      <c r="E12" s="151"/>
      <c r="F12" s="151"/>
      <c r="G12" s="151"/>
      <c r="H12" s="151"/>
      <c r="I12" s="151"/>
      <c r="J12" s="157"/>
      <c r="K12" s="157"/>
      <c r="L12" s="157"/>
      <c r="M12" s="157"/>
      <c r="N12" s="157"/>
    </row>
    <row r="13" spans="1:14">
      <c r="A13" s="151"/>
      <c r="B13" s="151"/>
      <c r="C13" s="151"/>
      <c r="D13" s="151"/>
      <c r="E13" s="151"/>
      <c r="F13" s="151"/>
      <c r="G13" s="151"/>
      <c r="H13" s="151"/>
      <c r="I13" s="151"/>
      <c r="J13" s="157"/>
      <c r="K13" s="157"/>
      <c r="L13" s="157"/>
      <c r="M13" s="157"/>
      <c r="N13" s="157"/>
    </row>
    <row r="14" spans="1:14">
      <c r="A14" s="151"/>
      <c r="B14" s="151"/>
      <c r="C14" s="151"/>
      <c r="D14" s="151"/>
      <c r="E14" s="151"/>
      <c r="F14" s="151"/>
      <c r="G14" s="151"/>
      <c r="H14" s="151"/>
      <c r="I14" s="151"/>
      <c r="J14" s="157"/>
      <c r="K14" s="157"/>
      <c r="L14" s="157"/>
      <c r="M14" s="157"/>
      <c r="N14" s="157"/>
    </row>
    <row r="15" spans="1:14">
      <c r="A15" s="151"/>
      <c r="B15" s="151"/>
      <c r="C15" s="151"/>
      <c r="D15" s="151"/>
      <c r="E15" s="151"/>
      <c r="F15" s="151"/>
      <c r="G15" s="151"/>
      <c r="H15" s="151"/>
      <c r="I15" s="151"/>
      <c r="J15" s="157"/>
      <c r="K15" s="157"/>
      <c r="L15" s="157"/>
      <c r="M15" s="157"/>
      <c r="N15" s="157"/>
    </row>
    <row r="16" spans="1:14">
      <c r="A16" s="151"/>
      <c r="B16" s="151"/>
      <c r="C16" s="151"/>
      <c r="D16" s="151"/>
      <c r="E16" s="151"/>
      <c r="F16" s="151"/>
      <c r="G16" s="151"/>
      <c r="H16" s="151"/>
      <c r="I16" s="151"/>
      <c r="J16" s="157"/>
      <c r="K16" s="157"/>
      <c r="L16" s="157"/>
      <c r="M16" s="157"/>
      <c r="N16" s="157"/>
    </row>
    <row r="17" spans="1:14">
      <c r="A17" s="151"/>
      <c r="B17" s="151"/>
      <c r="C17" s="151"/>
      <c r="D17" s="151"/>
      <c r="E17" s="151"/>
      <c r="F17" s="151"/>
      <c r="G17" s="151"/>
      <c r="H17" s="151"/>
      <c r="I17" s="151"/>
      <c r="J17" s="157"/>
      <c r="K17" s="157"/>
      <c r="L17" s="157"/>
      <c r="M17" s="157"/>
      <c r="N17" s="157"/>
    </row>
    <row r="18" spans="1:14">
      <c r="A18" s="151"/>
      <c r="B18" s="151"/>
      <c r="C18" s="151"/>
      <c r="D18" s="151"/>
      <c r="E18" s="151"/>
      <c r="F18" s="151"/>
      <c r="G18" s="151"/>
      <c r="H18" s="151"/>
      <c r="I18" s="151"/>
      <c r="J18" s="157"/>
      <c r="K18" s="157"/>
      <c r="L18" s="157"/>
      <c r="M18" s="157"/>
      <c r="N18" s="157"/>
    </row>
    <row r="19" spans="1:14">
      <c r="A19" s="151"/>
      <c r="B19" s="151"/>
      <c r="C19" s="151"/>
      <c r="D19" s="151"/>
      <c r="E19" s="151"/>
      <c r="F19" s="151"/>
      <c r="G19" s="151"/>
      <c r="H19" s="151"/>
      <c r="I19" s="151"/>
      <c r="J19" s="157"/>
      <c r="K19" s="157"/>
      <c r="L19" s="157"/>
      <c r="M19" s="157"/>
      <c r="N19" s="157"/>
    </row>
    <row r="20" spans="1:14">
      <c r="A20" s="151"/>
      <c r="B20" s="151"/>
      <c r="C20" s="151"/>
      <c r="D20" s="151"/>
      <c r="E20" s="151"/>
      <c r="F20" s="151"/>
      <c r="G20" s="151"/>
      <c r="H20" s="151"/>
      <c r="I20" s="151"/>
      <c r="J20" s="157"/>
      <c r="K20" s="157"/>
      <c r="L20" s="157"/>
      <c r="M20" s="157"/>
      <c r="N20" s="157"/>
    </row>
    <row r="21" spans="1:14">
      <c r="A21" s="151"/>
      <c r="B21" s="151"/>
      <c r="C21" s="151"/>
      <c r="D21" s="151"/>
      <c r="E21" s="151"/>
      <c r="F21" s="151"/>
      <c r="G21" s="151"/>
      <c r="H21" s="151"/>
      <c r="I21" s="151"/>
      <c r="J21" s="157"/>
      <c r="K21" s="157"/>
      <c r="L21" s="157"/>
      <c r="M21" s="157"/>
      <c r="N21" s="157"/>
    </row>
    <row r="22" spans="1:14">
      <c r="A22" s="151"/>
      <c r="B22" s="151"/>
      <c r="C22" s="151"/>
      <c r="D22" s="151"/>
      <c r="E22" s="151"/>
      <c r="F22" s="151"/>
      <c r="G22" s="151"/>
      <c r="H22" s="151"/>
      <c r="I22" s="151"/>
      <c r="J22" s="157"/>
      <c r="K22" s="157"/>
      <c r="L22" s="157"/>
      <c r="M22" s="157"/>
      <c r="N22" s="157"/>
    </row>
    <row r="23" spans="1:14">
      <c r="A23" s="151"/>
      <c r="B23" s="151"/>
      <c r="C23" s="151"/>
      <c r="D23" s="151"/>
      <c r="E23" s="151"/>
      <c r="F23" s="151"/>
      <c r="G23" s="151"/>
      <c r="H23" s="151"/>
      <c r="I23" s="151"/>
      <c r="J23" s="157"/>
      <c r="K23" s="157"/>
      <c r="L23" s="157"/>
      <c r="M23" s="157"/>
      <c r="N23" s="157"/>
    </row>
    <row r="24" spans="1:14">
      <c r="A24" s="151"/>
      <c r="B24" s="151"/>
      <c r="C24" s="151"/>
      <c r="D24" s="151"/>
      <c r="E24" s="151"/>
      <c r="F24" s="151"/>
      <c r="G24" s="151"/>
      <c r="H24" s="151"/>
      <c r="I24" s="151"/>
      <c r="J24" s="157"/>
      <c r="K24" s="157"/>
      <c r="L24" s="157"/>
      <c r="M24" s="157"/>
      <c r="N24" s="157"/>
    </row>
    <row r="25" spans="1:14">
      <c r="A25" s="151"/>
      <c r="B25" s="151"/>
      <c r="C25" s="151"/>
      <c r="D25" s="151"/>
      <c r="E25" s="151"/>
      <c r="F25" s="151"/>
      <c r="G25" s="151"/>
      <c r="H25" s="151"/>
      <c r="I25" s="151"/>
      <c r="J25" s="157"/>
      <c r="K25" s="157"/>
      <c r="L25" s="157"/>
      <c r="M25" s="157"/>
      <c r="N25" s="157"/>
    </row>
    <row r="26" spans="1:14">
      <c r="A26" s="151"/>
      <c r="B26" s="151"/>
      <c r="C26" s="151"/>
      <c r="D26" s="151"/>
      <c r="E26" s="151"/>
      <c r="F26" s="151"/>
      <c r="G26" s="151"/>
      <c r="H26" s="151"/>
      <c r="I26" s="151"/>
      <c r="J26" s="157"/>
      <c r="K26" s="157"/>
      <c r="L26" s="157"/>
      <c r="M26" s="157"/>
      <c r="N26" s="157"/>
    </row>
    <row r="27" spans="1:14">
      <c r="A27" s="151"/>
      <c r="B27" s="151"/>
      <c r="C27" s="151"/>
      <c r="D27" s="151"/>
      <c r="E27" s="151"/>
      <c r="F27" s="151"/>
      <c r="G27" s="151"/>
      <c r="H27" s="151"/>
      <c r="I27" s="151"/>
      <c r="J27" s="157"/>
      <c r="K27" s="157"/>
      <c r="L27" s="157"/>
      <c r="M27" s="157"/>
      <c r="N27" s="157"/>
    </row>
    <row r="28" spans="1:14">
      <c r="A28" s="151"/>
      <c r="B28" s="151"/>
      <c r="C28" s="151"/>
      <c r="D28" s="151"/>
      <c r="E28" s="151"/>
      <c r="F28" s="151"/>
      <c r="G28" s="151"/>
      <c r="H28" s="151"/>
      <c r="I28" s="151"/>
      <c r="J28" s="157"/>
      <c r="K28" s="157"/>
      <c r="L28" s="157"/>
      <c r="M28" s="157"/>
      <c r="N28" s="157"/>
    </row>
    <row r="29" spans="1:14">
      <c r="A29" s="151"/>
      <c r="B29" s="151"/>
      <c r="C29" s="151"/>
      <c r="D29" s="151"/>
      <c r="E29" s="151"/>
      <c r="F29" s="151"/>
      <c r="G29" s="151"/>
      <c r="H29" s="151"/>
      <c r="I29" s="151"/>
      <c r="J29" s="157"/>
      <c r="K29" s="157"/>
      <c r="L29" s="157"/>
      <c r="M29" s="157"/>
      <c r="N29" s="157"/>
    </row>
    <row r="30" spans="1:14">
      <c r="A30" s="151"/>
      <c r="B30" s="151"/>
      <c r="C30" s="151"/>
      <c r="D30" s="151"/>
      <c r="E30" s="151"/>
      <c r="F30" s="151"/>
      <c r="G30" s="151"/>
      <c r="H30" s="151"/>
      <c r="I30" s="151"/>
      <c r="J30" s="157"/>
      <c r="K30" s="157"/>
      <c r="L30" s="157"/>
      <c r="M30" s="157"/>
      <c r="N30" s="157"/>
    </row>
    <row r="31" spans="1:14">
      <c r="A31" s="151"/>
      <c r="B31" s="151"/>
      <c r="C31" s="151"/>
      <c r="D31" s="151"/>
      <c r="E31" s="151"/>
      <c r="F31" s="151"/>
      <c r="G31" s="151"/>
      <c r="H31" s="151"/>
      <c r="I31" s="151"/>
      <c r="J31" s="157"/>
      <c r="K31" s="157"/>
      <c r="L31" s="157"/>
      <c r="M31" s="157"/>
      <c r="N31" s="157"/>
    </row>
    <row r="32" spans="1:14">
      <c r="A32" s="151"/>
      <c r="B32" s="151"/>
      <c r="C32" s="151"/>
      <c r="D32" s="151"/>
      <c r="E32" s="151"/>
      <c r="F32" s="151"/>
      <c r="G32" s="151"/>
      <c r="H32" s="151"/>
      <c r="I32" s="151"/>
      <c r="J32" s="157"/>
      <c r="K32" s="157"/>
      <c r="L32" s="157"/>
      <c r="M32" s="157"/>
      <c r="N32" s="157"/>
    </row>
    <row r="33" spans="1:14">
      <c r="A33" s="151"/>
      <c r="B33" s="151"/>
      <c r="C33" s="151"/>
      <c r="D33" s="151"/>
      <c r="E33" s="151"/>
      <c r="F33" s="151"/>
      <c r="G33" s="151"/>
      <c r="H33" s="151"/>
      <c r="I33" s="151"/>
      <c r="J33" s="157"/>
      <c r="K33" s="157"/>
      <c r="L33" s="157"/>
      <c r="M33" s="157"/>
      <c r="N33" s="157"/>
    </row>
    <row r="34" spans="1:14">
      <c r="A34" s="151"/>
      <c r="B34" s="151"/>
      <c r="C34" s="151"/>
      <c r="D34" s="151"/>
      <c r="E34" s="151"/>
      <c r="F34" s="151"/>
      <c r="G34" s="151"/>
      <c r="H34" s="151"/>
      <c r="I34" s="151"/>
      <c r="J34" s="157"/>
      <c r="K34" s="157"/>
      <c r="L34" s="157"/>
      <c r="M34" s="157"/>
      <c r="N34" s="157"/>
    </row>
    <row r="35" spans="1:14">
      <c r="A35" s="151"/>
      <c r="B35" s="151"/>
      <c r="C35" s="151"/>
      <c r="D35" s="151"/>
      <c r="E35" s="151"/>
      <c r="F35" s="151"/>
      <c r="G35" s="151"/>
      <c r="H35" s="151"/>
      <c r="I35" s="151"/>
      <c r="J35" s="157"/>
      <c r="K35" s="157"/>
      <c r="L35" s="157"/>
      <c r="M35" s="157"/>
      <c r="N35" s="157"/>
    </row>
    <row r="36" spans="1:14">
      <c r="A36" s="151"/>
      <c r="B36" s="151"/>
      <c r="C36" s="151"/>
      <c r="D36" s="151"/>
      <c r="E36" s="151"/>
      <c r="F36" s="151"/>
      <c r="G36" s="151"/>
      <c r="H36" s="151"/>
      <c r="I36" s="151"/>
      <c r="J36" s="157"/>
      <c r="K36" s="157"/>
      <c r="L36" s="157"/>
      <c r="M36" s="157"/>
      <c r="N36" s="157"/>
    </row>
    <row r="37" spans="1:14">
      <c r="A37" s="151"/>
      <c r="B37" s="151"/>
      <c r="C37" s="151"/>
      <c r="D37" s="151"/>
      <c r="E37" s="151"/>
      <c r="F37" s="151"/>
      <c r="G37" s="151"/>
      <c r="H37" s="151"/>
      <c r="I37" s="151"/>
      <c r="J37" s="157"/>
      <c r="K37" s="157"/>
      <c r="L37" s="157"/>
      <c r="M37" s="157"/>
      <c r="N37" s="157"/>
    </row>
    <row r="38" spans="1:14">
      <c r="A38" s="151"/>
      <c r="B38" s="151"/>
      <c r="C38" s="151"/>
      <c r="D38" s="151"/>
      <c r="E38" s="151"/>
      <c r="F38" s="151"/>
      <c r="G38" s="151"/>
      <c r="H38" s="151"/>
      <c r="I38" s="151"/>
      <c r="J38" s="157"/>
      <c r="K38" s="157"/>
      <c r="L38" s="157"/>
      <c r="M38" s="157"/>
      <c r="N38" s="157"/>
    </row>
    <row r="39" spans="1:14">
      <c r="A39" s="151"/>
      <c r="B39" s="151"/>
      <c r="C39" s="151"/>
      <c r="D39" s="151"/>
      <c r="E39" s="151"/>
      <c r="F39" s="151"/>
      <c r="G39" s="151"/>
      <c r="H39" s="151"/>
      <c r="I39" s="151"/>
      <c r="J39" s="157"/>
      <c r="K39" s="157"/>
      <c r="L39" s="157"/>
      <c r="M39" s="157"/>
      <c r="N39" s="157"/>
    </row>
    <row r="40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7"/>
      <c r="K40" s="157"/>
      <c r="L40" s="157"/>
      <c r="M40" s="157"/>
      <c r="N40" s="157"/>
    </row>
    <row r="41" spans="1:14">
      <c r="A41" s="151"/>
      <c r="B41" s="151"/>
      <c r="C41" s="151"/>
      <c r="D41" s="151"/>
      <c r="E41" s="151"/>
      <c r="F41" s="151"/>
      <c r="G41" s="151"/>
      <c r="H41" s="151"/>
      <c r="I41" s="151"/>
      <c r="J41" s="157"/>
      <c r="K41" s="157"/>
      <c r="L41" s="157"/>
      <c r="M41" s="157"/>
      <c r="N41" s="157"/>
    </row>
    <row r="42" spans="1:14">
      <c r="A42" s="151"/>
      <c r="B42" s="151"/>
      <c r="C42" s="151"/>
      <c r="D42" s="151"/>
      <c r="E42" s="151"/>
      <c r="F42" s="151"/>
      <c r="G42" s="151"/>
      <c r="H42" s="151"/>
      <c r="I42" s="151"/>
      <c r="J42" s="157"/>
      <c r="K42" s="157"/>
      <c r="L42" s="157"/>
      <c r="M42" s="157"/>
      <c r="N42" s="157"/>
    </row>
    <row r="43" spans="1:14">
      <c r="A43" s="151"/>
      <c r="B43" s="151"/>
      <c r="C43" s="151"/>
      <c r="D43" s="151"/>
      <c r="E43" s="151"/>
      <c r="F43" s="151"/>
      <c r="G43" s="151"/>
      <c r="H43" s="151"/>
      <c r="I43" s="151"/>
      <c r="J43" s="157"/>
      <c r="K43" s="157"/>
      <c r="L43" s="157"/>
      <c r="M43" s="157"/>
      <c r="N43" s="157"/>
    </row>
    <row r="44" spans="1:14">
      <c r="A44" s="151"/>
      <c r="B44" s="151"/>
      <c r="C44" s="151"/>
      <c r="D44" s="151"/>
      <c r="E44" s="151"/>
      <c r="F44" s="151"/>
      <c r="G44" s="151"/>
      <c r="H44" s="151"/>
      <c r="I44" s="151"/>
      <c r="J44" s="157"/>
      <c r="K44" s="157"/>
      <c r="L44" s="157"/>
      <c r="M44" s="157"/>
      <c r="N44" s="157"/>
    </row>
    <row r="45" spans="1:14">
      <c r="A45" s="151"/>
      <c r="B45" s="151"/>
      <c r="C45" s="151"/>
      <c r="D45" s="151"/>
      <c r="E45" s="151"/>
      <c r="F45" s="151"/>
      <c r="G45" s="151"/>
      <c r="H45" s="151"/>
      <c r="I45" s="151"/>
      <c r="J45" s="157"/>
      <c r="K45" s="157"/>
      <c r="L45" s="157"/>
      <c r="M45" s="157"/>
      <c r="N45" s="157"/>
    </row>
    <row r="46" spans="1:14">
      <c r="A46" s="151"/>
      <c r="B46" s="151"/>
      <c r="C46" s="151"/>
      <c r="D46" s="151"/>
      <c r="E46" s="151"/>
      <c r="F46" s="151"/>
      <c r="G46" s="151"/>
      <c r="H46" s="151"/>
      <c r="I46" s="151"/>
      <c r="J46" s="157"/>
      <c r="K46" s="157"/>
      <c r="L46" s="157"/>
      <c r="M46" s="157"/>
      <c r="N46" s="157"/>
    </row>
    <row r="47" spans="1:14">
      <c r="A47" s="151"/>
      <c r="B47" s="151"/>
      <c r="C47" s="151"/>
      <c r="D47" s="151"/>
      <c r="E47" s="151"/>
      <c r="F47" s="151"/>
      <c r="G47" s="151"/>
      <c r="H47" s="151"/>
      <c r="I47" s="151"/>
      <c r="J47" s="157"/>
      <c r="K47" s="157"/>
      <c r="L47" s="157"/>
      <c r="M47" s="157"/>
      <c r="N47" s="157"/>
    </row>
    <row r="48" spans="1:14">
      <c r="A48" s="151"/>
      <c r="B48" s="151"/>
      <c r="C48" s="151"/>
      <c r="D48" s="151"/>
      <c r="E48" s="151"/>
      <c r="F48" s="151"/>
      <c r="G48" s="151"/>
      <c r="H48" s="151"/>
      <c r="I48" s="151"/>
      <c r="J48" s="157"/>
      <c r="K48" s="157"/>
      <c r="L48" s="157"/>
      <c r="M48" s="157"/>
      <c r="N48" s="157"/>
    </row>
    <row r="49" spans="1:14">
      <c r="A49" s="151"/>
      <c r="B49" s="151"/>
      <c r="C49" s="151"/>
      <c r="D49" s="151"/>
      <c r="E49" s="151"/>
      <c r="F49" s="151"/>
      <c r="G49" s="151"/>
      <c r="H49" s="151"/>
      <c r="I49" s="151"/>
      <c r="J49" s="157"/>
      <c r="K49" s="157"/>
      <c r="L49" s="157"/>
      <c r="M49" s="157"/>
      <c r="N49" s="157"/>
    </row>
    <row r="50" spans="1:14">
      <c r="A50" s="151"/>
      <c r="B50" s="151"/>
      <c r="C50" s="151"/>
      <c r="D50" s="151"/>
      <c r="E50" s="151"/>
      <c r="F50" s="151"/>
      <c r="G50" s="151"/>
      <c r="H50" s="151"/>
      <c r="I50" s="151"/>
      <c r="J50" s="157"/>
      <c r="K50" s="157"/>
      <c r="L50" s="157"/>
      <c r="M50" s="157"/>
      <c r="N50" s="157"/>
    </row>
    <row r="51" spans="1:14">
      <c r="A51" s="151"/>
      <c r="B51" s="151"/>
      <c r="C51" s="151"/>
      <c r="D51" s="151"/>
      <c r="E51" s="151"/>
      <c r="F51" s="151"/>
      <c r="G51" s="151"/>
      <c r="H51" s="151"/>
      <c r="I51" s="151"/>
      <c r="J51" s="157"/>
      <c r="K51" s="157"/>
      <c r="L51" s="157"/>
      <c r="M51" s="157"/>
      <c r="N51" s="157"/>
    </row>
    <row r="52" spans="1:14">
      <c r="A52" s="151"/>
      <c r="B52" s="151"/>
      <c r="C52" s="151"/>
      <c r="D52" s="151"/>
      <c r="E52" s="151"/>
      <c r="F52" s="151"/>
      <c r="G52" s="151"/>
      <c r="H52" s="151"/>
      <c r="I52" s="151"/>
      <c r="J52" s="157"/>
      <c r="K52" s="157"/>
      <c r="L52" s="157"/>
      <c r="M52" s="157"/>
      <c r="N52" s="157"/>
    </row>
    <row r="53" spans="1:14">
      <c r="A53" s="151"/>
      <c r="B53" s="151"/>
      <c r="C53" s="151"/>
      <c r="D53" s="151"/>
      <c r="E53" s="151"/>
      <c r="F53" s="151"/>
      <c r="G53" s="151"/>
      <c r="H53" s="151"/>
      <c r="I53" s="151"/>
      <c r="J53" s="157"/>
      <c r="K53" s="157"/>
      <c r="L53" s="157"/>
      <c r="M53" s="157"/>
      <c r="N53" s="157"/>
    </row>
    <row r="54" spans="1:14">
      <c r="A54" s="151"/>
      <c r="B54" s="151"/>
      <c r="C54" s="151"/>
      <c r="D54" s="151"/>
      <c r="E54" s="151"/>
      <c r="F54" s="151"/>
      <c r="G54" s="151"/>
      <c r="H54" s="151"/>
      <c r="I54" s="151"/>
      <c r="J54" s="157"/>
      <c r="K54" s="157"/>
      <c r="L54" s="157"/>
      <c r="M54" s="157"/>
      <c r="N54" s="157"/>
    </row>
    <row r="55" spans="1:14">
      <c r="A55" s="151"/>
      <c r="B55" s="151"/>
      <c r="C55" s="151"/>
      <c r="D55" s="151"/>
      <c r="E55" s="151"/>
      <c r="F55" s="151"/>
      <c r="G55" s="151"/>
      <c r="H55" s="151"/>
      <c r="I55" s="151"/>
      <c r="J55" s="157"/>
      <c r="K55" s="157"/>
      <c r="L55" s="157"/>
      <c r="M55" s="157"/>
      <c r="N55" s="157"/>
    </row>
    <row r="56" spans="1:14">
      <c r="A56" s="151"/>
      <c r="B56" s="151"/>
      <c r="C56" s="151"/>
      <c r="D56" s="151"/>
      <c r="E56" s="151"/>
      <c r="F56" s="151"/>
      <c r="G56" s="151"/>
      <c r="H56" s="151"/>
      <c r="I56" s="151"/>
      <c r="J56" s="157"/>
      <c r="K56" s="157"/>
      <c r="L56" s="157"/>
      <c r="M56" s="157"/>
      <c r="N56" s="157"/>
    </row>
    <row r="57" spans="1:14">
      <c r="A57" s="151"/>
      <c r="B57" s="151"/>
      <c r="C57" s="151"/>
      <c r="D57" s="151"/>
      <c r="E57" s="151"/>
      <c r="F57" s="151"/>
      <c r="G57" s="151"/>
      <c r="H57" s="151"/>
      <c r="I57" s="151"/>
      <c r="J57" s="157"/>
      <c r="K57" s="157"/>
      <c r="L57" s="157"/>
      <c r="M57" s="157"/>
      <c r="N57" s="157"/>
    </row>
    <row r="58" spans="1:14">
      <c r="A58" s="151"/>
      <c r="B58" s="151"/>
      <c r="C58" s="151"/>
      <c r="D58" s="151"/>
      <c r="E58" s="151"/>
      <c r="F58" s="151"/>
      <c r="G58" s="151"/>
      <c r="H58" s="151"/>
      <c r="I58" s="151"/>
      <c r="J58" s="157"/>
      <c r="K58" s="157"/>
      <c r="L58" s="157"/>
      <c r="M58" s="157"/>
      <c r="N58" s="157"/>
    </row>
    <row r="59" spans="1:14">
      <c r="A59" s="151"/>
      <c r="B59" s="151"/>
      <c r="C59" s="151"/>
      <c r="D59" s="151"/>
      <c r="E59" s="151"/>
      <c r="F59" s="151"/>
      <c r="G59" s="151"/>
      <c r="H59" s="151"/>
      <c r="I59" s="151"/>
      <c r="J59" s="157"/>
      <c r="K59" s="157"/>
      <c r="L59" s="157"/>
      <c r="M59" s="157"/>
      <c r="N59" s="157"/>
    </row>
    <row r="60" spans="1:14">
      <c r="A60" s="151"/>
      <c r="B60" s="151"/>
      <c r="C60" s="151"/>
      <c r="D60" s="151"/>
      <c r="E60" s="151"/>
      <c r="F60" s="151"/>
      <c r="G60" s="151"/>
      <c r="H60" s="151"/>
      <c r="I60" s="151"/>
      <c r="J60" s="157"/>
      <c r="K60" s="157"/>
      <c r="L60" s="157"/>
      <c r="M60" s="157"/>
      <c r="N60" s="157"/>
    </row>
    <row r="61" spans="1:14">
      <c r="A61" s="151"/>
      <c r="B61" s="151"/>
      <c r="C61" s="151"/>
      <c r="D61" s="151"/>
      <c r="E61" s="151"/>
      <c r="F61" s="151"/>
      <c r="G61" s="151"/>
      <c r="H61" s="151"/>
      <c r="I61" s="151"/>
      <c r="J61" s="157"/>
      <c r="K61" s="157"/>
      <c r="L61" s="157"/>
      <c r="M61" s="157"/>
      <c r="N61" s="157"/>
    </row>
    <row r="62" spans="1:14">
      <c r="A62" s="151"/>
      <c r="B62" s="151"/>
      <c r="C62" s="151"/>
      <c r="D62" s="151"/>
      <c r="E62" s="151"/>
      <c r="F62" s="151"/>
      <c r="G62" s="151"/>
      <c r="H62" s="151"/>
      <c r="I62" s="151"/>
      <c r="J62" s="157"/>
      <c r="K62" s="157"/>
      <c r="L62" s="157"/>
      <c r="M62" s="157"/>
      <c r="N62" s="157"/>
    </row>
    <row r="63" spans="1:14">
      <c r="A63" s="151"/>
      <c r="B63" s="151"/>
      <c r="C63" s="151"/>
      <c r="D63" s="151"/>
      <c r="E63" s="151"/>
      <c r="F63" s="151"/>
      <c r="G63" s="151"/>
      <c r="H63" s="151"/>
      <c r="I63" s="151"/>
      <c r="J63" s="157"/>
      <c r="K63" s="157"/>
      <c r="L63" s="157"/>
      <c r="M63" s="157"/>
      <c r="N63" s="157"/>
    </row>
    <row r="64" spans="1:14">
      <c r="A64" s="151"/>
      <c r="B64" s="151"/>
      <c r="C64" s="151"/>
      <c r="D64" s="151"/>
      <c r="E64" s="151"/>
      <c r="F64" s="151"/>
      <c r="G64" s="151"/>
      <c r="H64" s="151"/>
      <c r="I64" s="151"/>
      <c r="J64" s="157"/>
      <c r="K64" s="157"/>
      <c r="L64" s="157"/>
      <c r="M64" s="157"/>
      <c r="N64" s="157"/>
    </row>
    <row r="65" spans="1:14">
      <c r="A65" s="151"/>
      <c r="B65" s="151"/>
      <c r="C65" s="151"/>
      <c r="D65" s="151"/>
      <c r="E65" s="151"/>
      <c r="F65" s="151"/>
      <c r="G65" s="151"/>
      <c r="H65" s="151"/>
      <c r="I65" s="151"/>
      <c r="J65" s="157"/>
      <c r="K65" s="157"/>
      <c r="L65" s="157"/>
      <c r="M65" s="157"/>
      <c r="N65" s="157"/>
    </row>
    <row r="66" spans="1:14">
      <c r="A66" s="151"/>
      <c r="B66" s="151"/>
      <c r="C66" s="151"/>
      <c r="D66" s="151"/>
      <c r="E66" s="151"/>
      <c r="F66" s="151"/>
      <c r="G66" s="151"/>
      <c r="H66" s="151"/>
      <c r="I66" s="151"/>
      <c r="J66" s="157"/>
      <c r="K66" s="157"/>
      <c r="L66" s="157"/>
      <c r="M66" s="157"/>
      <c r="N66" s="157"/>
    </row>
    <row r="67" spans="1:14">
      <c r="A67" s="151"/>
      <c r="B67" s="151"/>
      <c r="C67" s="151"/>
      <c r="D67" s="151"/>
      <c r="E67" s="151"/>
      <c r="F67" s="151"/>
      <c r="G67" s="151"/>
      <c r="H67" s="151"/>
      <c r="I67" s="151"/>
      <c r="J67" s="157"/>
      <c r="K67" s="157"/>
      <c r="L67" s="157"/>
      <c r="M67" s="157"/>
      <c r="N67" s="157"/>
    </row>
    <row r="68" spans="1:14">
      <c r="A68" s="151"/>
      <c r="B68" s="151"/>
      <c r="C68" s="151"/>
      <c r="D68" s="151"/>
      <c r="E68" s="151"/>
      <c r="F68" s="151"/>
      <c r="G68" s="151"/>
      <c r="H68" s="151"/>
      <c r="I68" s="151"/>
      <c r="J68" s="157"/>
      <c r="K68" s="157"/>
      <c r="L68" s="157"/>
      <c r="M68" s="157"/>
      <c r="N68" s="157"/>
    </row>
    <row r="69" spans="1:14">
      <c r="A69" s="151"/>
      <c r="B69" s="151"/>
      <c r="C69" s="151"/>
      <c r="D69" s="151"/>
      <c r="E69" s="151"/>
      <c r="F69" s="151"/>
      <c r="G69" s="151"/>
      <c r="H69" s="151"/>
      <c r="I69" s="151"/>
      <c r="J69" s="157"/>
      <c r="K69" s="157"/>
      <c r="L69" s="157"/>
      <c r="M69" s="157"/>
      <c r="N69" s="157"/>
    </row>
    <row r="70" spans="1:14">
      <c r="A70" s="151"/>
      <c r="B70" s="151"/>
      <c r="C70" s="151"/>
      <c r="D70" s="151"/>
      <c r="E70" s="151"/>
      <c r="F70" s="151"/>
      <c r="G70" s="151"/>
      <c r="H70" s="151"/>
      <c r="I70" s="151"/>
      <c r="J70" s="157"/>
      <c r="K70" s="157"/>
      <c r="L70" s="157"/>
      <c r="M70" s="157"/>
      <c r="N70" s="157"/>
    </row>
    <row r="71" spans="1:14">
      <c r="A71" s="151"/>
      <c r="B71" s="151"/>
      <c r="C71" s="151"/>
      <c r="D71" s="151"/>
      <c r="E71" s="151"/>
      <c r="F71" s="151"/>
      <c r="G71" s="151"/>
      <c r="H71" s="151"/>
      <c r="I71" s="151"/>
      <c r="J71" s="157"/>
      <c r="K71" s="157"/>
      <c r="L71" s="157"/>
      <c r="M71" s="157"/>
      <c r="N71" s="157"/>
    </row>
    <row r="72" spans="1:14">
      <c r="A72" s="151"/>
      <c r="B72" s="151"/>
      <c r="C72" s="151"/>
      <c r="D72" s="151"/>
      <c r="E72" s="151"/>
      <c r="F72" s="151"/>
      <c r="G72" s="151"/>
      <c r="H72" s="151"/>
      <c r="I72" s="151"/>
      <c r="J72" s="157"/>
      <c r="K72" s="157"/>
      <c r="L72" s="157"/>
      <c r="M72" s="157"/>
      <c r="N72" s="157"/>
    </row>
    <row r="73" spans="1:14">
      <c r="A73" s="151"/>
      <c r="B73" s="151"/>
      <c r="C73" s="151"/>
      <c r="D73" s="151"/>
      <c r="E73" s="151"/>
      <c r="F73" s="151"/>
      <c r="G73" s="151"/>
      <c r="H73" s="151"/>
      <c r="I73" s="151"/>
      <c r="J73" s="157"/>
      <c r="K73" s="157"/>
      <c r="L73" s="157"/>
      <c r="M73" s="157"/>
      <c r="N73" s="157"/>
    </row>
    <row r="74" spans="1:14">
      <c r="A74" s="151"/>
      <c r="B74" s="151"/>
      <c r="C74" s="151"/>
      <c r="D74" s="151"/>
      <c r="E74" s="151"/>
      <c r="F74" s="151"/>
      <c r="G74" s="151"/>
      <c r="H74" s="151"/>
      <c r="I74" s="151"/>
      <c r="J74" s="157"/>
      <c r="K74" s="157"/>
      <c r="L74" s="157"/>
      <c r="M74" s="157"/>
      <c r="N74" s="157"/>
    </row>
    <row r="75" spans="1:14">
      <c r="A75" s="151"/>
      <c r="B75" s="151"/>
      <c r="C75" s="151"/>
      <c r="D75" s="151"/>
      <c r="E75" s="151"/>
      <c r="F75" s="151"/>
      <c r="G75" s="151"/>
      <c r="H75" s="151"/>
      <c r="I75" s="151"/>
      <c r="J75" s="157"/>
      <c r="K75" s="157"/>
      <c r="L75" s="157"/>
      <c r="M75" s="157"/>
      <c r="N75" s="157"/>
    </row>
    <row r="76" spans="1:14">
      <c r="A76" s="151"/>
      <c r="B76" s="151"/>
      <c r="C76" s="151"/>
      <c r="D76" s="151"/>
      <c r="E76" s="151"/>
      <c r="F76" s="151"/>
      <c r="G76" s="151"/>
      <c r="H76" s="151"/>
      <c r="I76" s="151"/>
      <c r="J76" s="157"/>
      <c r="K76" s="157"/>
      <c r="L76" s="157"/>
      <c r="M76" s="157"/>
      <c r="N76" s="157"/>
    </row>
    <row r="77" spans="1:14">
      <c r="A77" s="151"/>
      <c r="B77" s="151"/>
      <c r="C77" s="151"/>
      <c r="D77" s="151"/>
      <c r="E77" s="151"/>
      <c r="F77" s="151"/>
      <c r="G77" s="151"/>
      <c r="H77" s="151"/>
      <c r="I77" s="151"/>
      <c r="J77" s="157"/>
      <c r="K77" s="157"/>
      <c r="L77" s="157"/>
      <c r="M77" s="157"/>
      <c r="N77" s="157"/>
    </row>
    <row r="78" spans="1:14">
      <c r="A78" s="151"/>
      <c r="B78" s="151"/>
      <c r="C78" s="151"/>
      <c r="D78" s="151"/>
      <c r="E78" s="151"/>
      <c r="F78" s="151"/>
      <c r="G78" s="151"/>
      <c r="H78" s="151"/>
      <c r="I78" s="151"/>
      <c r="J78" s="157"/>
      <c r="K78" s="157"/>
      <c r="L78" s="157"/>
      <c r="M78" s="157"/>
      <c r="N78" s="157"/>
    </row>
    <row r="79" spans="1:14">
      <c r="A79" s="151"/>
      <c r="B79" s="151"/>
      <c r="C79" s="151"/>
      <c r="D79" s="151"/>
      <c r="E79" s="151"/>
      <c r="F79" s="151"/>
      <c r="G79" s="151"/>
      <c r="H79" s="151"/>
      <c r="I79" s="151"/>
      <c r="J79" s="157"/>
      <c r="K79" s="157"/>
      <c r="L79" s="157"/>
      <c r="M79" s="157"/>
      <c r="N79" s="157"/>
    </row>
    <row r="80" spans="1:14">
      <c r="A80" s="151"/>
      <c r="B80" s="151"/>
      <c r="C80" s="151"/>
      <c r="D80" s="151"/>
      <c r="E80" s="151"/>
      <c r="F80" s="151"/>
      <c r="G80" s="151"/>
      <c r="H80" s="151"/>
      <c r="I80" s="151"/>
      <c r="J80" s="157"/>
      <c r="K80" s="157"/>
      <c r="L80" s="157"/>
      <c r="M80" s="157"/>
      <c r="N80" s="157"/>
    </row>
    <row r="81" spans="1:14">
      <c r="A81" s="151"/>
      <c r="B81" s="151"/>
      <c r="C81" s="151"/>
      <c r="D81" s="151"/>
      <c r="E81" s="151"/>
      <c r="F81" s="151"/>
      <c r="G81" s="151"/>
      <c r="H81" s="151"/>
      <c r="I81" s="151"/>
      <c r="J81" s="157"/>
      <c r="K81" s="157"/>
      <c r="L81" s="157"/>
      <c r="M81" s="157"/>
      <c r="N81" s="157"/>
    </row>
    <row r="82" spans="1:14">
      <c r="A82" s="151"/>
      <c r="B82" s="151"/>
      <c r="C82" s="151"/>
      <c r="D82" s="151"/>
      <c r="E82" s="151"/>
      <c r="F82" s="151"/>
      <c r="G82" s="151"/>
      <c r="H82" s="151"/>
      <c r="I82" s="151"/>
      <c r="J82" s="157"/>
      <c r="K82" s="157"/>
      <c r="L82" s="157"/>
      <c r="M82" s="157"/>
      <c r="N82" s="157"/>
    </row>
    <row r="83" spans="1:14">
      <c r="A83" s="151"/>
      <c r="B83" s="151"/>
      <c r="C83" s="151"/>
      <c r="D83" s="151"/>
      <c r="E83" s="151"/>
      <c r="F83" s="151"/>
      <c r="G83" s="151"/>
      <c r="H83" s="151"/>
      <c r="I83" s="151"/>
      <c r="J83" s="157"/>
      <c r="K83" s="157"/>
      <c r="L83" s="157"/>
      <c r="M83" s="157"/>
      <c r="N83" s="157"/>
    </row>
    <row r="84" spans="1:14">
      <c r="A84" s="151"/>
      <c r="B84" s="151"/>
      <c r="C84" s="151"/>
      <c r="D84" s="151"/>
      <c r="E84" s="151"/>
      <c r="F84" s="151"/>
      <c r="G84" s="151"/>
      <c r="H84" s="151"/>
      <c r="I84" s="151"/>
      <c r="J84" s="157"/>
      <c r="K84" s="157"/>
      <c r="L84" s="157"/>
      <c r="M84" s="157"/>
      <c r="N84" s="157"/>
    </row>
    <row r="85" spans="1:14">
      <c r="A85" s="151"/>
      <c r="B85" s="151"/>
      <c r="C85" s="151"/>
      <c r="D85" s="151"/>
      <c r="E85" s="151"/>
      <c r="F85" s="151"/>
      <c r="G85" s="151"/>
      <c r="H85" s="151"/>
      <c r="I85" s="151"/>
      <c r="J85" s="157"/>
      <c r="K85" s="157"/>
      <c r="L85" s="157"/>
      <c r="M85" s="157"/>
      <c r="N85" s="157"/>
    </row>
    <row r="86" spans="1:14">
      <c r="A86" s="151"/>
      <c r="B86" s="151"/>
      <c r="C86" s="151"/>
      <c r="D86" s="151"/>
      <c r="E86" s="151"/>
      <c r="F86" s="151"/>
      <c r="G86" s="151"/>
      <c r="H86" s="151"/>
      <c r="I86" s="151"/>
      <c r="J86" s="157"/>
      <c r="K86" s="157"/>
      <c r="L86" s="157"/>
      <c r="M86" s="157"/>
      <c r="N86" s="157"/>
    </row>
    <row r="87" spans="1:14">
      <c r="A87" s="151"/>
      <c r="B87" s="151"/>
      <c r="C87" s="151"/>
      <c r="D87" s="151"/>
      <c r="E87" s="151"/>
      <c r="F87" s="151"/>
      <c r="G87" s="151"/>
      <c r="H87" s="151"/>
      <c r="I87" s="151"/>
      <c r="J87" s="157"/>
      <c r="K87" s="157"/>
      <c r="L87" s="157"/>
      <c r="M87" s="157"/>
      <c r="N87" s="157"/>
    </row>
    <row r="88" spans="1:14">
      <c r="A88" s="151"/>
      <c r="B88" s="151"/>
      <c r="C88" s="151"/>
      <c r="D88" s="151"/>
      <c r="E88" s="151"/>
      <c r="F88" s="151"/>
      <c r="G88" s="151"/>
      <c r="H88" s="151"/>
      <c r="I88" s="151"/>
      <c r="J88" s="157"/>
      <c r="K88" s="157"/>
      <c r="L88" s="157"/>
      <c r="M88" s="157"/>
      <c r="N88" s="157"/>
    </row>
    <row r="89" spans="1:14">
      <c r="A89" s="151"/>
      <c r="B89" s="151"/>
      <c r="C89" s="151"/>
      <c r="D89" s="151"/>
      <c r="E89" s="151"/>
      <c r="F89" s="151"/>
      <c r="G89" s="151"/>
      <c r="H89" s="151"/>
      <c r="I89" s="151"/>
      <c r="J89" s="157"/>
      <c r="K89" s="157"/>
      <c r="L89" s="157"/>
      <c r="M89" s="157"/>
      <c r="N89" s="157"/>
    </row>
    <row r="90" spans="1:14">
      <c r="A90" s="151"/>
      <c r="B90" s="151"/>
      <c r="C90" s="151"/>
      <c r="D90" s="151"/>
      <c r="E90" s="151"/>
      <c r="F90" s="151"/>
      <c r="G90" s="151"/>
      <c r="H90" s="151"/>
      <c r="I90" s="151"/>
      <c r="J90" s="157"/>
      <c r="K90" s="157"/>
      <c r="L90" s="157"/>
      <c r="M90" s="157"/>
      <c r="N90" s="157"/>
    </row>
    <row r="91" spans="1:14">
      <c r="A91" s="151"/>
      <c r="B91" s="151"/>
      <c r="C91" s="151"/>
      <c r="D91" s="151"/>
      <c r="E91" s="151"/>
      <c r="F91" s="151"/>
      <c r="G91" s="151"/>
      <c r="H91" s="151"/>
      <c r="I91" s="151"/>
      <c r="J91" s="157"/>
      <c r="K91" s="157"/>
      <c r="L91" s="157"/>
      <c r="M91" s="157"/>
      <c r="N91" s="157"/>
    </row>
    <row r="92" spans="1:14">
      <c r="A92" s="151"/>
      <c r="B92" s="151"/>
      <c r="C92" s="151"/>
      <c r="D92" s="151"/>
      <c r="E92" s="151"/>
      <c r="F92" s="151"/>
      <c r="G92" s="151"/>
      <c r="H92" s="151"/>
      <c r="I92" s="151"/>
      <c r="J92" s="157"/>
      <c r="K92" s="157"/>
      <c r="L92" s="157"/>
      <c r="M92" s="157"/>
      <c r="N92" s="157"/>
    </row>
    <row r="93" spans="1:14">
      <c r="A93" s="151"/>
      <c r="B93" s="151"/>
      <c r="C93" s="151"/>
      <c r="D93" s="151"/>
      <c r="E93" s="151"/>
      <c r="F93" s="151"/>
      <c r="G93" s="151"/>
      <c r="H93" s="151"/>
      <c r="I93" s="151"/>
      <c r="J93" s="157"/>
      <c r="K93" s="157"/>
      <c r="L93" s="157"/>
      <c r="M93" s="157"/>
      <c r="N93" s="157"/>
    </row>
    <row r="94" spans="1:14">
      <c r="A94" s="151"/>
      <c r="B94" s="151"/>
      <c r="C94" s="151"/>
      <c r="D94" s="151"/>
      <c r="E94" s="151"/>
      <c r="F94" s="151"/>
      <c r="G94" s="151"/>
      <c r="H94" s="151"/>
      <c r="I94" s="151"/>
      <c r="J94" s="157"/>
      <c r="K94" s="157"/>
      <c r="L94" s="157"/>
      <c r="M94" s="157"/>
      <c r="N94" s="157"/>
    </row>
    <row r="95" spans="1:14">
      <c r="A95" s="151"/>
      <c r="B95" s="151"/>
      <c r="C95" s="151"/>
      <c r="D95" s="151"/>
      <c r="E95" s="151"/>
      <c r="F95" s="151"/>
      <c r="G95" s="151"/>
      <c r="H95" s="151"/>
      <c r="I95" s="151"/>
      <c r="J95" s="157"/>
      <c r="K95" s="157"/>
      <c r="L95" s="157"/>
      <c r="M95" s="157"/>
      <c r="N95" s="157"/>
    </row>
    <row r="96" spans="1:14">
      <c r="A96" s="151"/>
      <c r="B96" s="151"/>
      <c r="C96" s="151"/>
      <c r="D96" s="151"/>
      <c r="E96" s="151"/>
      <c r="F96" s="151"/>
      <c r="G96" s="151"/>
      <c r="H96" s="151"/>
      <c r="I96" s="151"/>
      <c r="J96" s="157"/>
      <c r="K96" s="157"/>
      <c r="L96" s="157"/>
      <c r="M96" s="157"/>
      <c r="N96" s="157"/>
    </row>
    <row r="97" spans="1:14">
      <c r="A97" s="151"/>
      <c r="B97" s="151"/>
      <c r="C97" s="151"/>
      <c r="D97" s="151"/>
      <c r="E97" s="151"/>
      <c r="F97" s="151"/>
      <c r="G97" s="151"/>
      <c r="H97" s="151"/>
      <c r="I97" s="151"/>
      <c r="J97" s="157"/>
      <c r="K97" s="157"/>
      <c r="L97" s="157"/>
      <c r="M97" s="157"/>
      <c r="N97" s="157"/>
    </row>
    <row r="98" spans="1:14">
      <c r="A98" s="151"/>
      <c r="B98" s="151"/>
      <c r="C98" s="151"/>
      <c r="D98" s="151"/>
      <c r="E98" s="151"/>
      <c r="F98" s="151"/>
      <c r="G98" s="151"/>
      <c r="H98" s="151"/>
      <c r="I98" s="151"/>
      <c r="J98" s="157"/>
      <c r="K98" s="157"/>
      <c r="L98" s="157"/>
      <c r="M98" s="157"/>
      <c r="N98" s="157"/>
    </row>
    <row r="99" spans="1:14">
      <c r="A99" s="151"/>
      <c r="B99" s="151"/>
      <c r="C99" s="151"/>
      <c r="D99" s="151"/>
      <c r="E99" s="151"/>
      <c r="F99" s="151"/>
      <c r="G99" s="151"/>
      <c r="H99" s="151"/>
      <c r="I99" s="151"/>
      <c r="J99" s="157"/>
      <c r="K99" s="157"/>
      <c r="L99" s="157"/>
      <c r="M99" s="157"/>
      <c r="N99" s="157"/>
    </row>
    <row r="100" spans="1:14">
      <c r="A100" s="151"/>
      <c r="B100" s="151"/>
      <c r="C100" s="151"/>
      <c r="D100" s="151"/>
      <c r="E100" s="151"/>
      <c r="F100" s="151"/>
      <c r="G100" s="151"/>
      <c r="H100" s="151"/>
      <c r="I100" s="151"/>
      <c r="J100" s="157"/>
      <c r="K100" s="157"/>
      <c r="L100" s="157"/>
      <c r="M100" s="157"/>
      <c r="N100" s="157"/>
    </row>
    <row r="101" spans="1:14">
      <c r="A101" s="151"/>
      <c r="B101" s="151"/>
      <c r="C101" s="151"/>
      <c r="D101" s="151"/>
      <c r="E101" s="151"/>
      <c r="F101" s="151"/>
      <c r="G101" s="151"/>
      <c r="H101" s="151"/>
      <c r="I101" s="151"/>
      <c r="J101" s="157"/>
      <c r="K101" s="157"/>
      <c r="L101" s="157"/>
      <c r="M101" s="157"/>
      <c r="N101" s="157"/>
    </row>
    <row r="102" spans="1:14">
      <c r="A102" s="151"/>
      <c r="B102" s="151"/>
      <c r="C102" s="151"/>
      <c r="D102" s="151"/>
      <c r="E102" s="151"/>
      <c r="F102" s="151"/>
      <c r="G102" s="151"/>
      <c r="H102" s="151"/>
      <c r="I102" s="151"/>
      <c r="J102" s="157"/>
      <c r="K102" s="157"/>
      <c r="L102" s="157"/>
      <c r="M102" s="157"/>
      <c r="N102" s="157"/>
    </row>
  </sheetData>
  <phoneticPr fontId="2" type="noConversion"/>
  <conditionalFormatting sqref="B2:B102">
    <cfRule type="expression" dxfId="81" priority="6">
      <formula>AND(XEG2=0,XEH2&lt;&gt;"")</formula>
    </cfRule>
  </conditionalFormatting>
  <conditionalFormatting sqref="A2:N102">
    <cfRule type="expression" dxfId="80" priority="5">
      <formula>AND(XEG2=0,XEH2&lt;&gt;"")</formula>
    </cfRule>
  </conditionalFormatting>
  <conditionalFormatting sqref="D2:G102">
    <cfRule type="cellIs" dxfId="79" priority="3" operator="lessThan">
      <formula>#REF!</formula>
    </cfRule>
    <cfRule type="cellIs" dxfId="78" priority="4" operator="equal">
      <formula>#REF!</formula>
    </cfRule>
  </conditionalFormatting>
  <conditionalFormatting sqref="H2:H102">
    <cfRule type="cellIs" dxfId="77" priority="1" operator="lessThan">
      <formula>#REF!*COUNTIF(D2:G2,"&gt;0")</formula>
    </cfRule>
    <cfRule type="cellIs" dxfId="76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1" t="s">
        <v>39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7.25" thickBot="1">
      <c r="A2" s="222" t="s">
        <v>40</v>
      </c>
      <c r="B2" s="222"/>
      <c r="C2" s="222"/>
      <c r="D2" s="222"/>
      <c r="E2" s="222"/>
      <c r="F2" s="222"/>
      <c r="G2" s="222"/>
      <c r="H2" s="48"/>
      <c r="I2" s="48"/>
      <c r="J2" s="223">
        <v>3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'R3成績'!Z2:AE2</f>
        <v>42824</v>
      </c>
      <c r="AA2" s="224"/>
      <c r="AB2" s="224"/>
      <c r="AC2" s="224"/>
      <c r="AD2" s="224"/>
      <c r="AE2" s="224"/>
    </row>
    <row r="3" spans="1:31" ht="17.25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19" t="s">
        <v>32</v>
      </c>
    </row>
    <row r="4" spans="1:31" ht="17.25" thickBot="1">
      <c r="A4" s="226"/>
      <c r="B4" s="228"/>
      <c r="C4" s="228"/>
      <c r="D4" s="216"/>
      <c r="E4" s="216"/>
      <c r="F4" s="216"/>
      <c r="G4" s="216"/>
      <c r="H4" s="218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20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75" priority="25">
      <formula>$J5&lt;0</formula>
    </cfRule>
    <cfRule type="expression" dxfId="74" priority="26">
      <formula>$J5=0</formula>
    </cfRule>
  </conditionalFormatting>
  <conditionalFormatting sqref="J5:AA25">
    <cfRule type="cellIs" dxfId="73" priority="21" operator="equal">
      <formula>J$4-2</formula>
    </cfRule>
    <cfRule type="cellIs" dxfId="72" priority="22" operator="equal">
      <formula>J$4-2</formula>
    </cfRule>
    <cfRule type="cellIs" dxfId="71" priority="23" operator="equal">
      <formula>J$4-1</formula>
    </cfRule>
    <cfRule type="cellIs" dxfId="70" priority="24" operator="equal">
      <formula>J$4</formula>
    </cfRule>
  </conditionalFormatting>
  <conditionalFormatting sqref="AB5:AD25">
    <cfRule type="cellIs" dxfId="69" priority="19" operator="lessThan">
      <formula>AB$4</formula>
    </cfRule>
    <cfRule type="cellIs" dxfId="68" priority="20" operator="equal">
      <formula>AB$4</formula>
    </cfRule>
  </conditionalFormatting>
  <conditionalFormatting sqref="H5:H44">
    <cfRule type="expression" dxfId="67" priority="11">
      <formula>$J5&lt;0</formula>
    </cfRule>
    <cfRule type="expression" dxfId="66" priority="12">
      <formula>$J5=0</formula>
    </cfRule>
  </conditionalFormatting>
  <conditionalFormatting sqref="J5:AA44">
    <cfRule type="cellIs" dxfId="65" priority="7" operator="equal">
      <formula>J$4-2</formula>
    </cfRule>
    <cfRule type="cellIs" dxfId="64" priority="8" operator="equal">
      <formula>J$4-2</formula>
    </cfRule>
    <cfRule type="cellIs" dxfId="63" priority="9" operator="equal">
      <formula>J$4-1</formula>
    </cfRule>
    <cfRule type="cellIs" dxfId="62" priority="10" operator="equal">
      <formula>J$4</formula>
    </cfRule>
  </conditionalFormatting>
  <conditionalFormatting sqref="AB5:AD44">
    <cfRule type="cellIs" dxfId="61" priority="5" operator="lessThan">
      <formula>AB$4</formula>
    </cfRule>
    <cfRule type="cellIs" dxfId="60" priority="6" operator="equal">
      <formula>AB$4</formula>
    </cfRule>
  </conditionalFormatting>
  <conditionalFormatting sqref="D5:G44">
    <cfRule type="cellIs" dxfId="59" priority="2" operator="equal">
      <formula>$AD$4</formula>
    </cfRule>
    <cfRule type="cellIs" dxfId="58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1" t="str">
        <f>世大運R1!A1</f>
        <v>2017年世大運第二次選拔賽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7.25" thickBot="1">
      <c r="A2" s="222" t="str">
        <f>世大運R1!A2</f>
        <v>地點：揚昇高爾夫球場</v>
      </c>
      <c r="B2" s="222"/>
      <c r="C2" s="222"/>
      <c r="D2" s="222"/>
      <c r="E2" s="222"/>
      <c r="F2" s="222"/>
      <c r="G2" s="222"/>
      <c r="H2" s="48"/>
      <c r="I2" s="48"/>
      <c r="J2" s="223">
        <v>2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'R2成績'!Z2:AE2</f>
        <v>42824</v>
      </c>
      <c r="AA2" s="224"/>
      <c r="AB2" s="224"/>
      <c r="AC2" s="224"/>
      <c r="AD2" s="224"/>
      <c r="AE2" s="224"/>
    </row>
    <row r="3" spans="1:31" ht="17.25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19" t="s">
        <v>32</v>
      </c>
    </row>
    <row r="4" spans="1:31" ht="17.25" thickBot="1">
      <c r="A4" s="226"/>
      <c r="B4" s="228"/>
      <c r="C4" s="228"/>
      <c r="D4" s="216"/>
      <c r="E4" s="216"/>
      <c r="F4" s="216"/>
      <c r="G4" s="216"/>
      <c r="H4" s="218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20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.75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57" priority="15">
      <formula>$I5&lt;0</formula>
    </cfRule>
    <cfRule type="expression" dxfId="56" priority="16">
      <formula>$I5=0</formula>
    </cfRule>
  </conditionalFormatting>
  <conditionalFormatting sqref="J5:AA44">
    <cfRule type="cellIs" dxfId="55" priority="11" operator="equal">
      <formula>J$4-2</formula>
    </cfRule>
    <cfRule type="cellIs" dxfId="54" priority="12" operator="equal">
      <formula>J$4-2</formula>
    </cfRule>
    <cfRule type="cellIs" dxfId="53" priority="13" operator="equal">
      <formula>J$4-1</formula>
    </cfRule>
    <cfRule type="cellIs" dxfId="52" priority="14" operator="equal">
      <formula>J$4</formula>
    </cfRule>
  </conditionalFormatting>
  <conditionalFormatting sqref="AB5:AB44 AC5:AD56">
    <cfRule type="cellIs" dxfId="51" priority="9" operator="lessThan">
      <formula>AB$4</formula>
    </cfRule>
    <cfRule type="cellIs" dxfId="50" priority="10" operator="equal">
      <formula>AB$4</formula>
    </cfRule>
  </conditionalFormatting>
  <conditionalFormatting sqref="D5:G44">
    <cfRule type="cellIs" dxfId="49" priority="2" operator="equal">
      <formula>$AD$4</formula>
    </cfRule>
    <cfRule type="cellIs" dxfId="48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1" t="str">
        <f>世大運R1!A1</f>
        <v>2017年世大運第二次選拔賽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1"/>
      <c r="W1" s="221"/>
      <c r="X1" s="221"/>
      <c r="Y1" s="221"/>
      <c r="Z1" s="221"/>
      <c r="AA1" s="221"/>
      <c r="AB1" s="221"/>
      <c r="AC1" s="221"/>
      <c r="AD1" s="221"/>
      <c r="AE1" s="221"/>
    </row>
    <row r="2" spans="1:31" ht="17.25" thickBot="1">
      <c r="A2" s="222" t="str">
        <f>世大運R1!A2</f>
        <v>地點：揚昇高爾夫球場</v>
      </c>
      <c r="B2" s="222"/>
      <c r="C2" s="222"/>
      <c r="D2" s="222"/>
      <c r="E2" s="222"/>
      <c r="F2" s="222"/>
      <c r="G2" s="222"/>
      <c r="H2" s="48"/>
      <c r="I2" s="48"/>
      <c r="J2" s="223">
        <v>3</v>
      </c>
      <c r="K2" s="223"/>
      <c r="L2" s="223"/>
      <c r="M2" s="223"/>
      <c r="N2" s="223"/>
      <c r="O2" s="223"/>
      <c r="P2" s="223"/>
      <c r="Q2" s="223"/>
      <c r="R2" s="223"/>
      <c r="S2" s="49"/>
      <c r="T2" s="50"/>
      <c r="U2" s="50"/>
      <c r="V2" s="50"/>
      <c r="W2" s="50"/>
      <c r="X2" s="50"/>
      <c r="Y2" s="50"/>
      <c r="Z2" s="224">
        <f>'R3成績'!Z2:AE2</f>
        <v>42824</v>
      </c>
      <c r="AA2" s="224"/>
      <c r="AB2" s="224"/>
      <c r="AC2" s="224"/>
      <c r="AD2" s="224"/>
      <c r="AE2" s="224"/>
    </row>
    <row r="3" spans="1:31" ht="17.25" thickTop="1">
      <c r="A3" s="225" t="s">
        <v>27</v>
      </c>
      <c r="B3" s="227" t="s">
        <v>28</v>
      </c>
      <c r="C3" s="227" t="s">
        <v>0</v>
      </c>
      <c r="D3" s="215" t="s">
        <v>29</v>
      </c>
      <c r="E3" s="215" t="s">
        <v>30</v>
      </c>
      <c r="F3" s="215" t="s">
        <v>1</v>
      </c>
      <c r="G3" s="215" t="s">
        <v>2</v>
      </c>
      <c r="H3" s="217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19" t="s">
        <v>32</v>
      </c>
    </row>
    <row r="4" spans="1:31" ht="17.25" thickBot="1">
      <c r="A4" s="232"/>
      <c r="B4" s="233"/>
      <c r="C4" s="233"/>
      <c r="D4" s="229"/>
      <c r="E4" s="229"/>
      <c r="F4" s="229"/>
      <c r="G4" s="229"/>
      <c r="H4" s="230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31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47" priority="13">
      <formula>$I5&lt;0</formula>
    </cfRule>
    <cfRule type="expression" dxfId="46" priority="14">
      <formula>$I5=0</formula>
    </cfRule>
  </conditionalFormatting>
  <conditionalFormatting sqref="J5:AA25">
    <cfRule type="cellIs" dxfId="45" priority="9" operator="equal">
      <formula>J$4-2</formula>
    </cfRule>
    <cfRule type="cellIs" dxfId="44" priority="10" operator="equal">
      <formula>J$4-2</formula>
    </cfRule>
    <cfRule type="cellIs" dxfId="43" priority="11" operator="equal">
      <formula>J$4-1</formula>
    </cfRule>
    <cfRule type="cellIs" dxfId="42" priority="12" operator="equal">
      <formula>J$4</formula>
    </cfRule>
  </conditionalFormatting>
  <conditionalFormatting sqref="AB5:AB25">
    <cfRule type="cellIs" dxfId="41" priority="7" operator="lessThan">
      <formula>AB$4</formula>
    </cfRule>
    <cfRule type="cellIs" dxfId="40" priority="8" operator="equal">
      <formula>AB$4</formula>
    </cfRule>
  </conditionalFormatting>
  <conditionalFormatting sqref="AC5:AC25">
    <cfRule type="cellIs" dxfId="39" priority="5" operator="lessThan">
      <formula>AC$4</formula>
    </cfRule>
    <cfRule type="cellIs" dxfId="38" priority="6" operator="equal">
      <formula>AC$4</formula>
    </cfRule>
  </conditionalFormatting>
  <conditionalFormatting sqref="AD5:AD25">
    <cfRule type="cellIs" dxfId="37" priority="3" operator="lessThan">
      <formula>AD$4</formula>
    </cfRule>
    <cfRule type="cellIs" dxfId="36" priority="4" operator="equal">
      <formula>AD$4</formula>
    </cfRule>
  </conditionalFormatting>
  <conditionalFormatting sqref="D5:G25">
    <cfRule type="cellIs" dxfId="35" priority="1" operator="lessThan">
      <formula>$AD$4</formula>
    </cfRule>
    <cfRule type="cellIs" dxfId="34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1"/>
  <sheetViews>
    <sheetView workbookViewId="0">
      <pane ySplit="1" topLeftCell="A54" activePane="bottomLeft" state="frozen"/>
      <selection pane="bottomLeft" activeCell="B2" sqref="B2:C72"/>
    </sheetView>
  </sheetViews>
  <sheetFormatPr defaultRowHeight="16.5"/>
  <cols>
    <col min="1" max="1" width="6" style="164" bestFit="1" customWidth="1"/>
    <col min="2" max="2" width="7.5" style="164" bestFit="1" customWidth="1"/>
    <col min="3" max="3" width="12.5" style="164" customWidth="1"/>
    <col min="4" max="4" width="5.375" style="164" customWidth="1"/>
    <col min="5" max="16384" width="9" style="164"/>
  </cols>
  <sheetData>
    <row r="1" spans="1:8">
      <c r="A1" s="160" t="s">
        <v>7</v>
      </c>
      <c r="B1" s="161" t="s">
        <v>8</v>
      </c>
      <c r="C1" s="161" t="s">
        <v>0</v>
      </c>
      <c r="D1" s="162" t="s">
        <v>282</v>
      </c>
      <c r="E1" s="163" t="s">
        <v>283</v>
      </c>
      <c r="H1" s="164" t="s">
        <v>331</v>
      </c>
    </row>
    <row r="2" spans="1:8">
      <c r="A2" s="148"/>
      <c r="B2" s="149" t="s">
        <v>41</v>
      </c>
      <c r="C2" s="150" t="s">
        <v>345</v>
      </c>
      <c r="D2" s="133">
        <v>65</v>
      </c>
    </row>
    <row r="3" spans="1:8">
      <c r="A3" s="148"/>
      <c r="B3" s="149" t="s">
        <v>41</v>
      </c>
      <c r="C3" s="150" t="s">
        <v>44</v>
      </c>
      <c r="D3" s="133">
        <v>69</v>
      </c>
    </row>
    <row r="4" spans="1:8">
      <c r="A4" s="151"/>
      <c r="B4" s="149" t="s">
        <v>41</v>
      </c>
      <c r="C4" s="150" t="s">
        <v>214</v>
      </c>
      <c r="D4" s="152">
        <v>69</v>
      </c>
    </row>
    <row r="5" spans="1:8">
      <c r="A5" s="151"/>
      <c r="B5" s="149" t="s">
        <v>65</v>
      </c>
      <c r="C5" s="150" t="s">
        <v>75</v>
      </c>
      <c r="D5" s="152">
        <v>69</v>
      </c>
    </row>
    <row r="6" spans="1:8">
      <c r="A6" s="151"/>
      <c r="B6" s="149" t="s">
        <v>41</v>
      </c>
      <c r="C6" s="150" t="s">
        <v>191</v>
      </c>
      <c r="D6" s="152">
        <v>71</v>
      </c>
    </row>
    <row r="7" spans="1:8">
      <c r="A7" s="151"/>
      <c r="B7" s="149" t="s">
        <v>65</v>
      </c>
      <c r="C7" s="150" t="s">
        <v>89</v>
      </c>
      <c r="D7" s="152">
        <v>71</v>
      </c>
    </row>
    <row r="8" spans="1:8">
      <c r="A8" s="151"/>
      <c r="B8" s="149" t="s">
        <v>65</v>
      </c>
      <c r="C8" s="150" t="s">
        <v>67</v>
      </c>
      <c r="D8" s="152">
        <v>71</v>
      </c>
    </row>
    <row r="9" spans="1:8">
      <c r="A9" s="151"/>
      <c r="B9" s="149" t="s">
        <v>65</v>
      </c>
      <c r="C9" s="150" t="s">
        <v>85</v>
      </c>
      <c r="D9" s="152">
        <v>71</v>
      </c>
    </row>
    <row r="10" spans="1:8">
      <c r="A10" s="151"/>
      <c r="B10" s="149" t="s">
        <v>88</v>
      </c>
      <c r="C10" s="150" t="s">
        <v>96</v>
      </c>
      <c r="D10" s="152">
        <v>71</v>
      </c>
    </row>
    <row r="11" spans="1:8">
      <c r="A11" s="151"/>
      <c r="B11" s="149" t="s">
        <v>88</v>
      </c>
      <c r="C11" s="150" t="s">
        <v>97</v>
      </c>
      <c r="D11" s="152">
        <v>71</v>
      </c>
    </row>
    <row r="12" spans="1:8">
      <c r="A12" s="151"/>
      <c r="B12" s="149" t="s">
        <v>41</v>
      </c>
      <c r="C12" s="150" t="s">
        <v>66</v>
      </c>
      <c r="D12" s="133">
        <v>72</v>
      </c>
    </row>
    <row r="13" spans="1:8">
      <c r="A13" s="151"/>
      <c r="B13" s="149" t="s">
        <v>41</v>
      </c>
      <c r="C13" s="150" t="s">
        <v>42</v>
      </c>
      <c r="D13" s="152">
        <v>72</v>
      </c>
    </row>
    <row r="14" spans="1:8">
      <c r="A14" s="151"/>
      <c r="B14" s="149" t="s">
        <v>41</v>
      </c>
      <c r="C14" s="150" t="s">
        <v>49</v>
      </c>
      <c r="D14" s="152">
        <v>72</v>
      </c>
    </row>
    <row r="15" spans="1:8">
      <c r="A15" s="151"/>
      <c r="B15" s="149" t="s">
        <v>41</v>
      </c>
      <c r="C15" s="150" t="s">
        <v>346</v>
      </c>
      <c r="D15" s="152">
        <v>72</v>
      </c>
    </row>
    <row r="16" spans="1:8">
      <c r="A16" s="151"/>
      <c r="B16" s="149" t="s">
        <v>41</v>
      </c>
      <c r="C16" s="150" t="s">
        <v>211</v>
      </c>
      <c r="D16" s="152">
        <v>72</v>
      </c>
    </row>
    <row r="17" spans="1:4">
      <c r="A17" s="151"/>
      <c r="B17" s="149" t="s">
        <v>41</v>
      </c>
      <c r="C17" s="150" t="s">
        <v>82</v>
      </c>
      <c r="D17" s="152">
        <v>72</v>
      </c>
    </row>
    <row r="18" spans="1:4">
      <c r="A18" s="151"/>
      <c r="B18" s="149" t="s">
        <v>65</v>
      </c>
      <c r="C18" s="150" t="s">
        <v>80</v>
      </c>
      <c r="D18" s="152">
        <v>72</v>
      </c>
    </row>
    <row r="19" spans="1:4">
      <c r="A19" s="151"/>
      <c r="B19" s="149" t="s">
        <v>65</v>
      </c>
      <c r="C19" s="150" t="s">
        <v>351</v>
      </c>
      <c r="D19" s="152">
        <v>73</v>
      </c>
    </row>
    <row r="20" spans="1:4">
      <c r="A20" s="151"/>
      <c r="B20" s="149" t="s">
        <v>88</v>
      </c>
      <c r="C20" s="150" t="s">
        <v>103</v>
      </c>
      <c r="D20" s="152">
        <v>73</v>
      </c>
    </row>
    <row r="21" spans="1:4">
      <c r="A21" s="151"/>
      <c r="B21" s="149" t="s">
        <v>88</v>
      </c>
      <c r="C21" s="150" t="s">
        <v>173</v>
      </c>
      <c r="D21" s="152">
        <v>73</v>
      </c>
    </row>
    <row r="22" spans="1:4">
      <c r="A22" s="151"/>
      <c r="B22" s="149" t="s">
        <v>41</v>
      </c>
      <c r="C22" s="150" t="s">
        <v>83</v>
      </c>
      <c r="D22" s="152">
        <v>74</v>
      </c>
    </row>
    <row r="23" spans="1:4">
      <c r="A23" s="151"/>
      <c r="B23" s="149" t="s">
        <v>41</v>
      </c>
      <c r="C23" s="150" t="s">
        <v>72</v>
      </c>
      <c r="D23" s="152">
        <v>74</v>
      </c>
    </row>
    <row r="24" spans="1:4">
      <c r="A24" s="151"/>
      <c r="B24" s="149" t="s">
        <v>41</v>
      </c>
      <c r="C24" s="150" t="s">
        <v>170</v>
      </c>
      <c r="D24" s="152">
        <v>74</v>
      </c>
    </row>
    <row r="25" spans="1:4">
      <c r="A25" s="151"/>
      <c r="B25" s="149" t="s">
        <v>65</v>
      </c>
      <c r="C25" s="150" t="s">
        <v>90</v>
      </c>
      <c r="D25" s="152">
        <v>74</v>
      </c>
    </row>
    <row r="26" spans="1:4">
      <c r="A26" s="151"/>
      <c r="B26" s="149" t="s">
        <v>65</v>
      </c>
      <c r="C26" s="150" t="s">
        <v>77</v>
      </c>
      <c r="D26" s="152">
        <v>74</v>
      </c>
    </row>
    <row r="27" spans="1:4">
      <c r="A27" s="151"/>
      <c r="B27" s="149" t="s">
        <v>65</v>
      </c>
      <c r="C27" s="150" t="s">
        <v>95</v>
      </c>
      <c r="D27" s="152">
        <v>74</v>
      </c>
    </row>
    <row r="28" spans="1:4">
      <c r="A28" s="151"/>
      <c r="B28" s="149" t="s">
        <v>41</v>
      </c>
      <c r="C28" s="150" t="s">
        <v>71</v>
      </c>
      <c r="D28" s="152">
        <v>75</v>
      </c>
    </row>
    <row r="29" spans="1:4">
      <c r="A29" s="151"/>
      <c r="B29" s="149" t="s">
        <v>41</v>
      </c>
      <c r="C29" s="150" t="s">
        <v>48</v>
      </c>
      <c r="D29" s="152">
        <v>75</v>
      </c>
    </row>
    <row r="30" spans="1:4">
      <c r="A30" s="151"/>
      <c r="B30" s="149" t="s">
        <v>41</v>
      </c>
      <c r="C30" s="150" t="s">
        <v>54</v>
      </c>
      <c r="D30" s="152">
        <v>75</v>
      </c>
    </row>
    <row r="31" spans="1:4">
      <c r="A31" s="151"/>
      <c r="B31" s="149" t="s">
        <v>41</v>
      </c>
      <c r="C31" s="150" t="s">
        <v>347</v>
      </c>
      <c r="D31" s="152">
        <v>75</v>
      </c>
    </row>
    <row r="32" spans="1:4">
      <c r="A32" s="151"/>
      <c r="B32" s="149" t="s">
        <v>65</v>
      </c>
      <c r="C32" s="150" t="s">
        <v>349</v>
      </c>
      <c r="D32" s="152">
        <v>75</v>
      </c>
    </row>
    <row r="33" spans="1:4">
      <c r="A33" s="151"/>
      <c r="B33" s="149" t="s">
        <v>65</v>
      </c>
      <c r="C33" s="150" t="s">
        <v>222</v>
      </c>
      <c r="D33" s="152">
        <v>75</v>
      </c>
    </row>
    <row r="34" spans="1:4">
      <c r="A34" s="151"/>
      <c r="B34" s="149" t="s">
        <v>65</v>
      </c>
      <c r="C34" s="150" t="s">
        <v>352</v>
      </c>
      <c r="D34" s="152">
        <v>75</v>
      </c>
    </row>
    <row r="35" spans="1:4">
      <c r="A35" s="151"/>
      <c r="B35" s="149" t="s">
        <v>65</v>
      </c>
      <c r="C35" s="150" t="s">
        <v>353</v>
      </c>
      <c r="D35" s="152">
        <v>75</v>
      </c>
    </row>
    <row r="36" spans="1:4">
      <c r="A36" s="151"/>
      <c r="B36" s="149" t="s">
        <v>88</v>
      </c>
      <c r="C36" s="150" t="s">
        <v>93</v>
      </c>
      <c r="D36" s="152">
        <v>75</v>
      </c>
    </row>
    <row r="37" spans="1:4">
      <c r="A37" s="151"/>
      <c r="B37" s="149" t="s">
        <v>41</v>
      </c>
      <c r="C37" s="150" t="s">
        <v>348</v>
      </c>
      <c r="D37" s="152">
        <v>76</v>
      </c>
    </row>
    <row r="38" spans="1:4">
      <c r="A38" s="151"/>
      <c r="B38" s="149" t="s">
        <v>41</v>
      </c>
      <c r="C38" s="150" t="s">
        <v>219</v>
      </c>
      <c r="D38" s="152">
        <v>76</v>
      </c>
    </row>
    <row r="39" spans="1:4">
      <c r="A39" s="151"/>
      <c r="B39" s="149" t="s">
        <v>65</v>
      </c>
      <c r="C39" s="150" t="s">
        <v>94</v>
      </c>
      <c r="D39" s="152">
        <v>76</v>
      </c>
    </row>
    <row r="40" spans="1:4">
      <c r="A40" s="151"/>
      <c r="B40" s="149" t="s">
        <v>65</v>
      </c>
      <c r="C40" s="150" t="s">
        <v>86</v>
      </c>
      <c r="D40" s="152">
        <v>76</v>
      </c>
    </row>
    <row r="41" spans="1:4">
      <c r="A41" s="151"/>
      <c r="B41" s="149" t="s">
        <v>65</v>
      </c>
      <c r="C41" s="150" t="s">
        <v>100</v>
      </c>
      <c r="D41" s="152">
        <v>76</v>
      </c>
    </row>
    <row r="42" spans="1:4">
      <c r="A42" s="151"/>
      <c r="B42" s="149" t="s">
        <v>65</v>
      </c>
      <c r="C42" s="150" t="s">
        <v>357</v>
      </c>
      <c r="D42" s="152">
        <v>76</v>
      </c>
    </row>
    <row r="43" spans="1:4">
      <c r="A43" s="151"/>
      <c r="B43" s="149" t="s">
        <v>88</v>
      </c>
      <c r="C43" s="150" t="s">
        <v>231</v>
      </c>
      <c r="D43" s="152">
        <v>76</v>
      </c>
    </row>
    <row r="44" spans="1:4">
      <c r="A44" s="151"/>
      <c r="B44" s="149" t="s">
        <v>65</v>
      </c>
      <c r="C44" s="150" t="s">
        <v>350</v>
      </c>
      <c r="D44" s="152">
        <v>77</v>
      </c>
    </row>
    <row r="45" spans="1:4">
      <c r="A45" s="151"/>
      <c r="B45" s="149" t="s">
        <v>65</v>
      </c>
      <c r="C45" s="150" t="s">
        <v>216</v>
      </c>
      <c r="D45" s="152">
        <v>77</v>
      </c>
    </row>
    <row r="46" spans="1:4">
      <c r="A46" s="151"/>
      <c r="B46" s="149" t="s">
        <v>65</v>
      </c>
      <c r="C46" s="150" t="s">
        <v>246</v>
      </c>
      <c r="D46" s="152">
        <v>77</v>
      </c>
    </row>
    <row r="47" spans="1:4">
      <c r="A47" s="151"/>
      <c r="B47" s="149" t="s">
        <v>65</v>
      </c>
      <c r="C47" s="150" t="s">
        <v>108</v>
      </c>
      <c r="D47" s="152">
        <v>77</v>
      </c>
    </row>
    <row r="48" spans="1:4">
      <c r="A48" s="151"/>
      <c r="B48" s="149" t="s">
        <v>65</v>
      </c>
      <c r="C48" s="150" t="s">
        <v>354</v>
      </c>
      <c r="D48" s="152">
        <v>77</v>
      </c>
    </row>
    <row r="49" spans="1:4">
      <c r="A49" s="151"/>
      <c r="B49" s="149" t="s">
        <v>88</v>
      </c>
      <c r="C49" s="150" t="s">
        <v>242</v>
      </c>
      <c r="D49" s="152">
        <v>78</v>
      </c>
    </row>
    <row r="50" spans="1:4">
      <c r="A50" s="151"/>
      <c r="B50" s="149" t="s">
        <v>41</v>
      </c>
      <c r="C50" s="150" t="s">
        <v>87</v>
      </c>
      <c r="D50" s="152">
        <v>79</v>
      </c>
    </row>
    <row r="51" spans="1:4">
      <c r="A51" s="151"/>
      <c r="B51" s="149" t="s">
        <v>65</v>
      </c>
      <c r="C51" s="150" t="s">
        <v>223</v>
      </c>
      <c r="D51" s="152">
        <v>79</v>
      </c>
    </row>
    <row r="52" spans="1:4">
      <c r="A52" s="151"/>
      <c r="B52" s="149" t="s">
        <v>65</v>
      </c>
      <c r="C52" s="150" t="s">
        <v>243</v>
      </c>
      <c r="D52" s="152">
        <v>79</v>
      </c>
    </row>
    <row r="53" spans="1:4">
      <c r="A53" s="151"/>
      <c r="B53" s="149" t="s">
        <v>65</v>
      </c>
      <c r="C53" s="150" t="s">
        <v>356</v>
      </c>
      <c r="D53" s="152">
        <v>79</v>
      </c>
    </row>
    <row r="54" spans="1:4">
      <c r="A54" s="151"/>
      <c r="B54" s="149" t="s">
        <v>88</v>
      </c>
      <c r="C54" s="150" t="s">
        <v>111</v>
      </c>
      <c r="D54" s="152">
        <v>79</v>
      </c>
    </row>
    <row r="55" spans="1:4">
      <c r="A55" s="151"/>
      <c r="B55" s="149" t="s">
        <v>65</v>
      </c>
      <c r="C55" s="150" t="s">
        <v>104</v>
      </c>
      <c r="D55" s="152">
        <v>80</v>
      </c>
    </row>
    <row r="56" spans="1:4">
      <c r="A56" s="151"/>
      <c r="B56" s="149" t="s">
        <v>65</v>
      </c>
      <c r="C56" s="150" t="s">
        <v>105</v>
      </c>
      <c r="D56" s="152">
        <v>80</v>
      </c>
    </row>
    <row r="57" spans="1:4">
      <c r="A57" s="151"/>
      <c r="B57" s="149" t="s">
        <v>88</v>
      </c>
      <c r="C57" s="150" t="s">
        <v>107</v>
      </c>
      <c r="D57" s="152">
        <v>80</v>
      </c>
    </row>
    <row r="58" spans="1:4">
      <c r="A58" s="151"/>
      <c r="B58" s="149" t="s">
        <v>88</v>
      </c>
      <c r="C58" s="150" t="s">
        <v>358</v>
      </c>
      <c r="D58" s="152">
        <v>80</v>
      </c>
    </row>
    <row r="59" spans="1:4">
      <c r="A59" s="151"/>
      <c r="B59" s="149" t="s">
        <v>41</v>
      </c>
      <c r="C59" s="150" t="s">
        <v>70</v>
      </c>
      <c r="D59" s="152">
        <v>81</v>
      </c>
    </row>
    <row r="60" spans="1:4">
      <c r="A60" s="151"/>
      <c r="B60" s="149" t="s">
        <v>88</v>
      </c>
      <c r="C60" s="150" t="s">
        <v>228</v>
      </c>
      <c r="D60" s="152">
        <v>81</v>
      </c>
    </row>
    <row r="61" spans="1:4">
      <c r="A61" s="151"/>
      <c r="B61" s="149" t="s">
        <v>88</v>
      </c>
      <c r="C61" s="150" t="s">
        <v>359</v>
      </c>
      <c r="D61" s="152">
        <v>81</v>
      </c>
    </row>
    <row r="62" spans="1:4">
      <c r="A62" s="151"/>
      <c r="B62" s="149" t="s">
        <v>88</v>
      </c>
      <c r="C62" s="150" t="s">
        <v>176</v>
      </c>
      <c r="D62" s="152">
        <v>82</v>
      </c>
    </row>
    <row r="63" spans="1:4">
      <c r="A63" s="151"/>
      <c r="B63" s="149" t="s">
        <v>88</v>
      </c>
      <c r="C63" s="150" t="s">
        <v>360</v>
      </c>
      <c r="D63" s="152">
        <v>82</v>
      </c>
    </row>
    <row r="64" spans="1:4">
      <c r="A64" s="151"/>
      <c r="B64" s="149" t="s">
        <v>88</v>
      </c>
      <c r="C64" s="150" t="s">
        <v>109</v>
      </c>
      <c r="D64" s="152">
        <v>82</v>
      </c>
    </row>
    <row r="65" spans="1:4">
      <c r="A65" s="151"/>
      <c r="B65" s="149" t="s">
        <v>88</v>
      </c>
      <c r="C65" s="150" t="s">
        <v>361</v>
      </c>
      <c r="D65" s="152">
        <v>82</v>
      </c>
    </row>
    <row r="66" spans="1:4">
      <c r="A66" s="151"/>
      <c r="B66" s="149" t="s">
        <v>88</v>
      </c>
      <c r="C66" s="150" t="s">
        <v>232</v>
      </c>
      <c r="D66" s="152">
        <v>83</v>
      </c>
    </row>
    <row r="67" spans="1:4">
      <c r="A67" s="151"/>
      <c r="B67" s="149" t="s">
        <v>65</v>
      </c>
      <c r="C67" s="150" t="s">
        <v>355</v>
      </c>
      <c r="D67" s="152">
        <v>85</v>
      </c>
    </row>
    <row r="68" spans="1:4">
      <c r="A68" s="151"/>
      <c r="B68" s="149" t="s">
        <v>88</v>
      </c>
      <c r="C68" s="150" t="s">
        <v>233</v>
      </c>
      <c r="D68" s="152">
        <v>85</v>
      </c>
    </row>
    <row r="69" spans="1:4">
      <c r="A69" s="151"/>
      <c r="B69" s="149" t="s">
        <v>88</v>
      </c>
      <c r="C69" s="150" t="s">
        <v>99</v>
      </c>
      <c r="D69" s="152">
        <v>87</v>
      </c>
    </row>
    <row r="70" spans="1:4">
      <c r="A70" s="151"/>
      <c r="B70" s="149" t="s">
        <v>88</v>
      </c>
      <c r="C70" s="150" t="s">
        <v>181</v>
      </c>
      <c r="D70" s="152">
        <v>88</v>
      </c>
    </row>
    <row r="71" spans="1:4">
      <c r="A71" s="151"/>
      <c r="B71" s="149" t="s">
        <v>88</v>
      </c>
      <c r="C71" s="150" t="s">
        <v>113</v>
      </c>
      <c r="D71" s="152">
        <v>89</v>
      </c>
    </row>
    <row r="72" spans="1:4">
      <c r="A72" s="151"/>
      <c r="B72" s="149" t="s">
        <v>88</v>
      </c>
      <c r="C72" s="150" t="s">
        <v>245</v>
      </c>
      <c r="D72" s="152">
        <v>89</v>
      </c>
    </row>
    <row r="73" spans="1:4">
      <c r="A73" s="151"/>
      <c r="B73" s="149"/>
      <c r="C73" s="150"/>
      <c r="D73" s="152"/>
    </row>
    <row r="74" spans="1:4">
      <c r="A74" s="151"/>
      <c r="B74" s="149"/>
      <c r="C74" s="150"/>
      <c r="D74" s="152"/>
    </row>
    <row r="75" spans="1:4">
      <c r="A75" s="151"/>
      <c r="B75" s="149"/>
      <c r="C75" s="150"/>
      <c r="D75" s="152"/>
    </row>
    <row r="76" spans="1:4">
      <c r="A76" s="151"/>
      <c r="B76" s="149"/>
      <c r="C76" s="150"/>
      <c r="D76" s="152"/>
    </row>
    <row r="77" spans="1:4">
      <c r="A77" s="151"/>
      <c r="B77" s="149"/>
      <c r="C77" s="150"/>
      <c r="D77" s="152"/>
    </row>
    <row r="78" spans="1:4">
      <c r="A78" s="151"/>
      <c r="B78" s="149"/>
      <c r="C78" s="150"/>
      <c r="D78" s="152"/>
    </row>
    <row r="79" spans="1:4">
      <c r="A79" s="151"/>
      <c r="B79" s="149"/>
      <c r="C79" s="150"/>
      <c r="D79" s="152"/>
    </row>
    <row r="80" spans="1:4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B2:D72">
    <sortCondition ref="D2:D72"/>
  </sortState>
  <phoneticPr fontId="2" type="noConversion"/>
  <conditionalFormatting sqref="B2:B101">
    <cfRule type="expression" dxfId="408" priority="12">
      <formula>AND(XDY2=0,XDZ2&lt;&gt;"")</formula>
    </cfRule>
  </conditionalFormatting>
  <conditionalFormatting sqref="A2:A101">
    <cfRule type="expression" dxfId="407" priority="11">
      <formula>AND(XDY2=0,XDZ2&lt;&gt;"")</formula>
    </cfRule>
  </conditionalFormatting>
  <conditionalFormatting sqref="D2:D101">
    <cfRule type="cellIs" dxfId="406" priority="9" operator="lessThan">
      <formula>#REF!</formula>
    </cfRule>
    <cfRule type="cellIs" dxfId="405" priority="10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102"/>
  <sheetViews>
    <sheetView workbookViewId="0">
      <pane ySplit="2" topLeftCell="A3" activePane="bottomLeft" state="frozen"/>
      <selection activeCell="M19" sqref="M19"/>
      <selection pane="bottomLeft" activeCell="E3" sqref="E3:G73"/>
    </sheetView>
  </sheetViews>
  <sheetFormatPr defaultRowHeight="15"/>
  <cols>
    <col min="1" max="1" width="6.625" style="142" customWidth="1"/>
    <col min="2" max="2" width="5.125" style="142" customWidth="1"/>
    <col min="3" max="3" width="8.5" style="142" customWidth="1"/>
    <col min="4" max="4" width="7.625" style="142" customWidth="1"/>
    <col min="5" max="5" width="7.5" style="142" bestFit="1" customWidth="1"/>
    <col min="6" max="6" width="12.5" style="142" customWidth="1"/>
    <col min="7" max="7" width="5.375" style="142" customWidth="1"/>
    <col min="8" max="8" width="7.375" style="145" customWidth="1"/>
    <col min="9" max="16384" width="9" style="142"/>
  </cols>
  <sheetData>
    <row r="1" spans="1:8" ht="16.5">
      <c r="A1" s="134" t="s">
        <v>271</v>
      </c>
      <c r="B1" s="134" t="s">
        <v>272</v>
      </c>
      <c r="C1" s="134" t="s">
        <v>273</v>
      </c>
      <c r="D1" s="134" t="s">
        <v>274</v>
      </c>
      <c r="E1" s="211" t="s">
        <v>275</v>
      </c>
      <c r="F1" s="212"/>
      <c r="G1" s="212"/>
      <c r="H1" s="213"/>
    </row>
    <row r="2" spans="1:8" ht="16.5">
      <c r="A2" s="135">
        <f>SUM(A3:A102)</f>
        <v>71</v>
      </c>
      <c r="B2" s="135"/>
      <c r="C2" s="135">
        <f>ROUNDUP(A2/2,0)</f>
        <v>36</v>
      </c>
      <c r="D2" s="136">
        <f>SUM(D3:D102)/C2</f>
        <v>72.666666666666671</v>
      </c>
      <c r="E2" s="158" t="s">
        <v>268</v>
      </c>
      <c r="F2" s="158" t="s">
        <v>269</v>
      </c>
      <c r="G2" s="159" t="s">
        <v>267</v>
      </c>
      <c r="H2" s="139" t="s">
        <v>270</v>
      </c>
    </row>
    <row r="3" spans="1:8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65</v>
      </c>
      <c r="E3" s="149" t="s">
        <v>41</v>
      </c>
      <c r="F3" s="150" t="s">
        <v>345</v>
      </c>
      <c r="G3" s="133">
        <v>65</v>
      </c>
      <c r="H3" s="141">
        <f>IF($D$2-G3+10&gt;0,$D$2-G3+10,0)*A3</f>
        <v>17.666666666666671</v>
      </c>
    </row>
    <row r="4" spans="1:8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69</v>
      </c>
      <c r="E4" s="149" t="s">
        <v>41</v>
      </c>
      <c r="F4" s="150" t="s">
        <v>44</v>
      </c>
      <c r="G4" s="133">
        <v>69</v>
      </c>
      <c r="H4" s="141">
        <f t="shared" ref="H4:H67" si="4">IF($D$2-G4+10&gt;0,$D$2-G4+10,0)*A4</f>
        <v>13.666666666666671</v>
      </c>
    </row>
    <row r="5" spans="1:8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69</v>
      </c>
      <c r="E5" s="149" t="s">
        <v>41</v>
      </c>
      <c r="F5" s="150" t="s">
        <v>214</v>
      </c>
      <c r="G5" s="152">
        <v>69</v>
      </c>
      <c r="H5" s="141">
        <f t="shared" si="4"/>
        <v>13.666666666666671</v>
      </c>
    </row>
    <row r="6" spans="1:8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69</v>
      </c>
      <c r="E6" s="149" t="s">
        <v>65</v>
      </c>
      <c r="F6" s="150" t="s">
        <v>75</v>
      </c>
      <c r="G6" s="152">
        <v>69</v>
      </c>
      <c r="H6" s="141">
        <f t="shared" si="4"/>
        <v>13.666666666666671</v>
      </c>
    </row>
    <row r="7" spans="1:8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71</v>
      </c>
      <c r="E7" s="149" t="s">
        <v>41</v>
      </c>
      <c r="F7" s="150" t="s">
        <v>191</v>
      </c>
      <c r="G7" s="152">
        <v>71</v>
      </c>
      <c r="H7" s="141">
        <f t="shared" si="4"/>
        <v>11.666666666666671</v>
      </c>
    </row>
    <row r="8" spans="1:8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71</v>
      </c>
      <c r="E8" s="149" t="s">
        <v>65</v>
      </c>
      <c r="F8" s="150" t="s">
        <v>89</v>
      </c>
      <c r="G8" s="152">
        <v>71</v>
      </c>
      <c r="H8" s="141">
        <f t="shared" si="4"/>
        <v>11.666666666666671</v>
      </c>
    </row>
    <row r="9" spans="1:8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71</v>
      </c>
      <c r="E9" s="149" t="s">
        <v>65</v>
      </c>
      <c r="F9" s="150" t="s">
        <v>67</v>
      </c>
      <c r="G9" s="152">
        <v>71</v>
      </c>
      <c r="H9" s="141">
        <f t="shared" si="4"/>
        <v>11.666666666666671</v>
      </c>
    </row>
    <row r="10" spans="1:8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71</v>
      </c>
      <c r="E10" s="149" t="s">
        <v>65</v>
      </c>
      <c r="F10" s="150" t="s">
        <v>85</v>
      </c>
      <c r="G10" s="152">
        <v>71</v>
      </c>
      <c r="H10" s="141">
        <f t="shared" si="4"/>
        <v>11.666666666666671</v>
      </c>
    </row>
    <row r="11" spans="1:8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71</v>
      </c>
      <c r="E11" s="149" t="s">
        <v>88</v>
      </c>
      <c r="F11" s="150" t="s">
        <v>96</v>
      </c>
      <c r="G11" s="152">
        <v>71</v>
      </c>
      <c r="H11" s="141">
        <f t="shared" si="4"/>
        <v>11.666666666666671</v>
      </c>
    </row>
    <row r="12" spans="1:8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71</v>
      </c>
      <c r="E12" s="149" t="s">
        <v>88</v>
      </c>
      <c r="F12" s="150" t="s">
        <v>97</v>
      </c>
      <c r="G12" s="152">
        <v>71</v>
      </c>
      <c r="H12" s="141">
        <f t="shared" si="4"/>
        <v>11.666666666666671</v>
      </c>
    </row>
    <row r="13" spans="1:8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72</v>
      </c>
      <c r="E13" s="149" t="s">
        <v>41</v>
      </c>
      <c r="F13" s="150" t="s">
        <v>66</v>
      </c>
      <c r="G13" s="152">
        <v>72</v>
      </c>
      <c r="H13" s="141">
        <f t="shared" si="4"/>
        <v>10.666666666666671</v>
      </c>
    </row>
    <row r="14" spans="1:8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72</v>
      </c>
      <c r="E14" s="149" t="s">
        <v>41</v>
      </c>
      <c r="F14" s="150" t="s">
        <v>42</v>
      </c>
      <c r="G14" s="152">
        <v>72</v>
      </c>
      <c r="H14" s="141">
        <f t="shared" si="4"/>
        <v>10.666666666666671</v>
      </c>
    </row>
    <row r="15" spans="1:8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72</v>
      </c>
      <c r="E15" s="149" t="s">
        <v>41</v>
      </c>
      <c r="F15" s="150" t="s">
        <v>49</v>
      </c>
      <c r="G15" s="152">
        <v>72</v>
      </c>
      <c r="H15" s="141">
        <f t="shared" si="4"/>
        <v>10.666666666666671</v>
      </c>
    </row>
    <row r="16" spans="1:8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72</v>
      </c>
      <c r="E16" s="149" t="s">
        <v>41</v>
      </c>
      <c r="F16" s="150" t="s">
        <v>346</v>
      </c>
      <c r="G16" s="152">
        <v>72</v>
      </c>
      <c r="H16" s="141">
        <f t="shared" si="4"/>
        <v>10.666666666666671</v>
      </c>
    </row>
    <row r="17" spans="1:8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72</v>
      </c>
      <c r="E17" s="149" t="s">
        <v>41</v>
      </c>
      <c r="F17" s="150" t="s">
        <v>211</v>
      </c>
      <c r="G17" s="152">
        <v>72</v>
      </c>
      <c r="H17" s="141">
        <f t="shared" si="4"/>
        <v>10.666666666666671</v>
      </c>
    </row>
    <row r="18" spans="1:8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72</v>
      </c>
      <c r="E18" s="149" t="s">
        <v>41</v>
      </c>
      <c r="F18" s="150" t="s">
        <v>82</v>
      </c>
      <c r="G18" s="152">
        <v>72</v>
      </c>
      <c r="H18" s="141">
        <f t="shared" si="4"/>
        <v>10.666666666666671</v>
      </c>
    </row>
    <row r="19" spans="1:8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72</v>
      </c>
      <c r="E19" s="149" t="s">
        <v>65</v>
      </c>
      <c r="F19" s="150" t="s">
        <v>80</v>
      </c>
      <c r="G19" s="152">
        <v>72</v>
      </c>
      <c r="H19" s="141">
        <f t="shared" si="4"/>
        <v>10.666666666666671</v>
      </c>
    </row>
    <row r="20" spans="1:8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73</v>
      </c>
      <c r="E20" s="149" t="s">
        <v>65</v>
      </c>
      <c r="F20" s="150" t="s">
        <v>351</v>
      </c>
      <c r="G20" s="152">
        <v>73</v>
      </c>
      <c r="H20" s="141">
        <f t="shared" si="4"/>
        <v>9.6666666666666714</v>
      </c>
    </row>
    <row r="21" spans="1:8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73</v>
      </c>
      <c r="E21" s="149" t="s">
        <v>88</v>
      </c>
      <c r="F21" s="150" t="s">
        <v>103</v>
      </c>
      <c r="G21" s="152">
        <v>73</v>
      </c>
      <c r="H21" s="141">
        <f t="shared" si="4"/>
        <v>9.6666666666666714</v>
      </c>
    </row>
    <row r="22" spans="1:8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73</v>
      </c>
      <c r="E22" s="149" t="s">
        <v>88</v>
      </c>
      <c r="F22" s="150" t="s">
        <v>173</v>
      </c>
      <c r="G22" s="152">
        <v>73</v>
      </c>
      <c r="H22" s="141">
        <f t="shared" si="4"/>
        <v>9.6666666666666714</v>
      </c>
    </row>
    <row r="23" spans="1:8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74</v>
      </c>
      <c r="E23" s="149" t="s">
        <v>41</v>
      </c>
      <c r="F23" s="150" t="s">
        <v>83</v>
      </c>
      <c r="G23" s="152">
        <v>74</v>
      </c>
      <c r="H23" s="141">
        <f t="shared" si="4"/>
        <v>8.6666666666666714</v>
      </c>
    </row>
    <row r="24" spans="1:8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74</v>
      </c>
      <c r="E24" s="149" t="s">
        <v>41</v>
      </c>
      <c r="F24" s="150" t="s">
        <v>72</v>
      </c>
      <c r="G24" s="152">
        <v>74</v>
      </c>
      <c r="H24" s="141">
        <f t="shared" si="4"/>
        <v>8.6666666666666714</v>
      </c>
    </row>
    <row r="25" spans="1:8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74</v>
      </c>
      <c r="E25" s="149" t="s">
        <v>41</v>
      </c>
      <c r="F25" s="150" t="s">
        <v>170</v>
      </c>
      <c r="G25" s="152">
        <v>74</v>
      </c>
      <c r="H25" s="141">
        <f t="shared" si="4"/>
        <v>8.6666666666666714</v>
      </c>
    </row>
    <row r="26" spans="1:8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74</v>
      </c>
      <c r="E26" s="149" t="s">
        <v>65</v>
      </c>
      <c r="F26" s="150" t="s">
        <v>90</v>
      </c>
      <c r="G26" s="152">
        <v>74</v>
      </c>
      <c r="H26" s="141">
        <f t="shared" si="4"/>
        <v>8.6666666666666714</v>
      </c>
    </row>
    <row r="27" spans="1:8" ht="16.5">
      <c r="A27" s="140">
        <f t="shared" si="0"/>
        <v>1</v>
      </c>
      <c r="B27" s="140">
        <f t="shared" si="1"/>
        <v>25</v>
      </c>
      <c r="C27" s="140">
        <f t="shared" si="2"/>
        <v>1</v>
      </c>
      <c r="D27" s="140">
        <f t="shared" si="3"/>
        <v>74</v>
      </c>
      <c r="E27" s="149" t="s">
        <v>65</v>
      </c>
      <c r="F27" s="150" t="s">
        <v>77</v>
      </c>
      <c r="G27" s="152">
        <v>74</v>
      </c>
      <c r="H27" s="141">
        <f t="shared" si="4"/>
        <v>8.6666666666666714</v>
      </c>
    </row>
    <row r="28" spans="1:8" ht="16.5">
      <c r="A28" s="140">
        <f t="shared" si="0"/>
        <v>1</v>
      </c>
      <c r="B28" s="140">
        <f t="shared" si="1"/>
        <v>26</v>
      </c>
      <c r="C28" s="140">
        <f t="shared" si="2"/>
        <v>1</v>
      </c>
      <c r="D28" s="140">
        <f t="shared" si="3"/>
        <v>74</v>
      </c>
      <c r="E28" s="149" t="s">
        <v>65</v>
      </c>
      <c r="F28" s="150" t="s">
        <v>95</v>
      </c>
      <c r="G28" s="152">
        <v>74</v>
      </c>
      <c r="H28" s="141">
        <f t="shared" si="4"/>
        <v>8.6666666666666714</v>
      </c>
    </row>
    <row r="29" spans="1:8" ht="16.5">
      <c r="A29" s="140">
        <f t="shared" si="0"/>
        <v>1</v>
      </c>
      <c r="B29" s="140">
        <f t="shared" si="1"/>
        <v>27</v>
      </c>
      <c r="C29" s="140">
        <f t="shared" si="2"/>
        <v>1</v>
      </c>
      <c r="D29" s="140">
        <f t="shared" si="3"/>
        <v>75</v>
      </c>
      <c r="E29" s="149" t="s">
        <v>41</v>
      </c>
      <c r="F29" s="150" t="s">
        <v>71</v>
      </c>
      <c r="G29" s="152">
        <v>75</v>
      </c>
      <c r="H29" s="141">
        <f t="shared" si="4"/>
        <v>7.6666666666666714</v>
      </c>
    </row>
    <row r="30" spans="1:8" ht="16.5">
      <c r="A30" s="140">
        <f t="shared" si="0"/>
        <v>1</v>
      </c>
      <c r="B30" s="140">
        <f t="shared" si="1"/>
        <v>28</v>
      </c>
      <c r="C30" s="140">
        <f t="shared" si="2"/>
        <v>1</v>
      </c>
      <c r="D30" s="140">
        <f t="shared" si="3"/>
        <v>75</v>
      </c>
      <c r="E30" s="149" t="s">
        <v>41</v>
      </c>
      <c r="F30" s="150" t="s">
        <v>48</v>
      </c>
      <c r="G30" s="152">
        <v>75</v>
      </c>
      <c r="H30" s="141">
        <f t="shared" si="4"/>
        <v>7.6666666666666714</v>
      </c>
    </row>
    <row r="31" spans="1:8" ht="16.5">
      <c r="A31" s="140">
        <f t="shared" si="0"/>
        <v>1</v>
      </c>
      <c r="B31" s="140">
        <f t="shared" si="1"/>
        <v>29</v>
      </c>
      <c r="C31" s="140">
        <f t="shared" si="2"/>
        <v>1</v>
      </c>
      <c r="D31" s="140">
        <f t="shared" si="3"/>
        <v>75</v>
      </c>
      <c r="E31" s="149" t="s">
        <v>41</v>
      </c>
      <c r="F31" s="150" t="s">
        <v>54</v>
      </c>
      <c r="G31" s="152">
        <v>75</v>
      </c>
      <c r="H31" s="141">
        <f t="shared" si="4"/>
        <v>7.6666666666666714</v>
      </c>
    </row>
    <row r="32" spans="1:8" ht="16.5">
      <c r="A32" s="140">
        <f t="shared" si="0"/>
        <v>1</v>
      </c>
      <c r="B32" s="140">
        <f t="shared" si="1"/>
        <v>30</v>
      </c>
      <c r="C32" s="140">
        <f t="shared" si="2"/>
        <v>1</v>
      </c>
      <c r="D32" s="140">
        <f t="shared" si="3"/>
        <v>75</v>
      </c>
      <c r="E32" s="149" t="s">
        <v>41</v>
      </c>
      <c r="F32" s="150" t="s">
        <v>347</v>
      </c>
      <c r="G32" s="152">
        <v>75</v>
      </c>
      <c r="H32" s="141">
        <f t="shared" si="4"/>
        <v>7.6666666666666714</v>
      </c>
    </row>
    <row r="33" spans="1:8" ht="16.5">
      <c r="A33" s="140">
        <f t="shared" si="0"/>
        <v>1</v>
      </c>
      <c r="B33" s="140">
        <f t="shared" si="1"/>
        <v>31</v>
      </c>
      <c r="C33" s="140">
        <f t="shared" si="2"/>
        <v>1</v>
      </c>
      <c r="D33" s="140">
        <f t="shared" si="3"/>
        <v>75</v>
      </c>
      <c r="E33" s="149" t="s">
        <v>65</v>
      </c>
      <c r="F33" s="150" t="s">
        <v>349</v>
      </c>
      <c r="G33" s="152">
        <v>75</v>
      </c>
      <c r="H33" s="141">
        <f t="shared" si="4"/>
        <v>7.6666666666666714</v>
      </c>
    </row>
    <row r="34" spans="1:8" ht="16.5">
      <c r="A34" s="140">
        <f t="shared" si="0"/>
        <v>1</v>
      </c>
      <c r="B34" s="140">
        <f t="shared" si="1"/>
        <v>32</v>
      </c>
      <c r="C34" s="140">
        <f t="shared" si="2"/>
        <v>1</v>
      </c>
      <c r="D34" s="140">
        <f t="shared" si="3"/>
        <v>75</v>
      </c>
      <c r="E34" s="149" t="s">
        <v>65</v>
      </c>
      <c r="F34" s="150" t="s">
        <v>222</v>
      </c>
      <c r="G34" s="152">
        <v>75</v>
      </c>
      <c r="H34" s="141">
        <f t="shared" si="4"/>
        <v>7.6666666666666714</v>
      </c>
    </row>
    <row r="35" spans="1:8" ht="16.5">
      <c r="A35" s="140">
        <f t="shared" si="0"/>
        <v>1</v>
      </c>
      <c r="B35" s="140">
        <f t="shared" si="1"/>
        <v>33</v>
      </c>
      <c r="C35" s="140">
        <f t="shared" si="2"/>
        <v>1</v>
      </c>
      <c r="D35" s="140">
        <f t="shared" si="3"/>
        <v>75</v>
      </c>
      <c r="E35" s="149" t="s">
        <v>65</v>
      </c>
      <c r="F35" s="150" t="s">
        <v>352</v>
      </c>
      <c r="G35" s="152">
        <v>75</v>
      </c>
      <c r="H35" s="141">
        <f t="shared" si="4"/>
        <v>7.6666666666666714</v>
      </c>
    </row>
    <row r="36" spans="1:8" ht="16.5">
      <c r="A36" s="140">
        <f t="shared" si="0"/>
        <v>1</v>
      </c>
      <c r="B36" s="140">
        <f t="shared" si="1"/>
        <v>34</v>
      </c>
      <c r="C36" s="140">
        <f t="shared" si="2"/>
        <v>1</v>
      </c>
      <c r="D36" s="140">
        <f t="shared" si="3"/>
        <v>75</v>
      </c>
      <c r="E36" s="149" t="s">
        <v>65</v>
      </c>
      <c r="F36" s="150" t="s">
        <v>353</v>
      </c>
      <c r="G36" s="152">
        <v>75</v>
      </c>
      <c r="H36" s="141">
        <f t="shared" si="4"/>
        <v>7.6666666666666714</v>
      </c>
    </row>
    <row r="37" spans="1:8" ht="16.5">
      <c r="A37" s="140">
        <f t="shared" si="0"/>
        <v>1</v>
      </c>
      <c r="B37" s="140">
        <f t="shared" si="1"/>
        <v>35</v>
      </c>
      <c r="C37" s="140">
        <f t="shared" si="2"/>
        <v>1</v>
      </c>
      <c r="D37" s="140">
        <f t="shared" si="3"/>
        <v>75</v>
      </c>
      <c r="E37" s="149" t="s">
        <v>88</v>
      </c>
      <c r="F37" s="150" t="s">
        <v>93</v>
      </c>
      <c r="G37" s="152">
        <v>75</v>
      </c>
      <c r="H37" s="141">
        <f t="shared" si="4"/>
        <v>7.6666666666666714</v>
      </c>
    </row>
    <row r="38" spans="1:8" ht="16.5">
      <c r="A38" s="140">
        <f t="shared" si="0"/>
        <v>1</v>
      </c>
      <c r="B38" s="140">
        <f t="shared" si="1"/>
        <v>36</v>
      </c>
      <c r="C38" s="140">
        <f t="shared" si="2"/>
        <v>1</v>
      </c>
      <c r="D38" s="140">
        <f t="shared" si="3"/>
        <v>76</v>
      </c>
      <c r="E38" s="149" t="s">
        <v>41</v>
      </c>
      <c r="F38" s="150" t="s">
        <v>348</v>
      </c>
      <c r="G38" s="152">
        <v>76</v>
      </c>
      <c r="H38" s="141">
        <f t="shared" si="4"/>
        <v>6.6666666666666714</v>
      </c>
    </row>
    <row r="39" spans="1:8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 t="s">
        <v>41</v>
      </c>
      <c r="F39" s="150" t="s">
        <v>219</v>
      </c>
      <c r="G39" s="152">
        <v>76</v>
      </c>
      <c r="H39" s="141">
        <f t="shared" si="4"/>
        <v>6.6666666666666714</v>
      </c>
    </row>
    <row r="40" spans="1:8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65</v>
      </c>
      <c r="F40" s="150" t="s">
        <v>94</v>
      </c>
      <c r="G40" s="152">
        <v>76</v>
      </c>
      <c r="H40" s="141">
        <f t="shared" si="4"/>
        <v>6.6666666666666714</v>
      </c>
    </row>
    <row r="41" spans="1:8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65</v>
      </c>
      <c r="F41" s="150" t="s">
        <v>86</v>
      </c>
      <c r="G41" s="152">
        <v>76</v>
      </c>
      <c r="H41" s="141">
        <f t="shared" si="4"/>
        <v>6.6666666666666714</v>
      </c>
    </row>
    <row r="42" spans="1:8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65</v>
      </c>
      <c r="F42" s="150" t="s">
        <v>100</v>
      </c>
      <c r="G42" s="152">
        <v>76</v>
      </c>
      <c r="H42" s="141">
        <f t="shared" si="4"/>
        <v>6.6666666666666714</v>
      </c>
    </row>
    <row r="43" spans="1:8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65</v>
      </c>
      <c r="F43" s="150" t="s">
        <v>357</v>
      </c>
      <c r="G43" s="152">
        <v>76</v>
      </c>
      <c r="H43" s="141">
        <f t="shared" si="4"/>
        <v>6.6666666666666714</v>
      </c>
    </row>
    <row r="44" spans="1:8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88</v>
      </c>
      <c r="F44" s="150" t="s">
        <v>231</v>
      </c>
      <c r="G44" s="152">
        <v>76</v>
      </c>
      <c r="H44" s="141">
        <f t="shared" si="4"/>
        <v>6.6666666666666714</v>
      </c>
    </row>
    <row r="45" spans="1:8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65</v>
      </c>
      <c r="F45" s="150" t="s">
        <v>350</v>
      </c>
      <c r="G45" s="152">
        <v>77</v>
      </c>
      <c r="H45" s="141">
        <f t="shared" si="4"/>
        <v>5.6666666666666714</v>
      </c>
    </row>
    <row r="46" spans="1:8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65</v>
      </c>
      <c r="F46" s="150" t="s">
        <v>216</v>
      </c>
      <c r="G46" s="152">
        <v>77</v>
      </c>
      <c r="H46" s="141">
        <f t="shared" si="4"/>
        <v>5.6666666666666714</v>
      </c>
    </row>
    <row r="47" spans="1:8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 t="s">
        <v>65</v>
      </c>
      <c r="F47" s="150" t="s">
        <v>246</v>
      </c>
      <c r="G47" s="152">
        <v>77</v>
      </c>
      <c r="H47" s="141">
        <f t="shared" si="4"/>
        <v>5.6666666666666714</v>
      </c>
    </row>
    <row r="48" spans="1:8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 t="s">
        <v>65</v>
      </c>
      <c r="F48" s="150" t="s">
        <v>108</v>
      </c>
      <c r="G48" s="152">
        <v>77</v>
      </c>
      <c r="H48" s="141">
        <f t="shared" si="4"/>
        <v>5.6666666666666714</v>
      </c>
    </row>
    <row r="49" spans="1:8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 t="s">
        <v>65</v>
      </c>
      <c r="F49" s="150" t="s">
        <v>354</v>
      </c>
      <c r="G49" s="152">
        <v>77</v>
      </c>
      <c r="H49" s="141">
        <f t="shared" si="4"/>
        <v>5.6666666666666714</v>
      </c>
    </row>
    <row r="50" spans="1:8" ht="16.5">
      <c r="A50" s="140">
        <f t="shared" si="0"/>
        <v>1</v>
      </c>
      <c r="B50" s="140">
        <f t="shared" si="1"/>
        <v>48</v>
      </c>
      <c r="C50" s="140">
        <f t="shared" si="2"/>
        <v>0</v>
      </c>
      <c r="D50" s="140">
        <f t="shared" si="3"/>
        <v>0</v>
      </c>
      <c r="E50" s="149" t="s">
        <v>88</v>
      </c>
      <c r="F50" s="150" t="s">
        <v>242</v>
      </c>
      <c r="G50" s="152">
        <v>78</v>
      </c>
      <c r="H50" s="141">
        <f t="shared" si="4"/>
        <v>4.6666666666666714</v>
      </c>
    </row>
    <row r="51" spans="1:8" ht="16.5">
      <c r="A51" s="140">
        <f t="shared" si="0"/>
        <v>1</v>
      </c>
      <c r="B51" s="140">
        <f t="shared" si="1"/>
        <v>49</v>
      </c>
      <c r="C51" s="140">
        <f t="shared" si="2"/>
        <v>0</v>
      </c>
      <c r="D51" s="140">
        <f t="shared" si="3"/>
        <v>0</v>
      </c>
      <c r="E51" s="149" t="s">
        <v>41</v>
      </c>
      <c r="F51" s="150" t="s">
        <v>87</v>
      </c>
      <c r="G51" s="152">
        <v>79</v>
      </c>
      <c r="H51" s="141">
        <f t="shared" si="4"/>
        <v>3.6666666666666714</v>
      </c>
    </row>
    <row r="52" spans="1:8" ht="16.5">
      <c r="A52" s="140">
        <f t="shared" si="0"/>
        <v>1</v>
      </c>
      <c r="B52" s="140">
        <f t="shared" si="1"/>
        <v>50</v>
      </c>
      <c r="C52" s="140">
        <f t="shared" si="2"/>
        <v>0</v>
      </c>
      <c r="D52" s="140">
        <f t="shared" si="3"/>
        <v>0</v>
      </c>
      <c r="E52" s="149" t="s">
        <v>65</v>
      </c>
      <c r="F52" s="150" t="s">
        <v>223</v>
      </c>
      <c r="G52" s="152">
        <v>79</v>
      </c>
      <c r="H52" s="141">
        <f t="shared" si="4"/>
        <v>3.6666666666666714</v>
      </c>
    </row>
    <row r="53" spans="1:8" ht="16.5">
      <c r="A53" s="140">
        <f t="shared" si="0"/>
        <v>1</v>
      </c>
      <c r="B53" s="140">
        <f t="shared" si="1"/>
        <v>51</v>
      </c>
      <c r="C53" s="140">
        <f t="shared" si="2"/>
        <v>0</v>
      </c>
      <c r="D53" s="140">
        <f t="shared" si="3"/>
        <v>0</v>
      </c>
      <c r="E53" s="149" t="s">
        <v>65</v>
      </c>
      <c r="F53" s="150" t="s">
        <v>243</v>
      </c>
      <c r="G53" s="152">
        <v>79</v>
      </c>
      <c r="H53" s="141">
        <f t="shared" si="4"/>
        <v>3.6666666666666714</v>
      </c>
    </row>
    <row r="54" spans="1:8" ht="16.5">
      <c r="A54" s="140">
        <f t="shared" si="0"/>
        <v>1</v>
      </c>
      <c r="B54" s="140">
        <f t="shared" si="1"/>
        <v>52</v>
      </c>
      <c r="C54" s="140">
        <f t="shared" si="2"/>
        <v>0</v>
      </c>
      <c r="D54" s="140">
        <f t="shared" si="3"/>
        <v>0</v>
      </c>
      <c r="E54" s="149" t="s">
        <v>65</v>
      </c>
      <c r="F54" s="150" t="s">
        <v>356</v>
      </c>
      <c r="G54" s="152">
        <v>79</v>
      </c>
      <c r="H54" s="141">
        <f t="shared" si="4"/>
        <v>3.6666666666666714</v>
      </c>
    </row>
    <row r="55" spans="1:8" ht="16.5">
      <c r="A55" s="140">
        <f t="shared" si="0"/>
        <v>1</v>
      </c>
      <c r="B55" s="140">
        <f t="shared" si="1"/>
        <v>53</v>
      </c>
      <c r="C55" s="140">
        <f t="shared" si="2"/>
        <v>0</v>
      </c>
      <c r="D55" s="140">
        <f t="shared" si="3"/>
        <v>0</v>
      </c>
      <c r="E55" s="149" t="s">
        <v>88</v>
      </c>
      <c r="F55" s="150" t="s">
        <v>111</v>
      </c>
      <c r="G55" s="152">
        <v>79</v>
      </c>
      <c r="H55" s="141">
        <f t="shared" si="4"/>
        <v>3.6666666666666714</v>
      </c>
    </row>
    <row r="56" spans="1:8" ht="16.5">
      <c r="A56" s="140">
        <f t="shared" si="0"/>
        <v>1</v>
      </c>
      <c r="B56" s="140">
        <f t="shared" si="1"/>
        <v>54</v>
      </c>
      <c r="C56" s="140">
        <f t="shared" si="2"/>
        <v>0</v>
      </c>
      <c r="D56" s="140">
        <f t="shared" si="3"/>
        <v>0</v>
      </c>
      <c r="E56" s="149" t="s">
        <v>65</v>
      </c>
      <c r="F56" s="150" t="s">
        <v>104</v>
      </c>
      <c r="G56" s="152">
        <v>80</v>
      </c>
      <c r="H56" s="141">
        <f t="shared" si="4"/>
        <v>2.6666666666666714</v>
      </c>
    </row>
    <row r="57" spans="1:8" ht="16.5">
      <c r="A57" s="140">
        <f t="shared" si="0"/>
        <v>1</v>
      </c>
      <c r="B57" s="140">
        <f t="shared" si="1"/>
        <v>55</v>
      </c>
      <c r="C57" s="140">
        <f t="shared" si="2"/>
        <v>0</v>
      </c>
      <c r="D57" s="140">
        <f t="shared" si="3"/>
        <v>0</v>
      </c>
      <c r="E57" s="149" t="s">
        <v>65</v>
      </c>
      <c r="F57" s="150" t="s">
        <v>105</v>
      </c>
      <c r="G57" s="152">
        <v>80</v>
      </c>
      <c r="H57" s="141">
        <f t="shared" si="4"/>
        <v>2.6666666666666714</v>
      </c>
    </row>
    <row r="58" spans="1:8" ht="16.5">
      <c r="A58" s="140">
        <f t="shared" si="0"/>
        <v>1</v>
      </c>
      <c r="B58" s="140">
        <f t="shared" si="1"/>
        <v>56</v>
      </c>
      <c r="C58" s="140">
        <f t="shared" si="2"/>
        <v>0</v>
      </c>
      <c r="D58" s="140">
        <f t="shared" si="3"/>
        <v>0</v>
      </c>
      <c r="E58" s="149" t="s">
        <v>88</v>
      </c>
      <c r="F58" s="150" t="s">
        <v>107</v>
      </c>
      <c r="G58" s="152">
        <v>80</v>
      </c>
      <c r="H58" s="141">
        <f t="shared" si="4"/>
        <v>2.6666666666666714</v>
      </c>
    </row>
    <row r="59" spans="1:8" ht="16.5">
      <c r="A59" s="140">
        <f t="shared" si="0"/>
        <v>1</v>
      </c>
      <c r="B59" s="140">
        <f t="shared" si="1"/>
        <v>57</v>
      </c>
      <c r="C59" s="140">
        <f t="shared" si="2"/>
        <v>0</v>
      </c>
      <c r="D59" s="140">
        <f t="shared" si="3"/>
        <v>0</v>
      </c>
      <c r="E59" s="149" t="s">
        <v>88</v>
      </c>
      <c r="F59" s="150" t="s">
        <v>358</v>
      </c>
      <c r="G59" s="152">
        <v>80</v>
      </c>
      <c r="H59" s="141">
        <f t="shared" si="4"/>
        <v>2.6666666666666714</v>
      </c>
    </row>
    <row r="60" spans="1:8" ht="16.5">
      <c r="A60" s="140">
        <f t="shared" si="0"/>
        <v>1</v>
      </c>
      <c r="B60" s="140">
        <f t="shared" si="1"/>
        <v>58</v>
      </c>
      <c r="C60" s="140">
        <f t="shared" si="2"/>
        <v>0</v>
      </c>
      <c r="D60" s="140">
        <f t="shared" si="3"/>
        <v>0</v>
      </c>
      <c r="E60" s="149" t="s">
        <v>41</v>
      </c>
      <c r="F60" s="150" t="s">
        <v>70</v>
      </c>
      <c r="G60" s="152">
        <v>81</v>
      </c>
      <c r="H60" s="141">
        <f t="shared" si="4"/>
        <v>1.6666666666666714</v>
      </c>
    </row>
    <row r="61" spans="1:8" ht="16.5">
      <c r="A61" s="140">
        <f t="shared" si="0"/>
        <v>1</v>
      </c>
      <c r="B61" s="140">
        <f t="shared" si="1"/>
        <v>59</v>
      </c>
      <c r="C61" s="140">
        <f t="shared" si="2"/>
        <v>0</v>
      </c>
      <c r="D61" s="140">
        <f t="shared" si="3"/>
        <v>0</v>
      </c>
      <c r="E61" s="149" t="s">
        <v>88</v>
      </c>
      <c r="F61" s="150" t="s">
        <v>228</v>
      </c>
      <c r="G61" s="152">
        <v>81</v>
      </c>
      <c r="H61" s="141">
        <f t="shared" si="4"/>
        <v>1.6666666666666714</v>
      </c>
    </row>
    <row r="62" spans="1:8" ht="16.5">
      <c r="A62" s="140">
        <f t="shared" si="0"/>
        <v>1</v>
      </c>
      <c r="B62" s="140">
        <f t="shared" si="1"/>
        <v>60</v>
      </c>
      <c r="C62" s="140">
        <f t="shared" si="2"/>
        <v>0</v>
      </c>
      <c r="D62" s="140">
        <f t="shared" si="3"/>
        <v>0</v>
      </c>
      <c r="E62" s="149" t="s">
        <v>88</v>
      </c>
      <c r="F62" s="150" t="s">
        <v>359</v>
      </c>
      <c r="G62" s="152">
        <v>81</v>
      </c>
      <c r="H62" s="141">
        <f t="shared" si="4"/>
        <v>1.6666666666666714</v>
      </c>
    </row>
    <row r="63" spans="1:8" ht="16.5">
      <c r="A63" s="140">
        <f t="shared" si="0"/>
        <v>1</v>
      </c>
      <c r="B63" s="140">
        <f t="shared" si="1"/>
        <v>61</v>
      </c>
      <c r="C63" s="140">
        <f t="shared" si="2"/>
        <v>0</v>
      </c>
      <c r="D63" s="140">
        <f t="shared" si="3"/>
        <v>0</v>
      </c>
      <c r="E63" s="149" t="s">
        <v>88</v>
      </c>
      <c r="F63" s="150" t="s">
        <v>176</v>
      </c>
      <c r="G63" s="152">
        <v>82</v>
      </c>
      <c r="H63" s="141">
        <f t="shared" si="4"/>
        <v>0.6666666666666714</v>
      </c>
    </row>
    <row r="64" spans="1:8" ht="16.5">
      <c r="A64" s="140">
        <f t="shared" si="0"/>
        <v>1</v>
      </c>
      <c r="B64" s="140">
        <f t="shared" si="1"/>
        <v>62</v>
      </c>
      <c r="C64" s="140">
        <f t="shared" si="2"/>
        <v>0</v>
      </c>
      <c r="D64" s="140">
        <f t="shared" si="3"/>
        <v>0</v>
      </c>
      <c r="E64" s="149" t="s">
        <v>88</v>
      </c>
      <c r="F64" s="150" t="s">
        <v>360</v>
      </c>
      <c r="G64" s="152">
        <v>82</v>
      </c>
      <c r="H64" s="141">
        <f t="shared" si="4"/>
        <v>0.6666666666666714</v>
      </c>
    </row>
    <row r="65" spans="1:8" ht="16.5">
      <c r="A65" s="140">
        <f t="shared" si="0"/>
        <v>1</v>
      </c>
      <c r="B65" s="140">
        <f t="shared" si="1"/>
        <v>63</v>
      </c>
      <c r="C65" s="140">
        <f t="shared" si="2"/>
        <v>0</v>
      </c>
      <c r="D65" s="140">
        <f t="shared" si="3"/>
        <v>0</v>
      </c>
      <c r="E65" s="149" t="s">
        <v>88</v>
      </c>
      <c r="F65" s="150" t="s">
        <v>109</v>
      </c>
      <c r="G65" s="152">
        <v>82</v>
      </c>
      <c r="H65" s="141">
        <f t="shared" si="4"/>
        <v>0.6666666666666714</v>
      </c>
    </row>
    <row r="66" spans="1:8" ht="16.5">
      <c r="A66" s="140">
        <f t="shared" si="0"/>
        <v>1</v>
      </c>
      <c r="B66" s="140">
        <f t="shared" si="1"/>
        <v>64</v>
      </c>
      <c r="C66" s="140">
        <f t="shared" si="2"/>
        <v>0</v>
      </c>
      <c r="D66" s="140">
        <f t="shared" si="3"/>
        <v>0</v>
      </c>
      <c r="E66" s="149" t="s">
        <v>88</v>
      </c>
      <c r="F66" s="150" t="s">
        <v>361</v>
      </c>
      <c r="G66" s="152">
        <v>82</v>
      </c>
      <c r="H66" s="141">
        <f t="shared" si="4"/>
        <v>0.6666666666666714</v>
      </c>
    </row>
    <row r="67" spans="1:8" ht="16.5">
      <c r="A67" s="140">
        <f t="shared" si="0"/>
        <v>1</v>
      </c>
      <c r="B67" s="140">
        <f t="shared" si="1"/>
        <v>65</v>
      </c>
      <c r="C67" s="140">
        <f t="shared" si="2"/>
        <v>0</v>
      </c>
      <c r="D67" s="140">
        <f t="shared" si="3"/>
        <v>0</v>
      </c>
      <c r="E67" s="149" t="s">
        <v>88</v>
      </c>
      <c r="F67" s="150" t="s">
        <v>232</v>
      </c>
      <c r="G67" s="152">
        <v>83</v>
      </c>
      <c r="H67" s="141">
        <f t="shared" si="4"/>
        <v>0</v>
      </c>
    </row>
    <row r="68" spans="1:8" ht="16.5">
      <c r="A68" s="140">
        <f t="shared" ref="A68:A102" si="5">COUNTA(F68)</f>
        <v>1</v>
      </c>
      <c r="B68" s="140">
        <f t="shared" ref="B68:B102" si="6">B67+A68</f>
        <v>66</v>
      </c>
      <c r="C68" s="140">
        <f t="shared" ref="C68:C102" si="7">IF(B68&lt;=C$2,1,0)</f>
        <v>0</v>
      </c>
      <c r="D68" s="140">
        <f t="shared" ref="D68:D102" si="8">C68*G68</f>
        <v>0</v>
      </c>
      <c r="E68" s="149" t="s">
        <v>65</v>
      </c>
      <c r="F68" s="150" t="s">
        <v>355</v>
      </c>
      <c r="G68" s="152">
        <v>85</v>
      </c>
      <c r="H68" s="141">
        <f t="shared" ref="H68:H102" si="9">IF($D$2-G68+10&gt;0,$D$2-G68+10,0)*A68</f>
        <v>0</v>
      </c>
    </row>
    <row r="69" spans="1:8" ht="16.5">
      <c r="A69" s="140">
        <f t="shared" si="5"/>
        <v>1</v>
      </c>
      <c r="B69" s="140">
        <f t="shared" si="6"/>
        <v>67</v>
      </c>
      <c r="C69" s="140">
        <f t="shared" si="7"/>
        <v>0</v>
      </c>
      <c r="D69" s="140">
        <f t="shared" si="8"/>
        <v>0</v>
      </c>
      <c r="E69" s="149" t="s">
        <v>88</v>
      </c>
      <c r="F69" s="150" t="s">
        <v>233</v>
      </c>
      <c r="G69" s="152">
        <v>85</v>
      </c>
      <c r="H69" s="141">
        <f t="shared" si="9"/>
        <v>0</v>
      </c>
    </row>
    <row r="70" spans="1:8" ht="16.5">
      <c r="A70" s="140">
        <f t="shared" si="5"/>
        <v>1</v>
      </c>
      <c r="B70" s="140">
        <f t="shared" si="6"/>
        <v>68</v>
      </c>
      <c r="C70" s="140">
        <f t="shared" si="7"/>
        <v>0</v>
      </c>
      <c r="D70" s="140">
        <f t="shared" si="8"/>
        <v>0</v>
      </c>
      <c r="E70" s="149" t="s">
        <v>88</v>
      </c>
      <c r="F70" s="150" t="s">
        <v>99</v>
      </c>
      <c r="G70" s="152">
        <v>87</v>
      </c>
      <c r="H70" s="141">
        <f t="shared" si="9"/>
        <v>0</v>
      </c>
    </row>
    <row r="71" spans="1:8" ht="16.5">
      <c r="A71" s="140">
        <f t="shared" si="5"/>
        <v>1</v>
      </c>
      <c r="B71" s="140">
        <f t="shared" si="6"/>
        <v>69</v>
      </c>
      <c r="C71" s="140">
        <f t="shared" si="7"/>
        <v>0</v>
      </c>
      <c r="D71" s="140">
        <f t="shared" si="8"/>
        <v>0</v>
      </c>
      <c r="E71" s="149" t="s">
        <v>88</v>
      </c>
      <c r="F71" s="150" t="s">
        <v>181</v>
      </c>
      <c r="G71" s="152">
        <v>88</v>
      </c>
      <c r="H71" s="141">
        <f t="shared" si="9"/>
        <v>0</v>
      </c>
    </row>
    <row r="72" spans="1:8" ht="16.5">
      <c r="A72" s="140">
        <f t="shared" si="5"/>
        <v>1</v>
      </c>
      <c r="B72" s="140">
        <f t="shared" si="6"/>
        <v>70</v>
      </c>
      <c r="C72" s="140">
        <f t="shared" si="7"/>
        <v>0</v>
      </c>
      <c r="D72" s="140">
        <f t="shared" si="8"/>
        <v>0</v>
      </c>
      <c r="E72" s="149" t="s">
        <v>88</v>
      </c>
      <c r="F72" s="150" t="s">
        <v>113</v>
      </c>
      <c r="G72" s="152">
        <v>89</v>
      </c>
      <c r="H72" s="141">
        <f t="shared" si="9"/>
        <v>0</v>
      </c>
    </row>
    <row r="73" spans="1:8">
      <c r="A73" s="140">
        <f t="shared" si="5"/>
        <v>1</v>
      </c>
      <c r="B73" s="140">
        <f t="shared" si="6"/>
        <v>71</v>
      </c>
      <c r="C73" s="140">
        <f t="shared" si="7"/>
        <v>0</v>
      </c>
      <c r="D73" s="140">
        <f t="shared" si="8"/>
        <v>0</v>
      </c>
      <c r="E73" s="166" t="s">
        <v>88</v>
      </c>
      <c r="F73" s="167" t="s">
        <v>245</v>
      </c>
      <c r="G73" s="133">
        <v>89</v>
      </c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71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71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71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71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71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71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71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71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71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71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71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71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71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71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71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71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71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71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71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71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71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71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71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71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71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71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71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71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71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sheetProtection sheet="1" objects="1" scenarios="1"/>
  <sortState ref="A2:G96">
    <sortCondition ref="G1"/>
  </sortState>
  <mergeCells count="1">
    <mergeCell ref="E1:H1"/>
  </mergeCells>
  <phoneticPr fontId="2" type="noConversion"/>
  <conditionalFormatting sqref="E3:E94">
    <cfRule type="expression" dxfId="404" priority="11">
      <formula>AND(XEF3=0,XEG3&lt;&gt;"")</formula>
    </cfRule>
  </conditionalFormatting>
  <conditionalFormatting sqref="C3:D102">
    <cfRule type="expression" dxfId="403" priority="10">
      <formula>AND(XEG3=0,XEH3&lt;&gt;"")</formula>
    </cfRule>
  </conditionalFormatting>
  <conditionalFormatting sqref="G3:H94 H4:H102">
    <cfRule type="cellIs" dxfId="402" priority="8" operator="lessThan">
      <formula>#REF!</formula>
    </cfRule>
    <cfRule type="cellIs" dxfId="401" priority="9" operator="equal">
      <formula>#REF!</formula>
    </cfRule>
  </conditionalFormatting>
  <conditionalFormatting sqref="E3:E42">
    <cfRule type="expression" dxfId="400" priority="5">
      <formula>AND(XEF3=0,XEG3&lt;&gt;"")</formula>
    </cfRule>
  </conditionalFormatting>
  <conditionalFormatting sqref="A3:B102">
    <cfRule type="expression" dxfId="399" priority="12">
      <formula>AND(XEF3=0,XEG3&lt;&gt;"")</formula>
    </cfRule>
  </conditionalFormatting>
  <conditionalFormatting sqref="E3:E72">
    <cfRule type="expression" dxfId="398" priority="4">
      <formula>AND(XEJ3=0,XEK3&lt;&gt;"")</formula>
    </cfRule>
  </conditionalFormatting>
  <conditionalFormatting sqref="G3:G72">
    <cfRule type="cellIs" dxfId="397" priority="2" operator="lessThan">
      <formula>#REF!</formula>
    </cfRule>
    <cfRule type="cellIs" dxfId="396" priority="3" operator="equal">
      <formula>#REF!</formula>
    </cfRule>
  </conditionalFormatting>
  <conditionalFormatting sqref="E3">
    <cfRule type="expression" dxfId="395" priority="1">
      <formula>AND(XEJ3=0,XEK3&lt;&gt;"")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1"/>
  <sheetViews>
    <sheetView workbookViewId="0">
      <pane ySplit="1" topLeftCell="A2" activePane="bottomLeft" state="frozen"/>
      <selection activeCell="A2" sqref="A2:D101"/>
      <selection pane="bottomLeft" activeCell="B2" sqref="B2:D4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</cols>
  <sheetData>
    <row r="1" spans="1:8">
      <c r="A1" s="124" t="s">
        <v>293</v>
      </c>
      <c r="B1" s="125" t="s">
        <v>294</v>
      </c>
      <c r="C1" s="125" t="s">
        <v>0</v>
      </c>
      <c r="D1" s="147" t="s">
        <v>296</v>
      </c>
      <c r="E1" s="146" t="s">
        <v>297</v>
      </c>
      <c r="H1" t="s">
        <v>335</v>
      </c>
    </row>
    <row r="2" spans="1:8">
      <c r="A2" s="148"/>
      <c r="B2" s="149" t="s">
        <v>148</v>
      </c>
      <c r="C2" s="150" t="s">
        <v>149</v>
      </c>
      <c r="D2" s="152">
        <v>71</v>
      </c>
    </row>
    <row r="3" spans="1:8">
      <c r="A3" s="148"/>
      <c r="B3" s="149" t="s">
        <v>127</v>
      </c>
      <c r="C3" s="150" t="s">
        <v>136</v>
      </c>
      <c r="D3" s="152">
        <v>72</v>
      </c>
    </row>
    <row r="4" spans="1:8">
      <c r="A4" s="151"/>
      <c r="B4" s="149" t="s">
        <v>114</v>
      </c>
      <c r="C4" s="150" t="s">
        <v>141</v>
      </c>
      <c r="D4" s="152">
        <v>73</v>
      </c>
    </row>
    <row r="5" spans="1:8">
      <c r="A5" s="151"/>
      <c r="B5" s="149" t="s">
        <v>127</v>
      </c>
      <c r="C5" s="150" t="s">
        <v>367</v>
      </c>
      <c r="D5" s="152">
        <v>73</v>
      </c>
    </row>
    <row r="6" spans="1:8">
      <c r="A6" s="151"/>
      <c r="B6" s="149" t="s">
        <v>127</v>
      </c>
      <c r="C6" s="150" t="s">
        <v>153</v>
      </c>
      <c r="D6" s="152">
        <v>73</v>
      </c>
    </row>
    <row r="7" spans="1:8">
      <c r="A7" s="151"/>
      <c r="B7" s="149" t="s">
        <v>148</v>
      </c>
      <c r="C7" s="150" t="s">
        <v>154</v>
      </c>
      <c r="D7" s="152">
        <v>73</v>
      </c>
    </row>
    <row r="8" spans="1:8">
      <c r="A8" s="151"/>
      <c r="B8" s="149" t="s">
        <v>114</v>
      </c>
      <c r="C8" s="150" t="s">
        <v>363</v>
      </c>
      <c r="D8" s="133">
        <v>74</v>
      </c>
    </row>
    <row r="9" spans="1:8">
      <c r="A9" s="151"/>
      <c r="B9" s="149" t="s">
        <v>127</v>
      </c>
      <c r="C9" s="150" t="s">
        <v>130</v>
      </c>
      <c r="D9" s="152">
        <v>75</v>
      </c>
    </row>
    <row r="10" spans="1:8">
      <c r="A10" s="151"/>
      <c r="B10" s="149" t="s">
        <v>127</v>
      </c>
      <c r="C10" s="150" t="s">
        <v>143</v>
      </c>
      <c r="D10" s="152">
        <v>75</v>
      </c>
    </row>
    <row r="11" spans="1:8">
      <c r="A11" s="151"/>
      <c r="B11" s="149" t="s">
        <v>148</v>
      </c>
      <c r="C11" s="150" t="s">
        <v>374</v>
      </c>
      <c r="D11" s="152">
        <v>75</v>
      </c>
    </row>
    <row r="12" spans="1:8">
      <c r="A12" s="151"/>
      <c r="B12" s="149" t="s">
        <v>148</v>
      </c>
      <c r="C12" s="150" t="s">
        <v>161</v>
      </c>
      <c r="D12" s="152">
        <v>76</v>
      </c>
    </row>
    <row r="13" spans="1:8">
      <c r="A13" s="151"/>
      <c r="B13" s="149" t="s">
        <v>114</v>
      </c>
      <c r="C13" s="150" t="s">
        <v>362</v>
      </c>
      <c r="D13" s="133">
        <v>77</v>
      </c>
    </row>
    <row r="14" spans="1:8">
      <c r="A14" s="151"/>
      <c r="B14" s="149" t="s">
        <v>114</v>
      </c>
      <c r="C14" s="150" t="s">
        <v>364</v>
      </c>
      <c r="D14" s="152">
        <v>77</v>
      </c>
    </row>
    <row r="15" spans="1:8">
      <c r="A15" s="151"/>
      <c r="B15" s="149" t="s">
        <v>114</v>
      </c>
      <c r="C15" s="150" t="s">
        <v>135</v>
      </c>
      <c r="D15" s="152">
        <v>77</v>
      </c>
    </row>
    <row r="16" spans="1:8">
      <c r="A16" s="151"/>
      <c r="B16" s="149" t="s">
        <v>127</v>
      </c>
      <c r="C16" s="150" t="s">
        <v>145</v>
      </c>
      <c r="D16" s="152">
        <v>77</v>
      </c>
    </row>
    <row r="17" spans="1:4">
      <c r="A17" s="151"/>
      <c r="B17" s="149" t="s">
        <v>114</v>
      </c>
      <c r="C17" s="150" t="s">
        <v>365</v>
      </c>
      <c r="D17" s="152">
        <v>78</v>
      </c>
    </row>
    <row r="18" spans="1:4">
      <c r="A18" s="151"/>
      <c r="B18" s="149" t="s">
        <v>127</v>
      </c>
      <c r="C18" s="150" t="s">
        <v>144</v>
      </c>
      <c r="D18" s="152">
        <v>78</v>
      </c>
    </row>
    <row r="19" spans="1:4">
      <c r="A19" s="151"/>
      <c r="B19" s="149" t="s">
        <v>127</v>
      </c>
      <c r="C19" s="150" t="s">
        <v>158</v>
      </c>
      <c r="D19" s="152">
        <v>78</v>
      </c>
    </row>
    <row r="20" spans="1:4">
      <c r="A20" s="151"/>
      <c r="B20" s="149" t="s">
        <v>127</v>
      </c>
      <c r="C20" s="150" t="s">
        <v>370</v>
      </c>
      <c r="D20" s="152">
        <v>78</v>
      </c>
    </row>
    <row r="21" spans="1:4">
      <c r="A21" s="151"/>
      <c r="B21" s="149" t="s">
        <v>114</v>
      </c>
      <c r="C21" s="150" t="s">
        <v>137</v>
      </c>
      <c r="D21" s="133">
        <v>79</v>
      </c>
    </row>
    <row r="22" spans="1:4">
      <c r="A22" s="151"/>
      <c r="B22" s="149" t="s">
        <v>127</v>
      </c>
      <c r="C22" s="150" t="s">
        <v>156</v>
      </c>
      <c r="D22" s="152">
        <v>79</v>
      </c>
    </row>
    <row r="23" spans="1:4">
      <c r="A23" s="151"/>
      <c r="B23" s="149" t="s">
        <v>127</v>
      </c>
      <c r="C23" s="150" t="s">
        <v>151</v>
      </c>
      <c r="D23" s="152">
        <v>79</v>
      </c>
    </row>
    <row r="24" spans="1:4">
      <c r="A24" s="151"/>
      <c r="B24" s="149" t="s">
        <v>127</v>
      </c>
      <c r="C24" s="150" t="s">
        <v>368</v>
      </c>
      <c r="D24" s="152">
        <v>79</v>
      </c>
    </row>
    <row r="25" spans="1:4">
      <c r="A25" s="151"/>
      <c r="B25" s="149" t="s">
        <v>148</v>
      </c>
      <c r="C25" s="150" t="s">
        <v>373</v>
      </c>
      <c r="D25" s="152">
        <v>79</v>
      </c>
    </row>
    <row r="26" spans="1:4">
      <c r="A26" s="151"/>
      <c r="B26" s="149" t="s">
        <v>148</v>
      </c>
      <c r="C26" s="150" t="s">
        <v>159</v>
      </c>
      <c r="D26" s="152">
        <v>79</v>
      </c>
    </row>
    <row r="27" spans="1:4">
      <c r="A27" s="151"/>
      <c r="B27" s="149" t="s">
        <v>127</v>
      </c>
      <c r="C27" s="150" t="s">
        <v>256</v>
      </c>
      <c r="D27" s="152">
        <v>80</v>
      </c>
    </row>
    <row r="28" spans="1:4">
      <c r="A28" s="151"/>
      <c r="B28" s="149" t="s">
        <v>127</v>
      </c>
      <c r="C28" s="150" t="s">
        <v>254</v>
      </c>
      <c r="D28" s="152">
        <v>80</v>
      </c>
    </row>
    <row r="29" spans="1:4">
      <c r="A29" s="151"/>
      <c r="B29" s="149" t="s">
        <v>148</v>
      </c>
      <c r="C29" s="150" t="s">
        <v>163</v>
      </c>
      <c r="D29" s="152">
        <v>80</v>
      </c>
    </row>
    <row r="30" spans="1:4">
      <c r="A30" s="151"/>
      <c r="B30" s="149" t="s">
        <v>114</v>
      </c>
      <c r="C30" s="150" t="s">
        <v>366</v>
      </c>
      <c r="D30" s="152">
        <v>81</v>
      </c>
    </row>
    <row r="31" spans="1:4">
      <c r="A31" s="151"/>
      <c r="B31" s="149" t="s">
        <v>127</v>
      </c>
      <c r="C31" s="150" t="s">
        <v>369</v>
      </c>
      <c r="D31" s="152">
        <v>81</v>
      </c>
    </row>
    <row r="32" spans="1:4">
      <c r="A32" s="151"/>
      <c r="B32" s="149" t="s">
        <v>127</v>
      </c>
      <c r="C32" s="150" t="s">
        <v>264</v>
      </c>
      <c r="D32" s="152">
        <v>81</v>
      </c>
    </row>
    <row r="33" spans="1:4">
      <c r="A33" s="151"/>
      <c r="B33" s="149" t="s">
        <v>127</v>
      </c>
      <c r="C33" s="150" t="s">
        <v>253</v>
      </c>
      <c r="D33" s="152">
        <v>81</v>
      </c>
    </row>
    <row r="34" spans="1:4">
      <c r="A34" s="151"/>
      <c r="B34" s="149" t="s">
        <v>148</v>
      </c>
      <c r="C34" s="150" t="s">
        <v>152</v>
      </c>
      <c r="D34" s="152">
        <v>81</v>
      </c>
    </row>
    <row r="35" spans="1:4">
      <c r="A35" s="151"/>
      <c r="B35" s="149" t="s">
        <v>148</v>
      </c>
      <c r="C35" s="150" t="s">
        <v>375</v>
      </c>
      <c r="D35" s="152">
        <v>81</v>
      </c>
    </row>
    <row r="36" spans="1:4">
      <c r="A36" s="151"/>
      <c r="B36" s="149" t="s">
        <v>148</v>
      </c>
      <c r="C36" s="150" t="s">
        <v>377</v>
      </c>
      <c r="D36" s="152">
        <v>81</v>
      </c>
    </row>
    <row r="37" spans="1:4">
      <c r="A37" s="151"/>
      <c r="B37" s="149" t="s">
        <v>148</v>
      </c>
      <c r="C37" s="150" t="s">
        <v>167</v>
      </c>
      <c r="D37" s="152">
        <v>81</v>
      </c>
    </row>
    <row r="38" spans="1:4">
      <c r="A38" s="151"/>
      <c r="B38" s="149" t="s">
        <v>127</v>
      </c>
      <c r="C38" s="150" t="s">
        <v>166</v>
      </c>
      <c r="D38" s="152">
        <v>83</v>
      </c>
    </row>
    <row r="39" spans="1:4">
      <c r="A39" s="151"/>
      <c r="B39" s="149" t="s">
        <v>127</v>
      </c>
      <c r="C39" s="150" t="s">
        <v>140</v>
      </c>
      <c r="D39" s="152">
        <v>83</v>
      </c>
    </row>
    <row r="40" spans="1:4">
      <c r="A40" s="151"/>
      <c r="B40" s="149" t="s">
        <v>148</v>
      </c>
      <c r="C40" s="150" t="s">
        <v>376</v>
      </c>
      <c r="D40" s="152">
        <v>84</v>
      </c>
    </row>
    <row r="41" spans="1:4">
      <c r="A41" s="151"/>
      <c r="B41" s="149" t="s">
        <v>148</v>
      </c>
      <c r="C41" s="150" t="s">
        <v>157</v>
      </c>
      <c r="D41" s="152">
        <v>84</v>
      </c>
    </row>
    <row r="42" spans="1:4">
      <c r="A42" s="151"/>
      <c r="B42" s="149" t="s">
        <v>148</v>
      </c>
      <c r="C42" s="150" t="s">
        <v>26</v>
      </c>
      <c r="D42" s="152">
        <v>85</v>
      </c>
    </row>
    <row r="43" spans="1:4">
      <c r="A43" s="151"/>
      <c r="B43" s="149" t="s">
        <v>148</v>
      </c>
      <c r="C43" s="150" t="s">
        <v>164</v>
      </c>
      <c r="D43" s="152">
        <v>85</v>
      </c>
    </row>
    <row r="44" spans="1:4">
      <c r="A44" s="151"/>
      <c r="B44" s="149" t="s">
        <v>148</v>
      </c>
      <c r="C44" s="150" t="s">
        <v>165</v>
      </c>
      <c r="D44" s="152">
        <v>85</v>
      </c>
    </row>
    <row r="45" spans="1:4">
      <c r="A45" s="151"/>
      <c r="B45" s="149" t="s">
        <v>127</v>
      </c>
      <c r="C45" s="150" t="s">
        <v>371</v>
      </c>
      <c r="D45" s="152">
        <v>86</v>
      </c>
    </row>
    <row r="46" spans="1:4">
      <c r="A46" s="151"/>
      <c r="B46" s="149" t="s">
        <v>148</v>
      </c>
      <c r="C46" s="150" t="s">
        <v>261</v>
      </c>
      <c r="D46" s="152">
        <v>86</v>
      </c>
    </row>
    <row r="47" spans="1:4">
      <c r="A47" s="151"/>
      <c r="B47" s="149" t="s">
        <v>127</v>
      </c>
      <c r="C47" s="150" t="s">
        <v>372</v>
      </c>
      <c r="D47" s="152">
        <v>89</v>
      </c>
    </row>
    <row r="48" spans="1:4">
      <c r="A48" s="151"/>
      <c r="B48" s="149" t="s">
        <v>148</v>
      </c>
      <c r="C48" s="150" t="s">
        <v>378</v>
      </c>
      <c r="D48" s="152">
        <v>91</v>
      </c>
    </row>
    <row r="49" spans="1:4">
      <c r="A49" s="151"/>
      <c r="B49" s="149"/>
      <c r="C49" s="150"/>
      <c r="D49" s="152"/>
    </row>
    <row r="50" spans="1:4">
      <c r="A50" s="151"/>
      <c r="B50" s="149"/>
      <c r="C50" s="150"/>
      <c r="D50" s="152"/>
    </row>
    <row r="51" spans="1:4">
      <c r="A51" s="151"/>
      <c r="B51" s="149"/>
      <c r="C51" s="150"/>
      <c r="D51" s="152"/>
    </row>
    <row r="52" spans="1:4">
      <c r="A52" s="151"/>
      <c r="B52" s="149"/>
      <c r="C52" s="150"/>
      <c r="D52" s="152"/>
    </row>
    <row r="53" spans="1:4">
      <c r="A53" s="151"/>
      <c r="B53" s="149"/>
      <c r="C53" s="150"/>
      <c r="D53" s="152"/>
    </row>
    <row r="54" spans="1:4">
      <c r="A54" s="151"/>
      <c r="B54" s="149"/>
      <c r="C54" s="150"/>
      <c r="D54" s="152"/>
    </row>
    <row r="55" spans="1:4">
      <c r="A55" s="151"/>
      <c r="B55" s="149"/>
      <c r="C55" s="150"/>
      <c r="D55" s="152"/>
    </row>
    <row r="56" spans="1:4">
      <c r="A56" s="151"/>
      <c r="B56" s="149"/>
      <c r="C56" s="150"/>
      <c r="D56" s="152"/>
    </row>
    <row r="57" spans="1:4">
      <c r="A57" s="151"/>
      <c r="B57" s="149"/>
      <c r="C57" s="150"/>
      <c r="D57" s="152"/>
    </row>
    <row r="58" spans="1:4">
      <c r="A58" s="151"/>
      <c r="B58" s="149"/>
      <c r="C58" s="150"/>
      <c r="D58" s="152"/>
    </row>
    <row r="59" spans="1:4">
      <c r="A59" s="151"/>
      <c r="B59" s="149"/>
      <c r="C59" s="150"/>
      <c r="D59" s="152"/>
    </row>
    <row r="60" spans="1:4">
      <c r="A60" s="151"/>
      <c r="B60" s="149"/>
      <c r="C60" s="150"/>
      <c r="D60" s="152"/>
    </row>
    <row r="61" spans="1:4">
      <c r="A61" s="151"/>
      <c r="B61" s="149"/>
      <c r="C61" s="150"/>
      <c r="D61" s="152"/>
    </row>
    <row r="62" spans="1:4">
      <c r="A62" s="151"/>
      <c r="B62" s="149"/>
      <c r="C62" s="150"/>
      <c r="D62" s="152"/>
    </row>
    <row r="63" spans="1:4">
      <c r="A63" s="151"/>
      <c r="B63" s="149"/>
      <c r="C63" s="150"/>
      <c r="D63" s="152"/>
    </row>
    <row r="64" spans="1:4">
      <c r="A64" s="151"/>
      <c r="B64" s="149"/>
      <c r="C64" s="150"/>
      <c r="D64" s="152"/>
    </row>
    <row r="65" spans="1:4">
      <c r="A65" s="151"/>
      <c r="B65" s="149"/>
      <c r="C65" s="150"/>
      <c r="D65" s="152"/>
    </row>
    <row r="66" spans="1:4">
      <c r="A66" s="151"/>
      <c r="B66" s="149"/>
      <c r="C66" s="150"/>
      <c r="D66" s="152"/>
    </row>
    <row r="67" spans="1:4">
      <c r="A67" s="151"/>
      <c r="B67" s="149"/>
      <c r="C67" s="150"/>
      <c r="D67" s="152"/>
    </row>
    <row r="68" spans="1:4">
      <c r="A68" s="151"/>
      <c r="B68" s="149"/>
      <c r="C68" s="150"/>
      <c r="D68" s="152"/>
    </row>
    <row r="69" spans="1:4">
      <c r="A69" s="151"/>
      <c r="B69" s="149"/>
      <c r="C69" s="150"/>
      <c r="D69" s="152"/>
    </row>
    <row r="70" spans="1:4">
      <c r="A70" s="151"/>
      <c r="B70" s="149"/>
      <c r="C70" s="150"/>
      <c r="D70" s="152"/>
    </row>
    <row r="71" spans="1:4">
      <c r="A71" s="151"/>
      <c r="B71" s="149"/>
      <c r="C71" s="150"/>
      <c r="D71" s="152"/>
    </row>
    <row r="72" spans="1:4">
      <c r="A72" s="151"/>
      <c r="B72" s="149"/>
      <c r="C72" s="150"/>
      <c r="D72" s="152"/>
    </row>
    <row r="73" spans="1:4">
      <c r="A73" s="151"/>
      <c r="B73" s="149"/>
      <c r="C73" s="150"/>
      <c r="D73" s="152"/>
    </row>
    <row r="74" spans="1:4">
      <c r="A74" s="151"/>
      <c r="B74" s="149"/>
      <c r="C74" s="150"/>
      <c r="D74" s="152"/>
    </row>
    <row r="75" spans="1:4">
      <c r="A75" s="151"/>
      <c r="B75" s="149"/>
      <c r="C75" s="150"/>
      <c r="D75" s="152"/>
    </row>
    <row r="76" spans="1:4">
      <c r="A76" s="151"/>
      <c r="B76" s="149"/>
      <c r="C76" s="150"/>
      <c r="D76" s="152"/>
    </row>
    <row r="77" spans="1:4">
      <c r="A77" s="151"/>
      <c r="B77" s="149"/>
      <c r="C77" s="150"/>
      <c r="D77" s="152"/>
    </row>
    <row r="78" spans="1:4">
      <c r="A78" s="151"/>
      <c r="B78" s="149"/>
      <c r="C78" s="150"/>
      <c r="D78" s="152"/>
    </row>
    <row r="79" spans="1:4">
      <c r="A79" s="151"/>
      <c r="B79" s="149"/>
      <c r="C79" s="150"/>
      <c r="D79" s="152"/>
    </row>
    <row r="80" spans="1:4">
      <c r="A80" s="151"/>
      <c r="B80" s="149"/>
      <c r="C80" s="150"/>
      <c r="D80" s="152"/>
    </row>
    <row r="81" spans="1:4">
      <c r="A81" s="151"/>
      <c r="B81" s="149"/>
      <c r="C81" s="150"/>
      <c r="D81" s="152"/>
    </row>
    <row r="82" spans="1:4">
      <c r="A82" s="151"/>
      <c r="B82" s="149"/>
      <c r="C82" s="150"/>
      <c r="D82" s="152"/>
    </row>
    <row r="83" spans="1:4">
      <c r="A83" s="151"/>
      <c r="B83" s="149"/>
      <c r="C83" s="150"/>
      <c r="D83" s="152"/>
    </row>
    <row r="84" spans="1:4">
      <c r="A84" s="151"/>
      <c r="B84" s="149"/>
      <c r="C84" s="150"/>
      <c r="D84" s="152"/>
    </row>
    <row r="85" spans="1:4">
      <c r="A85" s="151"/>
      <c r="B85" s="149"/>
      <c r="C85" s="150"/>
      <c r="D85" s="152"/>
    </row>
    <row r="86" spans="1:4">
      <c r="A86" s="151"/>
      <c r="B86" s="149"/>
      <c r="C86" s="150"/>
      <c r="D86" s="152"/>
    </row>
    <row r="87" spans="1:4">
      <c r="A87" s="151"/>
      <c r="B87" s="149"/>
      <c r="C87" s="150"/>
      <c r="D87" s="152"/>
    </row>
    <row r="88" spans="1:4">
      <c r="A88" s="151"/>
      <c r="B88" s="149"/>
      <c r="C88" s="150"/>
      <c r="D88" s="152"/>
    </row>
    <row r="89" spans="1:4">
      <c r="A89" s="151"/>
      <c r="B89" s="149"/>
      <c r="C89" s="150"/>
      <c r="D89" s="152"/>
    </row>
    <row r="90" spans="1:4">
      <c r="A90" s="151"/>
      <c r="B90" s="149"/>
      <c r="C90" s="150"/>
      <c r="D90" s="152"/>
    </row>
    <row r="91" spans="1:4">
      <c r="A91" s="151"/>
      <c r="B91" s="149"/>
      <c r="C91" s="150"/>
      <c r="D91" s="152"/>
    </row>
    <row r="92" spans="1:4">
      <c r="A92" s="151"/>
      <c r="B92" s="149"/>
      <c r="C92" s="150"/>
      <c r="D92" s="152"/>
    </row>
    <row r="93" spans="1:4">
      <c r="A93" s="151"/>
      <c r="B93" s="149"/>
      <c r="C93" s="150"/>
      <c r="D93" s="152"/>
    </row>
    <row r="94" spans="1:4">
      <c r="A94" s="151"/>
      <c r="B94" s="149"/>
      <c r="C94" s="150"/>
      <c r="D94" s="152"/>
    </row>
    <row r="95" spans="1:4">
      <c r="A95" s="151"/>
      <c r="B95" s="149"/>
      <c r="C95" s="150"/>
      <c r="D95" s="152"/>
    </row>
    <row r="96" spans="1:4">
      <c r="A96" s="151"/>
      <c r="B96" s="149"/>
      <c r="C96" s="150"/>
      <c r="D96" s="152"/>
    </row>
    <row r="97" spans="1:4">
      <c r="A97" s="151"/>
      <c r="B97" s="149"/>
      <c r="C97" s="150"/>
      <c r="D97" s="152"/>
    </row>
    <row r="98" spans="1:4">
      <c r="A98" s="151"/>
      <c r="B98" s="149"/>
      <c r="C98" s="150"/>
      <c r="D98" s="152"/>
    </row>
    <row r="99" spans="1:4">
      <c r="A99" s="151"/>
      <c r="B99" s="149"/>
      <c r="C99" s="150"/>
      <c r="D99" s="152"/>
    </row>
    <row r="100" spans="1:4">
      <c r="A100" s="151"/>
      <c r="B100" s="149"/>
      <c r="C100" s="150"/>
      <c r="D100" s="152"/>
    </row>
    <row r="101" spans="1:4">
      <c r="A101" s="151"/>
      <c r="B101" s="149"/>
      <c r="C101" s="150"/>
      <c r="D101" s="152"/>
    </row>
  </sheetData>
  <sortState ref="B2:D48">
    <sortCondition ref="D2:D48"/>
  </sortState>
  <phoneticPr fontId="2" type="noConversion"/>
  <conditionalFormatting sqref="B2:B101">
    <cfRule type="expression" dxfId="394" priority="4">
      <formula>AND(XDY2=0,XDZ2&lt;&gt;"")</formula>
    </cfRule>
  </conditionalFormatting>
  <conditionalFormatting sqref="A2:A101">
    <cfRule type="expression" dxfId="393" priority="3">
      <formula>AND(XDY2=0,XDZ2&lt;&gt;"")</formula>
    </cfRule>
  </conditionalFormatting>
  <conditionalFormatting sqref="D2:D101">
    <cfRule type="cellIs" dxfId="392" priority="1" operator="lessThan">
      <formula>#REF!</formula>
    </cfRule>
    <cfRule type="cellIs" dxfId="391" priority="2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H102"/>
  <sheetViews>
    <sheetView workbookViewId="0">
      <pane ySplit="2" topLeftCell="A3" activePane="bottomLeft" state="frozen"/>
      <selection activeCell="A2" sqref="A2:D101"/>
      <selection pane="bottomLeft" activeCell="E3" sqref="E3:G49"/>
    </sheetView>
  </sheetViews>
  <sheetFormatPr defaultRowHeight="15"/>
  <cols>
    <col min="1" max="1" width="6.625" style="142" customWidth="1"/>
    <col min="2" max="2" width="5.125" style="142" customWidth="1"/>
    <col min="3" max="3" width="8.5" style="142" customWidth="1"/>
    <col min="4" max="4" width="7.625" style="142" customWidth="1"/>
    <col min="5" max="5" width="7.5" style="142" bestFit="1" customWidth="1"/>
    <col min="6" max="6" width="12.5" style="142" customWidth="1"/>
    <col min="7" max="7" width="5.375" style="142" customWidth="1"/>
    <col min="8" max="8" width="7.375" style="145" customWidth="1"/>
    <col min="9" max="16384" width="9" style="142"/>
  </cols>
  <sheetData>
    <row r="1" spans="1:8" ht="16.5">
      <c r="A1" s="134" t="s">
        <v>301</v>
      </c>
      <c r="B1" s="134" t="s">
        <v>302</v>
      </c>
      <c r="C1" s="134" t="s">
        <v>303</v>
      </c>
      <c r="D1" s="134" t="s">
        <v>304</v>
      </c>
      <c r="E1" s="211" t="s">
        <v>305</v>
      </c>
      <c r="F1" s="212"/>
      <c r="G1" s="212"/>
      <c r="H1" s="213"/>
    </row>
    <row r="2" spans="1:8" ht="16.5">
      <c r="A2" s="135">
        <f>SUM(A3:A102)</f>
        <v>47</v>
      </c>
      <c r="B2" s="135"/>
      <c r="C2" s="135">
        <f>ROUNDUP(A2/2,0)</f>
        <v>24</v>
      </c>
      <c r="D2" s="136">
        <f>SUM(D3:D102)/C2</f>
        <v>76.041666666666671</v>
      </c>
      <c r="E2" s="158" t="s">
        <v>306</v>
      </c>
      <c r="F2" s="158" t="s">
        <v>269</v>
      </c>
      <c r="G2" s="159" t="s">
        <v>296</v>
      </c>
      <c r="H2" s="139" t="s">
        <v>307</v>
      </c>
    </row>
    <row r="3" spans="1:8" ht="16.5">
      <c r="A3" s="140">
        <f>COUNTA(F3)</f>
        <v>1</v>
      </c>
      <c r="B3" s="140">
        <f>B2+A3</f>
        <v>1</v>
      </c>
      <c r="C3" s="140">
        <f>IF(B3&lt;=C$2,1,0)</f>
        <v>1</v>
      </c>
      <c r="D3" s="140">
        <f>C3*G3</f>
        <v>71</v>
      </c>
      <c r="E3" s="149" t="s">
        <v>148</v>
      </c>
      <c r="F3" s="150" t="s">
        <v>149</v>
      </c>
      <c r="G3" s="133">
        <v>71</v>
      </c>
      <c r="H3" s="141">
        <f>IF($D$2-G3+10&gt;0,$D$2-G3+10,0)*A3</f>
        <v>15.041666666666671</v>
      </c>
    </row>
    <row r="4" spans="1:8" ht="16.5">
      <c r="A4" s="140">
        <f t="shared" ref="A4:A67" si="0">COUNTA(F4)</f>
        <v>1</v>
      </c>
      <c r="B4" s="140">
        <f t="shared" ref="B4:B67" si="1">B3+A4</f>
        <v>2</v>
      </c>
      <c r="C4" s="140">
        <f t="shared" ref="C4:C67" si="2">IF(B4&lt;=C$2,1,0)</f>
        <v>1</v>
      </c>
      <c r="D4" s="140">
        <f t="shared" ref="D4:D67" si="3">C4*G4</f>
        <v>72</v>
      </c>
      <c r="E4" s="149" t="s">
        <v>127</v>
      </c>
      <c r="F4" s="150" t="s">
        <v>136</v>
      </c>
      <c r="G4" s="133">
        <v>72</v>
      </c>
      <c r="H4" s="141">
        <f t="shared" ref="H4:H67" si="4">IF($D$2-G4+10&gt;0,$D$2-G4+10,0)*A4</f>
        <v>14.041666666666671</v>
      </c>
    </row>
    <row r="5" spans="1:8" ht="16.5">
      <c r="A5" s="140">
        <f t="shared" si="0"/>
        <v>1</v>
      </c>
      <c r="B5" s="140">
        <f t="shared" si="1"/>
        <v>3</v>
      </c>
      <c r="C5" s="140">
        <f t="shared" si="2"/>
        <v>1</v>
      </c>
      <c r="D5" s="140">
        <f t="shared" si="3"/>
        <v>73</v>
      </c>
      <c r="E5" s="149" t="s">
        <v>114</v>
      </c>
      <c r="F5" s="150" t="s">
        <v>141</v>
      </c>
      <c r="G5" s="152">
        <v>73</v>
      </c>
      <c r="H5" s="141">
        <f t="shared" si="4"/>
        <v>13.041666666666671</v>
      </c>
    </row>
    <row r="6" spans="1:8" ht="16.5">
      <c r="A6" s="140">
        <f t="shared" si="0"/>
        <v>1</v>
      </c>
      <c r="B6" s="140">
        <f t="shared" si="1"/>
        <v>4</v>
      </c>
      <c r="C6" s="140">
        <f t="shared" si="2"/>
        <v>1</v>
      </c>
      <c r="D6" s="140">
        <f t="shared" si="3"/>
        <v>73</v>
      </c>
      <c r="E6" s="149" t="s">
        <v>127</v>
      </c>
      <c r="F6" s="150" t="s">
        <v>367</v>
      </c>
      <c r="G6" s="152">
        <v>73</v>
      </c>
      <c r="H6" s="141">
        <f t="shared" si="4"/>
        <v>13.041666666666671</v>
      </c>
    </row>
    <row r="7" spans="1:8" ht="16.5">
      <c r="A7" s="140">
        <f t="shared" si="0"/>
        <v>1</v>
      </c>
      <c r="B7" s="140">
        <f t="shared" si="1"/>
        <v>5</v>
      </c>
      <c r="C7" s="140">
        <f t="shared" si="2"/>
        <v>1</v>
      </c>
      <c r="D7" s="140">
        <f t="shared" si="3"/>
        <v>73</v>
      </c>
      <c r="E7" s="149" t="s">
        <v>127</v>
      </c>
      <c r="F7" s="150" t="s">
        <v>153</v>
      </c>
      <c r="G7" s="152">
        <v>73</v>
      </c>
      <c r="H7" s="141">
        <f t="shared" si="4"/>
        <v>13.041666666666671</v>
      </c>
    </row>
    <row r="8" spans="1:8" ht="16.5">
      <c r="A8" s="140">
        <f t="shared" si="0"/>
        <v>1</v>
      </c>
      <c r="B8" s="140">
        <f t="shared" si="1"/>
        <v>6</v>
      </c>
      <c r="C8" s="140">
        <f t="shared" si="2"/>
        <v>1</v>
      </c>
      <c r="D8" s="140">
        <f t="shared" si="3"/>
        <v>73</v>
      </c>
      <c r="E8" s="149" t="s">
        <v>148</v>
      </c>
      <c r="F8" s="150" t="s">
        <v>154</v>
      </c>
      <c r="G8" s="152">
        <v>73</v>
      </c>
      <c r="H8" s="141">
        <f t="shared" si="4"/>
        <v>13.041666666666671</v>
      </c>
    </row>
    <row r="9" spans="1:8" ht="16.5">
      <c r="A9" s="140">
        <f t="shared" si="0"/>
        <v>1</v>
      </c>
      <c r="B9" s="140">
        <f t="shared" si="1"/>
        <v>7</v>
      </c>
      <c r="C9" s="140">
        <f t="shared" si="2"/>
        <v>1</v>
      </c>
      <c r="D9" s="140">
        <f t="shared" si="3"/>
        <v>74</v>
      </c>
      <c r="E9" s="149" t="s">
        <v>114</v>
      </c>
      <c r="F9" s="150" t="s">
        <v>363</v>
      </c>
      <c r="G9" s="152">
        <v>74</v>
      </c>
      <c r="H9" s="141">
        <f t="shared" si="4"/>
        <v>12.041666666666671</v>
      </c>
    </row>
    <row r="10" spans="1:8" ht="16.5">
      <c r="A10" s="140">
        <f t="shared" si="0"/>
        <v>1</v>
      </c>
      <c r="B10" s="140">
        <f t="shared" si="1"/>
        <v>8</v>
      </c>
      <c r="C10" s="140">
        <f t="shared" si="2"/>
        <v>1</v>
      </c>
      <c r="D10" s="140">
        <f t="shared" si="3"/>
        <v>75</v>
      </c>
      <c r="E10" s="149" t="s">
        <v>127</v>
      </c>
      <c r="F10" s="150" t="s">
        <v>130</v>
      </c>
      <c r="G10" s="152">
        <v>75</v>
      </c>
      <c r="H10" s="141">
        <f t="shared" si="4"/>
        <v>11.041666666666671</v>
      </c>
    </row>
    <row r="11" spans="1:8" ht="16.5">
      <c r="A11" s="140">
        <f t="shared" si="0"/>
        <v>1</v>
      </c>
      <c r="B11" s="140">
        <f t="shared" si="1"/>
        <v>9</v>
      </c>
      <c r="C11" s="140">
        <f t="shared" si="2"/>
        <v>1</v>
      </c>
      <c r="D11" s="140">
        <f t="shared" si="3"/>
        <v>75</v>
      </c>
      <c r="E11" s="149" t="s">
        <v>127</v>
      </c>
      <c r="F11" s="150" t="s">
        <v>143</v>
      </c>
      <c r="G11" s="152">
        <v>75</v>
      </c>
      <c r="H11" s="141">
        <f t="shared" si="4"/>
        <v>11.041666666666671</v>
      </c>
    </row>
    <row r="12" spans="1:8" ht="16.5">
      <c r="A12" s="140">
        <f t="shared" si="0"/>
        <v>1</v>
      </c>
      <c r="B12" s="140">
        <f t="shared" si="1"/>
        <v>10</v>
      </c>
      <c r="C12" s="140">
        <f t="shared" si="2"/>
        <v>1</v>
      </c>
      <c r="D12" s="140">
        <f t="shared" si="3"/>
        <v>75</v>
      </c>
      <c r="E12" s="149" t="s">
        <v>148</v>
      </c>
      <c r="F12" s="150" t="s">
        <v>374</v>
      </c>
      <c r="G12" s="152">
        <v>75</v>
      </c>
      <c r="H12" s="141">
        <f t="shared" si="4"/>
        <v>11.041666666666671</v>
      </c>
    </row>
    <row r="13" spans="1:8" ht="16.5">
      <c r="A13" s="140">
        <f t="shared" si="0"/>
        <v>1</v>
      </c>
      <c r="B13" s="140">
        <f t="shared" si="1"/>
        <v>11</v>
      </c>
      <c r="C13" s="140">
        <f t="shared" si="2"/>
        <v>1</v>
      </c>
      <c r="D13" s="140">
        <f t="shared" si="3"/>
        <v>76</v>
      </c>
      <c r="E13" s="149" t="s">
        <v>148</v>
      </c>
      <c r="F13" s="150" t="s">
        <v>161</v>
      </c>
      <c r="G13" s="152">
        <v>76</v>
      </c>
      <c r="H13" s="141">
        <f t="shared" si="4"/>
        <v>10.041666666666671</v>
      </c>
    </row>
    <row r="14" spans="1:8" ht="16.5">
      <c r="A14" s="140">
        <f t="shared" si="0"/>
        <v>1</v>
      </c>
      <c r="B14" s="140">
        <f t="shared" si="1"/>
        <v>12</v>
      </c>
      <c r="C14" s="140">
        <f t="shared" si="2"/>
        <v>1</v>
      </c>
      <c r="D14" s="140">
        <f t="shared" si="3"/>
        <v>77</v>
      </c>
      <c r="E14" s="149" t="s">
        <v>114</v>
      </c>
      <c r="F14" s="150" t="s">
        <v>362</v>
      </c>
      <c r="G14" s="152">
        <v>77</v>
      </c>
      <c r="H14" s="141">
        <f t="shared" si="4"/>
        <v>9.0416666666666714</v>
      </c>
    </row>
    <row r="15" spans="1:8" ht="16.5">
      <c r="A15" s="140">
        <f t="shared" si="0"/>
        <v>1</v>
      </c>
      <c r="B15" s="140">
        <f t="shared" si="1"/>
        <v>13</v>
      </c>
      <c r="C15" s="140">
        <f t="shared" si="2"/>
        <v>1</v>
      </c>
      <c r="D15" s="140">
        <f t="shared" si="3"/>
        <v>77</v>
      </c>
      <c r="E15" s="149" t="s">
        <v>114</v>
      </c>
      <c r="F15" s="150" t="s">
        <v>364</v>
      </c>
      <c r="G15" s="152">
        <v>77</v>
      </c>
      <c r="H15" s="141">
        <f t="shared" si="4"/>
        <v>9.0416666666666714</v>
      </c>
    </row>
    <row r="16" spans="1:8" ht="16.5">
      <c r="A16" s="140">
        <f t="shared" si="0"/>
        <v>1</v>
      </c>
      <c r="B16" s="140">
        <f t="shared" si="1"/>
        <v>14</v>
      </c>
      <c r="C16" s="140">
        <f t="shared" si="2"/>
        <v>1</v>
      </c>
      <c r="D16" s="140">
        <f t="shared" si="3"/>
        <v>77</v>
      </c>
      <c r="E16" s="149" t="s">
        <v>114</v>
      </c>
      <c r="F16" s="150" t="s">
        <v>135</v>
      </c>
      <c r="G16" s="152">
        <v>77</v>
      </c>
      <c r="H16" s="141">
        <f t="shared" si="4"/>
        <v>9.0416666666666714</v>
      </c>
    </row>
    <row r="17" spans="1:8" ht="16.5">
      <c r="A17" s="140">
        <f t="shared" si="0"/>
        <v>1</v>
      </c>
      <c r="B17" s="140">
        <f t="shared" si="1"/>
        <v>15</v>
      </c>
      <c r="C17" s="140">
        <f t="shared" si="2"/>
        <v>1</v>
      </c>
      <c r="D17" s="140">
        <f t="shared" si="3"/>
        <v>77</v>
      </c>
      <c r="E17" s="149" t="s">
        <v>127</v>
      </c>
      <c r="F17" s="150" t="s">
        <v>145</v>
      </c>
      <c r="G17" s="152">
        <v>77</v>
      </c>
      <c r="H17" s="141">
        <f t="shared" si="4"/>
        <v>9.0416666666666714</v>
      </c>
    </row>
    <row r="18" spans="1:8" ht="16.5">
      <c r="A18" s="140">
        <f t="shared" si="0"/>
        <v>1</v>
      </c>
      <c r="B18" s="140">
        <f t="shared" si="1"/>
        <v>16</v>
      </c>
      <c r="C18" s="140">
        <f t="shared" si="2"/>
        <v>1</v>
      </c>
      <c r="D18" s="140">
        <f t="shared" si="3"/>
        <v>78</v>
      </c>
      <c r="E18" s="149" t="s">
        <v>114</v>
      </c>
      <c r="F18" s="150" t="s">
        <v>365</v>
      </c>
      <c r="G18" s="152">
        <v>78</v>
      </c>
      <c r="H18" s="141">
        <f t="shared" si="4"/>
        <v>8.0416666666666714</v>
      </c>
    </row>
    <row r="19" spans="1:8" ht="16.5">
      <c r="A19" s="140">
        <f t="shared" si="0"/>
        <v>1</v>
      </c>
      <c r="B19" s="140">
        <f t="shared" si="1"/>
        <v>17</v>
      </c>
      <c r="C19" s="140">
        <f t="shared" si="2"/>
        <v>1</v>
      </c>
      <c r="D19" s="140">
        <f t="shared" si="3"/>
        <v>78</v>
      </c>
      <c r="E19" s="149" t="s">
        <v>127</v>
      </c>
      <c r="F19" s="150" t="s">
        <v>144</v>
      </c>
      <c r="G19" s="152">
        <v>78</v>
      </c>
      <c r="H19" s="141">
        <f t="shared" si="4"/>
        <v>8.0416666666666714</v>
      </c>
    </row>
    <row r="20" spans="1:8" ht="16.5">
      <c r="A20" s="140">
        <f t="shared" si="0"/>
        <v>1</v>
      </c>
      <c r="B20" s="140">
        <f t="shared" si="1"/>
        <v>18</v>
      </c>
      <c r="C20" s="140">
        <f t="shared" si="2"/>
        <v>1</v>
      </c>
      <c r="D20" s="140">
        <f t="shared" si="3"/>
        <v>78</v>
      </c>
      <c r="E20" s="149" t="s">
        <v>127</v>
      </c>
      <c r="F20" s="150" t="s">
        <v>158</v>
      </c>
      <c r="G20" s="152">
        <v>78</v>
      </c>
      <c r="H20" s="141">
        <f t="shared" si="4"/>
        <v>8.0416666666666714</v>
      </c>
    </row>
    <row r="21" spans="1:8" ht="16.5">
      <c r="A21" s="140">
        <f t="shared" si="0"/>
        <v>1</v>
      </c>
      <c r="B21" s="140">
        <f t="shared" si="1"/>
        <v>19</v>
      </c>
      <c r="C21" s="140">
        <f t="shared" si="2"/>
        <v>1</v>
      </c>
      <c r="D21" s="140">
        <f t="shared" si="3"/>
        <v>78</v>
      </c>
      <c r="E21" s="149" t="s">
        <v>127</v>
      </c>
      <c r="F21" s="150" t="s">
        <v>370</v>
      </c>
      <c r="G21" s="152">
        <v>78</v>
      </c>
      <c r="H21" s="141">
        <f t="shared" si="4"/>
        <v>8.0416666666666714</v>
      </c>
    </row>
    <row r="22" spans="1:8" ht="16.5">
      <c r="A22" s="140">
        <f t="shared" si="0"/>
        <v>1</v>
      </c>
      <c r="B22" s="140">
        <f t="shared" si="1"/>
        <v>20</v>
      </c>
      <c r="C22" s="140">
        <f t="shared" si="2"/>
        <v>1</v>
      </c>
      <c r="D22" s="140">
        <f t="shared" si="3"/>
        <v>79</v>
      </c>
      <c r="E22" s="149" t="s">
        <v>114</v>
      </c>
      <c r="F22" s="150" t="s">
        <v>137</v>
      </c>
      <c r="G22" s="152">
        <v>79</v>
      </c>
      <c r="H22" s="141">
        <f t="shared" si="4"/>
        <v>7.0416666666666714</v>
      </c>
    </row>
    <row r="23" spans="1:8" ht="16.5">
      <c r="A23" s="140">
        <f t="shared" si="0"/>
        <v>1</v>
      </c>
      <c r="B23" s="140">
        <f t="shared" si="1"/>
        <v>21</v>
      </c>
      <c r="C23" s="140">
        <f t="shared" si="2"/>
        <v>1</v>
      </c>
      <c r="D23" s="140">
        <f t="shared" si="3"/>
        <v>79</v>
      </c>
      <c r="E23" s="149" t="s">
        <v>127</v>
      </c>
      <c r="F23" s="150" t="s">
        <v>156</v>
      </c>
      <c r="G23" s="152">
        <v>79</v>
      </c>
      <c r="H23" s="141">
        <f t="shared" si="4"/>
        <v>7.0416666666666714</v>
      </c>
    </row>
    <row r="24" spans="1:8" ht="16.5">
      <c r="A24" s="140">
        <f t="shared" si="0"/>
        <v>1</v>
      </c>
      <c r="B24" s="140">
        <f t="shared" si="1"/>
        <v>22</v>
      </c>
      <c r="C24" s="140">
        <f t="shared" si="2"/>
        <v>1</v>
      </c>
      <c r="D24" s="140">
        <f t="shared" si="3"/>
        <v>79</v>
      </c>
      <c r="E24" s="149" t="s">
        <v>127</v>
      </c>
      <c r="F24" s="150" t="s">
        <v>151</v>
      </c>
      <c r="G24" s="152">
        <v>79</v>
      </c>
      <c r="H24" s="141">
        <f t="shared" si="4"/>
        <v>7.0416666666666714</v>
      </c>
    </row>
    <row r="25" spans="1:8" ht="16.5">
      <c r="A25" s="140">
        <f t="shared" si="0"/>
        <v>1</v>
      </c>
      <c r="B25" s="140">
        <f t="shared" si="1"/>
        <v>23</v>
      </c>
      <c r="C25" s="140">
        <f t="shared" si="2"/>
        <v>1</v>
      </c>
      <c r="D25" s="140">
        <f t="shared" si="3"/>
        <v>79</v>
      </c>
      <c r="E25" s="149" t="s">
        <v>127</v>
      </c>
      <c r="F25" s="150" t="s">
        <v>368</v>
      </c>
      <c r="G25" s="152">
        <v>79</v>
      </c>
      <c r="H25" s="141">
        <f t="shared" si="4"/>
        <v>7.0416666666666714</v>
      </c>
    </row>
    <row r="26" spans="1:8" ht="16.5">
      <c r="A26" s="140">
        <f t="shared" si="0"/>
        <v>1</v>
      </c>
      <c r="B26" s="140">
        <f t="shared" si="1"/>
        <v>24</v>
      </c>
      <c r="C26" s="140">
        <f t="shared" si="2"/>
        <v>1</v>
      </c>
      <c r="D26" s="140">
        <f t="shared" si="3"/>
        <v>79</v>
      </c>
      <c r="E26" s="149" t="s">
        <v>148</v>
      </c>
      <c r="F26" s="150" t="s">
        <v>373</v>
      </c>
      <c r="G26" s="152">
        <v>79</v>
      </c>
      <c r="H26" s="141">
        <f t="shared" si="4"/>
        <v>7.0416666666666714</v>
      </c>
    </row>
    <row r="27" spans="1:8" ht="16.5">
      <c r="A27" s="140">
        <f t="shared" si="0"/>
        <v>1</v>
      </c>
      <c r="B27" s="140">
        <f t="shared" si="1"/>
        <v>25</v>
      </c>
      <c r="C27" s="140">
        <f t="shared" si="2"/>
        <v>0</v>
      </c>
      <c r="D27" s="140">
        <f t="shared" si="3"/>
        <v>0</v>
      </c>
      <c r="E27" s="149" t="s">
        <v>148</v>
      </c>
      <c r="F27" s="150" t="s">
        <v>159</v>
      </c>
      <c r="G27" s="152">
        <v>79</v>
      </c>
      <c r="H27" s="141">
        <f t="shared" si="4"/>
        <v>7.0416666666666714</v>
      </c>
    </row>
    <row r="28" spans="1:8" ht="16.5">
      <c r="A28" s="140">
        <f t="shared" si="0"/>
        <v>1</v>
      </c>
      <c r="B28" s="140">
        <f t="shared" si="1"/>
        <v>26</v>
      </c>
      <c r="C28" s="140">
        <f t="shared" si="2"/>
        <v>0</v>
      </c>
      <c r="D28" s="140">
        <f t="shared" si="3"/>
        <v>0</v>
      </c>
      <c r="E28" s="149" t="s">
        <v>127</v>
      </c>
      <c r="F28" s="150" t="s">
        <v>256</v>
      </c>
      <c r="G28" s="152">
        <v>80</v>
      </c>
      <c r="H28" s="141">
        <f t="shared" si="4"/>
        <v>6.0416666666666714</v>
      </c>
    </row>
    <row r="29" spans="1:8" ht="16.5">
      <c r="A29" s="140">
        <f t="shared" si="0"/>
        <v>1</v>
      </c>
      <c r="B29" s="140">
        <f t="shared" si="1"/>
        <v>27</v>
      </c>
      <c r="C29" s="140">
        <f t="shared" si="2"/>
        <v>0</v>
      </c>
      <c r="D29" s="140">
        <f t="shared" si="3"/>
        <v>0</v>
      </c>
      <c r="E29" s="149" t="s">
        <v>127</v>
      </c>
      <c r="F29" s="150" t="s">
        <v>254</v>
      </c>
      <c r="G29" s="152">
        <v>80</v>
      </c>
      <c r="H29" s="141">
        <f t="shared" si="4"/>
        <v>6.0416666666666714</v>
      </c>
    </row>
    <row r="30" spans="1:8" ht="16.5">
      <c r="A30" s="140">
        <f t="shared" si="0"/>
        <v>1</v>
      </c>
      <c r="B30" s="140">
        <f t="shared" si="1"/>
        <v>28</v>
      </c>
      <c r="C30" s="140">
        <f t="shared" si="2"/>
        <v>0</v>
      </c>
      <c r="D30" s="140">
        <f t="shared" si="3"/>
        <v>0</v>
      </c>
      <c r="E30" s="149" t="s">
        <v>148</v>
      </c>
      <c r="F30" s="150" t="s">
        <v>163</v>
      </c>
      <c r="G30" s="152">
        <v>80</v>
      </c>
      <c r="H30" s="141">
        <f t="shared" si="4"/>
        <v>6.0416666666666714</v>
      </c>
    </row>
    <row r="31" spans="1:8" ht="16.5">
      <c r="A31" s="140">
        <f t="shared" si="0"/>
        <v>1</v>
      </c>
      <c r="B31" s="140">
        <f t="shared" si="1"/>
        <v>29</v>
      </c>
      <c r="C31" s="140">
        <f t="shared" si="2"/>
        <v>0</v>
      </c>
      <c r="D31" s="140">
        <f t="shared" si="3"/>
        <v>0</v>
      </c>
      <c r="E31" s="149" t="s">
        <v>114</v>
      </c>
      <c r="F31" s="150" t="s">
        <v>366</v>
      </c>
      <c r="G31" s="152">
        <v>81</v>
      </c>
      <c r="H31" s="141">
        <f t="shared" si="4"/>
        <v>5.0416666666666714</v>
      </c>
    </row>
    <row r="32" spans="1:8" ht="16.5">
      <c r="A32" s="140">
        <f t="shared" si="0"/>
        <v>1</v>
      </c>
      <c r="B32" s="140">
        <f t="shared" si="1"/>
        <v>30</v>
      </c>
      <c r="C32" s="140">
        <f t="shared" si="2"/>
        <v>0</v>
      </c>
      <c r="D32" s="140">
        <f t="shared" si="3"/>
        <v>0</v>
      </c>
      <c r="E32" s="149" t="s">
        <v>127</v>
      </c>
      <c r="F32" s="150" t="s">
        <v>369</v>
      </c>
      <c r="G32" s="152">
        <v>81</v>
      </c>
      <c r="H32" s="141">
        <f t="shared" si="4"/>
        <v>5.0416666666666714</v>
      </c>
    </row>
    <row r="33" spans="1:8" ht="16.5">
      <c r="A33" s="140">
        <f t="shared" si="0"/>
        <v>1</v>
      </c>
      <c r="B33" s="140">
        <f t="shared" si="1"/>
        <v>31</v>
      </c>
      <c r="C33" s="140">
        <f t="shared" si="2"/>
        <v>0</v>
      </c>
      <c r="D33" s="140">
        <f t="shared" si="3"/>
        <v>0</v>
      </c>
      <c r="E33" s="149" t="s">
        <v>127</v>
      </c>
      <c r="F33" s="150" t="s">
        <v>264</v>
      </c>
      <c r="G33" s="152">
        <v>81</v>
      </c>
      <c r="H33" s="141">
        <f t="shared" si="4"/>
        <v>5.0416666666666714</v>
      </c>
    </row>
    <row r="34" spans="1:8" ht="16.5">
      <c r="A34" s="140">
        <f t="shared" si="0"/>
        <v>1</v>
      </c>
      <c r="B34" s="140">
        <f t="shared" si="1"/>
        <v>32</v>
      </c>
      <c r="C34" s="140">
        <f t="shared" si="2"/>
        <v>0</v>
      </c>
      <c r="D34" s="140">
        <f t="shared" si="3"/>
        <v>0</v>
      </c>
      <c r="E34" s="149" t="s">
        <v>127</v>
      </c>
      <c r="F34" s="150" t="s">
        <v>253</v>
      </c>
      <c r="G34" s="152">
        <v>81</v>
      </c>
      <c r="H34" s="141">
        <f t="shared" si="4"/>
        <v>5.0416666666666714</v>
      </c>
    </row>
    <row r="35" spans="1:8" ht="16.5">
      <c r="A35" s="140">
        <f t="shared" si="0"/>
        <v>1</v>
      </c>
      <c r="B35" s="140">
        <f t="shared" si="1"/>
        <v>33</v>
      </c>
      <c r="C35" s="140">
        <f t="shared" si="2"/>
        <v>0</v>
      </c>
      <c r="D35" s="140">
        <f t="shared" si="3"/>
        <v>0</v>
      </c>
      <c r="E35" s="149" t="s">
        <v>148</v>
      </c>
      <c r="F35" s="150" t="s">
        <v>152</v>
      </c>
      <c r="G35" s="152">
        <v>81</v>
      </c>
      <c r="H35" s="141">
        <f t="shared" si="4"/>
        <v>5.0416666666666714</v>
      </c>
    </row>
    <row r="36" spans="1:8" ht="16.5">
      <c r="A36" s="140">
        <f t="shared" si="0"/>
        <v>1</v>
      </c>
      <c r="B36" s="140">
        <f t="shared" si="1"/>
        <v>34</v>
      </c>
      <c r="C36" s="140">
        <f t="shared" si="2"/>
        <v>0</v>
      </c>
      <c r="D36" s="140">
        <f t="shared" si="3"/>
        <v>0</v>
      </c>
      <c r="E36" s="149" t="s">
        <v>148</v>
      </c>
      <c r="F36" s="150" t="s">
        <v>375</v>
      </c>
      <c r="G36" s="152">
        <v>81</v>
      </c>
      <c r="H36" s="141">
        <f t="shared" si="4"/>
        <v>5.0416666666666714</v>
      </c>
    </row>
    <row r="37" spans="1:8" ht="16.5">
      <c r="A37" s="140">
        <f t="shared" si="0"/>
        <v>1</v>
      </c>
      <c r="B37" s="140">
        <f t="shared" si="1"/>
        <v>35</v>
      </c>
      <c r="C37" s="140">
        <f t="shared" si="2"/>
        <v>0</v>
      </c>
      <c r="D37" s="140">
        <f t="shared" si="3"/>
        <v>0</v>
      </c>
      <c r="E37" s="149" t="s">
        <v>148</v>
      </c>
      <c r="F37" s="150" t="s">
        <v>377</v>
      </c>
      <c r="G37" s="152">
        <v>81</v>
      </c>
      <c r="H37" s="141">
        <f t="shared" si="4"/>
        <v>5.0416666666666714</v>
      </c>
    </row>
    <row r="38" spans="1:8" ht="16.5">
      <c r="A38" s="140">
        <f t="shared" si="0"/>
        <v>1</v>
      </c>
      <c r="B38" s="140">
        <f t="shared" si="1"/>
        <v>36</v>
      </c>
      <c r="C38" s="140">
        <f t="shared" si="2"/>
        <v>0</v>
      </c>
      <c r="D38" s="140">
        <f t="shared" si="3"/>
        <v>0</v>
      </c>
      <c r="E38" s="149" t="s">
        <v>148</v>
      </c>
      <c r="F38" s="150" t="s">
        <v>167</v>
      </c>
      <c r="G38" s="152">
        <v>81</v>
      </c>
      <c r="H38" s="141">
        <f t="shared" si="4"/>
        <v>5.0416666666666714</v>
      </c>
    </row>
    <row r="39" spans="1:8" ht="16.5">
      <c r="A39" s="140">
        <f t="shared" si="0"/>
        <v>1</v>
      </c>
      <c r="B39" s="140">
        <f t="shared" si="1"/>
        <v>37</v>
      </c>
      <c r="C39" s="140">
        <f t="shared" si="2"/>
        <v>0</v>
      </c>
      <c r="D39" s="140">
        <f t="shared" si="3"/>
        <v>0</v>
      </c>
      <c r="E39" s="149" t="s">
        <v>127</v>
      </c>
      <c r="F39" s="150" t="s">
        <v>166</v>
      </c>
      <c r="G39" s="152">
        <v>83</v>
      </c>
      <c r="H39" s="141">
        <f t="shared" si="4"/>
        <v>3.0416666666666714</v>
      </c>
    </row>
    <row r="40" spans="1:8" ht="16.5">
      <c r="A40" s="140">
        <f t="shared" si="0"/>
        <v>1</v>
      </c>
      <c r="B40" s="140">
        <f t="shared" si="1"/>
        <v>38</v>
      </c>
      <c r="C40" s="140">
        <f t="shared" si="2"/>
        <v>0</v>
      </c>
      <c r="D40" s="140">
        <f t="shared" si="3"/>
        <v>0</v>
      </c>
      <c r="E40" s="149" t="s">
        <v>127</v>
      </c>
      <c r="F40" s="150" t="s">
        <v>140</v>
      </c>
      <c r="G40" s="152">
        <v>83</v>
      </c>
      <c r="H40" s="141">
        <f t="shared" si="4"/>
        <v>3.0416666666666714</v>
      </c>
    </row>
    <row r="41" spans="1:8" ht="16.5">
      <c r="A41" s="140">
        <f t="shared" si="0"/>
        <v>1</v>
      </c>
      <c r="B41" s="140">
        <f t="shared" si="1"/>
        <v>39</v>
      </c>
      <c r="C41" s="140">
        <f t="shared" si="2"/>
        <v>0</v>
      </c>
      <c r="D41" s="140">
        <f t="shared" si="3"/>
        <v>0</v>
      </c>
      <c r="E41" s="149" t="s">
        <v>148</v>
      </c>
      <c r="F41" s="150" t="s">
        <v>376</v>
      </c>
      <c r="G41" s="152">
        <v>84</v>
      </c>
      <c r="H41" s="141">
        <f t="shared" si="4"/>
        <v>2.0416666666666714</v>
      </c>
    </row>
    <row r="42" spans="1:8" ht="16.5">
      <c r="A42" s="140">
        <f t="shared" si="0"/>
        <v>1</v>
      </c>
      <c r="B42" s="140">
        <f t="shared" si="1"/>
        <v>40</v>
      </c>
      <c r="C42" s="140">
        <f t="shared" si="2"/>
        <v>0</v>
      </c>
      <c r="D42" s="140">
        <f t="shared" si="3"/>
        <v>0</v>
      </c>
      <c r="E42" s="149" t="s">
        <v>148</v>
      </c>
      <c r="F42" s="150" t="s">
        <v>157</v>
      </c>
      <c r="G42" s="152">
        <v>84</v>
      </c>
      <c r="H42" s="141">
        <f t="shared" si="4"/>
        <v>2.0416666666666714</v>
      </c>
    </row>
    <row r="43" spans="1:8" ht="16.5">
      <c r="A43" s="140">
        <f t="shared" si="0"/>
        <v>1</v>
      </c>
      <c r="B43" s="140">
        <f t="shared" si="1"/>
        <v>41</v>
      </c>
      <c r="C43" s="140">
        <f t="shared" si="2"/>
        <v>0</v>
      </c>
      <c r="D43" s="140">
        <f t="shared" si="3"/>
        <v>0</v>
      </c>
      <c r="E43" s="149" t="s">
        <v>148</v>
      </c>
      <c r="F43" s="150" t="s">
        <v>26</v>
      </c>
      <c r="G43" s="152">
        <v>85</v>
      </c>
      <c r="H43" s="141">
        <f t="shared" si="4"/>
        <v>1.0416666666666714</v>
      </c>
    </row>
    <row r="44" spans="1:8" ht="16.5">
      <c r="A44" s="140">
        <f t="shared" si="0"/>
        <v>1</v>
      </c>
      <c r="B44" s="140">
        <f t="shared" si="1"/>
        <v>42</v>
      </c>
      <c r="C44" s="140">
        <f t="shared" si="2"/>
        <v>0</v>
      </c>
      <c r="D44" s="140">
        <f t="shared" si="3"/>
        <v>0</v>
      </c>
      <c r="E44" s="149" t="s">
        <v>148</v>
      </c>
      <c r="F44" s="150" t="s">
        <v>164</v>
      </c>
      <c r="G44" s="152">
        <v>85</v>
      </c>
      <c r="H44" s="141">
        <f t="shared" si="4"/>
        <v>1.0416666666666714</v>
      </c>
    </row>
    <row r="45" spans="1:8" ht="16.5">
      <c r="A45" s="140">
        <f t="shared" si="0"/>
        <v>1</v>
      </c>
      <c r="B45" s="140">
        <f t="shared" si="1"/>
        <v>43</v>
      </c>
      <c r="C45" s="140">
        <f t="shared" si="2"/>
        <v>0</v>
      </c>
      <c r="D45" s="140">
        <f t="shared" si="3"/>
        <v>0</v>
      </c>
      <c r="E45" s="149" t="s">
        <v>148</v>
      </c>
      <c r="F45" s="150" t="s">
        <v>165</v>
      </c>
      <c r="G45" s="152">
        <v>85</v>
      </c>
      <c r="H45" s="141">
        <f t="shared" si="4"/>
        <v>1.0416666666666714</v>
      </c>
    </row>
    <row r="46" spans="1:8" ht="16.5">
      <c r="A46" s="140">
        <f t="shared" si="0"/>
        <v>1</v>
      </c>
      <c r="B46" s="140">
        <f t="shared" si="1"/>
        <v>44</v>
      </c>
      <c r="C46" s="140">
        <f t="shared" si="2"/>
        <v>0</v>
      </c>
      <c r="D46" s="140">
        <f t="shared" si="3"/>
        <v>0</v>
      </c>
      <c r="E46" s="149" t="s">
        <v>127</v>
      </c>
      <c r="F46" s="150" t="s">
        <v>371</v>
      </c>
      <c r="G46" s="152">
        <v>86</v>
      </c>
      <c r="H46" s="141">
        <f t="shared" si="4"/>
        <v>4.1666666666671404E-2</v>
      </c>
    </row>
    <row r="47" spans="1:8" ht="16.5">
      <c r="A47" s="140">
        <f t="shared" si="0"/>
        <v>1</v>
      </c>
      <c r="B47" s="140">
        <f t="shared" si="1"/>
        <v>45</v>
      </c>
      <c r="C47" s="140">
        <f t="shared" si="2"/>
        <v>0</v>
      </c>
      <c r="D47" s="140">
        <f t="shared" si="3"/>
        <v>0</v>
      </c>
      <c r="E47" s="149" t="s">
        <v>148</v>
      </c>
      <c r="F47" s="150" t="s">
        <v>261</v>
      </c>
      <c r="G47" s="152">
        <v>86</v>
      </c>
      <c r="H47" s="141">
        <f t="shared" si="4"/>
        <v>4.1666666666671404E-2</v>
      </c>
    </row>
    <row r="48" spans="1:8" ht="16.5">
      <c r="A48" s="140">
        <f t="shared" si="0"/>
        <v>1</v>
      </c>
      <c r="B48" s="140">
        <f t="shared" si="1"/>
        <v>46</v>
      </c>
      <c r="C48" s="140">
        <f t="shared" si="2"/>
        <v>0</v>
      </c>
      <c r="D48" s="140">
        <f t="shared" si="3"/>
        <v>0</v>
      </c>
      <c r="E48" s="149" t="s">
        <v>127</v>
      </c>
      <c r="F48" s="150" t="s">
        <v>372</v>
      </c>
      <c r="G48" s="152">
        <v>89</v>
      </c>
      <c r="H48" s="141">
        <f t="shared" si="4"/>
        <v>0</v>
      </c>
    </row>
    <row r="49" spans="1:8" ht="16.5">
      <c r="A49" s="140">
        <f t="shared" si="0"/>
        <v>1</v>
      </c>
      <c r="B49" s="140">
        <f t="shared" si="1"/>
        <v>47</v>
      </c>
      <c r="C49" s="140">
        <f t="shared" si="2"/>
        <v>0</v>
      </c>
      <c r="D49" s="140">
        <f t="shared" si="3"/>
        <v>0</v>
      </c>
      <c r="E49" s="149" t="s">
        <v>148</v>
      </c>
      <c r="F49" s="150" t="s">
        <v>378</v>
      </c>
      <c r="G49" s="152">
        <v>91</v>
      </c>
      <c r="H49" s="141">
        <f t="shared" si="4"/>
        <v>0</v>
      </c>
    </row>
    <row r="50" spans="1:8" ht="16.5">
      <c r="A50" s="140">
        <f t="shared" si="0"/>
        <v>0</v>
      </c>
      <c r="B50" s="140">
        <f t="shared" si="1"/>
        <v>47</v>
      </c>
      <c r="C50" s="140">
        <f t="shared" si="2"/>
        <v>0</v>
      </c>
      <c r="D50" s="140">
        <f t="shared" si="3"/>
        <v>0</v>
      </c>
      <c r="E50" s="149"/>
      <c r="F50" s="150"/>
      <c r="G50" s="152"/>
      <c r="H50" s="141">
        <f t="shared" si="4"/>
        <v>0</v>
      </c>
    </row>
    <row r="51" spans="1:8" ht="16.5">
      <c r="A51" s="140">
        <f t="shared" si="0"/>
        <v>0</v>
      </c>
      <c r="B51" s="140">
        <f t="shared" si="1"/>
        <v>47</v>
      </c>
      <c r="C51" s="140">
        <f t="shared" si="2"/>
        <v>0</v>
      </c>
      <c r="D51" s="140">
        <f t="shared" si="3"/>
        <v>0</v>
      </c>
      <c r="E51" s="149"/>
      <c r="F51" s="150"/>
      <c r="G51" s="152"/>
      <c r="H51" s="141">
        <f t="shared" si="4"/>
        <v>0</v>
      </c>
    </row>
    <row r="52" spans="1:8" ht="16.5">
      <c r="A52" s="140">
        <f t="shared" si="0"/>
        <v>0</v>
      </c>
      <c r="B52" s="140">
        <f t="shared" si="1"/>
        <v>47</v>
      </c>
      <c r="C52" s="140">
        <f t="shared" si="2"/>
        <v>0</v>
      </c>
      <c r="D52" s="140">
        <f t="shared" si="3"/>
        <v>0</v>
      </c>
      <c r="E52" s="149"/>
      <c r="F52" s="150"/>
      <c r="G52" s="152"/>
      <c r="H52" s="141">
        <f t="shared" si="4"/>
        <v>0</v>
      </c>
    </row>
    <row r="53" spans="1:8" ht="16.5">
      <c r="A53" s="140">
        <f t="shared" si="0"/>
        <v>0</v>
      </c>
      <c r="B53" s="140">
        <f t="shared" si="1"/>
        <v>47</v>
      </c>
      <c r="C53" s="140">
        <f t="shared" si="2"/>
        <v>0</v>
      </c>
      <c r="D53" s="140">
        <f t="shared" si="3"/>
        <v>0</v>
      </c>
      <c r="E53" s="149"/>
      <c r="F53" s="150"/>
      <c r="G53" s="152"/>
      <c r="H53" s="141">
        <f t="shared" si="4"/>
        <v>0</v>
      </c>
    </row>
    <row r="54" spans="1:8" ht="16.5">
      <c r="A54" s="140">
        <f t="shared" si="0"/>
        <v>0</v>
      </c>
      <c r="B54" s="140">
        <f t="shared" si="1"/>
        <v>47</v>
      </c>
      <c r="C54" s="140">
        <f t="shared" si="2"/>
        <v>0</v>
      </c>
      <c r="D54" s="140">
        <f t="shared" si="3"/>
        <v>0</v>
      </c>
      <c r="E54" s="149"/>
      <c r="F54" s="150"/>
      <c r="G54" s="152"/>
      <c r="H54" s="141">
        <f t="shared" si="4"/>
        <v>0</v>
      </c>
    </row>
    <row r="55" spans="1:8" ht="16.5">
      <c r="A55" s="140">
        <f t="shared" si="0"/>
        <v>0</v>
      </c>
      <c r="B55" s="140">
        <f t="shared" si="1"/>
        <v>47</v>
      </c>
      <c r="C55" s="140">
        <f t="shared" si="2"/>
        <v>0</v>
      </c>
      <c r="D55" s="140">
        <f t="shared" si="3"/>
        <v>0</v>
      </c>
      <c r="E55" s="149"/>
      <c r="F55" s="150"/>
      <c r="G55" s="152"/>
      <c r="H55" s="141">
        <f t="shared" si="4"/>
        <v>0</v>
      </c>
    </row>
    <row r="56" spans="1:8" ht="16.5">
      <c r="A56" s="140">
        <f t="shared" si="0"/>
        <v>0</v>
      </c>
      <c r="B56" s="140">
        <f t="shared" si="1"/>
        <v>47</v>
      </c>
      <c r="C56" s="140">
        <f t="shared" si="2"/>
        <v>0</v>
      </c>
      <c r="D56" s="140">
        <f t="shared" si="3"/>
        <v>0</v>
      </c>
      <c r="E56" s="149"/>
      <c r="F56" s="150"/>
      <c r="G56" s="152"/>
      <c r="H56" s="141">
        <f t="shared" si="4"/>
        <v>0</v>
      </c>
    </row>
    <row r="57" spans="1:8" ht="16.5">
      <c r="A57" s="140">
        <f t="shared" si="0"/>
        <v>0</v>
      </c>
      <c r="B57" s="140">
        <f t="shared" si="1"/>
        <v>47</v>
      </c>
      <c r="C57" s="140">
        <f t="shared" si="2"/>
        <v>0</v>
      </c>
      <c r="D57" s="140">
        <f t="shared" si="3"/>
        <v>0</v>
      </c>
      <c r="E57" s="149"/>
      <c r="F57" s="150"/>
      <c r="G57" s="152"/>
      <c r="H57" s="141">
        <f t="shared" si="4"/>
        <v>0</v>
      </c>
    </row>
    <row r="58" spans="1:8" ht="16.5">
      <c r="A58" s="140">
        <f t="shared" si="0"/>
        <v>0</v>
      </c>
      <c r="B58" s="140">
        <f t="shared" si="1"/>
        <v>47</v>
      </c>
      <c r="C58" s="140">
        <f t="shared" si="2"/>
        <v>0</v>
      </c>
      <c r="D58" s="140">
        <f t="shared" si="3"/>
        <v>0</v>
      </c>
      <c r="E58" s="149"/>
      <c r="F58" s="150"/>
      <c r="G58" s="152"/>
      <c r="H58" s="141">
        <f t="shared" si="4"/>
        <v>0</v>
      </c>
    </row>
    <row r="59" spans="1:8" ht="16.5">
      <c r="A59" s="140">
        <f t="shared" si="0"/>
        <v>0</v>
      </c>
      <c r="B59" s="140">
        <f t="shared" si="1"/>
        <v>47</v>
      </c>
      <c r="C59" s="140">
        <f t="shared" si="2"/>
        <v>0</v>
      </c>
      <c r="D59" s="140">
        <f t="shared" si="3"/>
        <v>0</v>
      </c>
      <c r="E59" s="149"/>
      <c r="F59" s="150"/>
      <c r="G59" s="152"/>
      <c r="H59" s="141">
        <f t="shared" si="4"/>
        <v>0</v>
      </c>
    </row>
    <row r="60" spans="1:8" ht="16.5">
      <c r="A60" s="140">
        <f t="shared" si="0"/>
        <v>0</v>
      </c>
      <c r="B60" s="140">
        <f t="shared" si="1"/>
        <v>47</v>
      </c>
      <c r="C60" s="140">
        <f t="shared" si="2"/>
        <v>0</v>
      </c>
      <c r="D60" s="140">
        <f t="shared" si="3"/>
        <v>0</v>
      </c>
      <c r="E60" s="149"/>
      <c r="F60" s="150"/>
      <c r="G60" s="152"/>
      <c r="H60" s="141">
        <f t="shared" si="4"/>
        <v>0</v>
      </c>
    </row>
    <row r="61" spans="1:8" ht="16.5">
      <c r="A61" s="140">
        <f t="shared" si="0"/>
        <v>0</v>
      </c>
      <c r="B61" s="140">
        <f t="shared" si="1"/>
        <v>47</v>
      </c>
      <c r="C61" s="140">
        <f t="shared" si="2"/>
        <v>0</v>
      </c>
      <c r="D61" s="140">
        <f t="shared" si="3"/>
        <v>0</v>
      </c>
      <c r="E61" s="149"/>
      <c r="F61" s="150"/>
      <c r="G61" s="152"/>
      <c r="H61" s="141">
        <f t="shared" si="4"/>
        <v>0</v>
      </c>
    </row>
    <row r="62" spans="1:8" ht="16.5">
      <c r="A62" s="140">
        <f t="shared" si="0"/>
        <v>0</v>
      </c>
      <c r="B62" s="140">
        <f t="shared" si="1"/>
        <v>47</v>
      </c>
      <c r="C62" s="140">
        <f t="shared" si="2"/>
        <v>0</v>
      </c>
      <c r="D62" s="140">
        <f t="shared" si="3"/>
        <v>0</v>
      </c>
      <c r="E62" s="149"/>
      <c r="F62" s="150"/>
      <c r="G62" s="152"/>
      <c r="H62" s="141">
        <f t="shared" si="4"/>
        <v>0</v>
      </c>
    </row>
    <row r="63" spans="1:8" ht="16.5">
      <c r="A63" s="140">
        <f t="shared" si="0"/>
        <v>0</v>
      </c>
      <c r="B63" s="140">
        <f t="shared" si="1"/>
        <v>47</v>
      </c>
      <c r="C63" s="140">
        <f t="shared" si="2"/>
        <v>0</v>
      </c>
      <c r="D63" s="140">
        <f t="shared" si="3"/>
        <v>0</v>
      </c>
      <c r="E63" s="149"/>
      <c r="F63" s="150"/>
      <c r="G63" s="152"/>
      <c r="H63" s="141">
        <f t="shared" si="4"/>
        <v>0</v>
      </c>
    </row>
    <row r="64" spans="1:8" ht="16.5">
      <c r="A64" s="140">
        <f t="shared" si="0"/>
        <v>0</v>
      </c>
      <c r="B64" s="140">
        <f t="shared" si="1"/>
        <v>47</v>
      </c>
      <c r="C64" s="140">
        <f t="shared" si="2"/>
        <v>0</v>
      </c>
      <c r="D64" s="140">
        <f t="shared" si="3"/>
        <v>0</v>
      </c>
      <c r="E64" s="149"/>
      <c r="F64" s="150"/>
      <c r="G64" s="152"/>
      <c r="H64" s="141">
        <f t="shared" si="4"/>
        <v>0</v>
      </c>
    </row>
    <row r="65" spans="1:8" ht="16.5">
      <c r="A65" s="140">
        <f t="shared" si="0"/>
        <v>0</v>
      </c>
      <c r="B65" s="140">
        <f t="shared" si="1"/>
        <v>47</v>
      </c>
      <c r="C65" s="140">
        <f t="shared" si="2"/>
        <v>0</v>
      </c>
      <c r="D65" s="140">
        <f t="shared" si="3"/>
        <v>0</v>
      </c>
      <c r="E65" s="149"/>
      <c r="F65" s="150"/>
      <c r="G65" s="152"/>
      <c r="H65" s="141">
        <f t="shared" si="4"/>
        <v>0</v>
      </c>
    </row>
    <row r="66" spans="1:8" ht="16.5">
      <c r="A66" s="140">
        <f t="shared" si="0"/>
        <v>0</v>
      </c>
      <c r="B66" s="140">
        <f t="shared" si="1"/>
        <v>47</v>
      </c>
      <c r="C66" s="140">
        <f t="shared" si="2"/>
        <v>0</v>
      </c>
      <c r="D66" s="140">
        <f t="shared" si="3"/>
        <v>0</v>
      </c>
      <c r="E66" s="149"/>
      <c r="F66" s="150"/>
      <c r="G66" s="152"/>
      <c r="H66" s="141">
        <f t="shared" si="4"/>
        <v>0</v>
      </c>
    </row>
    <row r="67" spans="1:8" ht="16.5">
      <c r="A67" s="140">
        <f t="shared" si="0"/>
        <v>0</v>
      </c>
      <c r="B67" s="140">
        <f t="shared" si="1"/>
        <v>47</v>
      </c>
      <c r="C67" s="140">
        <f t="shared" si="2"/>
        <v>0</v>
      </c>
      <c r="D67" s="140">
        <f t="shared" si="3"/>
        <v>0</v>
      </c>
      <c r="E67" s="149"/>
      <c r="F67" s="150"/>
      <c r="G67" s="152"/>
      <c r="H67" s="141">
        <f t="shared" si="4"/>
        <v>0</v>
      </c>
    </row>
    <row r="68" spans="1:8" ht="16.5">
      <c r="A68" s="140">
        <f t="shared" ref="A68:A102" si="5">COUNTA(F68)</f>
        <v>0</v>
      </c>
      <c r="B68" s="140">
        <f t="shared" ref="B68:B102" si="6">B67+A68</f>
        <v>47</v>
      </c>
      <c r="C68" s="140">
        <f t="shared" ref="C68:C102" si="7">IF(B68&lt;=C$2,1,0)</f>
        <v>0</v>
      </c>
      <c r="D68" s="140">
        <f t="shared" ref="D68:D102" si="8">C68*G68</f>
        <v>0</v>
      </c>
      <c r="E68" s="149"/>
      <c r="F68" s="150"/>
      <c r="G68" s="152"/>
      <c r="H68" s="141">
        <f t="shared" ref="H68:H102" si="9">IF($D$2-G68+10&gt;0,$D$2-G68+10,0)*A68</f>
        <v>0</v>
      </c>
    </row>
    <row r="69" spans="1:8" ht="16.5">
      <c r="A69" s="140">
        <f t="shared" si="5"/>
        <v>0</v>
      </c>
      <c r="B69" s="140">
        <f t="shared" si="6"/>
        <v>47</v>
      </c>
      <c r="C69" s="140">
        <f t="shared" si="7"/>
        <v>0</v>
      </c>
      <c r="D69" s="140">
        <f t="shared" si="8"/>
        <v>0</v>
      </c>
      <c r="E69" s="149"/>
      <c r="F69" s="150"/>
      <c r="G69" s="152"/>
      <c r="H69" s="141">
        <f t="shared" si="9"/>
        <v>0</v>
      </c>
    </row>
    <row r="70" spans="1:8" ht="16.5">
      <c r="A70" s="140">
        <f t="shared" si="5"/>
        <v>0</v>
      </c>
      <c r="B70" s="140">
        <f t="shared" si="6"/>
        <v>47</v>
      </c>
      <c r="C70" s="140">
        <f t="shared" si="7"/>
        <v>0</v>
      </c>
      <c r="D70" s="140">
        <f t="shared" si="8"/>
        <v>0</v>
      </c>
      <c r="E70" s="149"/>
      <c r="F70" s="150"/>
      <c r="G70" s="152"/>
      <c r="H70" s="141">
        <f t="shared" si="9"/>
        <v>0</v>
      </c>
    </row>
    <row r="71" spans="1:8" ht="16.5">
      <c r="A71" s="140">
        <f t="shared" si="5"/>
        <v>0</v>
      </c>
      <c r="B71" s="140">
        <f t="shared" si="6"/>
        <v>47</v>
      </c>
      <c r="C71" s="140">
        <f t="shared" si="7"/>
        <v>0</v>
      </c>
      <c r="D71" s="140">
        <f t="shared" si="8"/>
        <v>0</v>
      </c>
      <c r="E71" s="149"/>
      <c r="F71" s="150"/>
      <c r="G71" s="152"/>
      <c r="H71" s="141">
        <f t="shared" si="9"/>
        <v>0</v>
      </c>
    </row>
    <row r="72" spans="1:8" ht="16.5">
      <c r="A72" s="140">
        <f t="shared" si="5"/>
        <v>0</v>
      </c>
      <c r="B72" s="140">
        <f t="shared" si="6"/>
        <v>47</v>
      </c>
      <c r="C72" s="140">
        <f t="shared" si="7"/>
        <v>0</v>
      </c>
      <c r="D72" s="140">
        <f t="shared" si="8"/>
        <v>0</v>
      </c>
      <c r="E72" s="149"/>
      <c r="F72" s="150"/>
      <c r="G72" s="152"/>
      <c r="H72" s="141">
        <f t="shared" si="9"/>
        <v>0</v>
      </c>
    </row>
    <row r="73" spans="1:8">
      <c r="A73" s="140">
        <f t="shared" si="5"/>
        <v>0</v>
      </c>
      <c r="B73" s="140">
        <f t="shared" si="6"/>
        <v>47</v>
      </c>
      <c r="C73" s="140">
        <f t="shared" si="7"/>
        <v>0</v>
      </c>
      <c r="D73" s="140">
        <f t="shared" si="8"/>
        <v>0</v>
      </c>
      <c r="E73" s="166"/>
      <c r="F73" s="167"/>
      <c r="G73" s="133"/>
      <c r="H73" s="141">
        <f t="shared" si="9"/>
        <v>0</v>
      </c>
    </row>
    <row r="74" spans="1:8" s="143" customFormat="1">
      <c r="A74" s="140">
        <f t="shared" si="5"/>
        <v>0</v>
      </c>
      <c r="B74" s="140">
        <f t="shared" si="6"/>
        <v>47</v>
      </c>
      <c r="C74" s="140">
        <f t="shared" si="7"/>
        <v>0</v>
      </c>
      <c r="D74" s="140">
        <f t="shared" si="8"/>
        <v>0</v>
      </c>
      <c r="E74" s="166"/>
      <c r="F74" s="167"/>
      <c r="G74" s="133"/>
      <c r="H74" s="141">
        <f t="shared" si="9"/>
        <v>0</v>
      </c>
    </row>
    <row r="75" spans="1:8" s="144" customFormat="1">
      <c r="A75" s="140">
        <f t="shared" si="5"/>
        <v>0</v>
      </c>
      <c r="B75" s="140">
        <f t="shared" si="6"/>
        <v>47</v>
      </c>
      <c r="C75" s="140">
        <f t="shared" si="7"/>
        <v>0</v>
      </c>
      <c r="D75" s="140">
        <f t="shared" si="8"/>
        <v>0</v>
      </c>
      <c r="E75" s="166"/>
      <c r="F75" s="167"/>
      <c r="G75" s="133"/>
      <c r="H75" s="141">
        <f t="shared" si="9"/>
        <v>0</v>
      </c>
    </row>
    <row r="76" spans="1:8">
      <c r="A76" s="140">
        <f t="shared" si="5"/>
        <v>0</v>
      </c>
      <c r="B76" s="140">
        <f t="shared" si="6"/>
        <v>47</v>
      </c>
      <c r="C76" s="140">
        <f t="shared" si="7"/>
        <v>0</v>
      </c>
      <c r="D76" s="140">
        <f t="shared" si="8"/>
        <v>0</v>
      </c>
      <c r="E76" s="166"/>
      <c r="F76" s="167"/>
      <c r="G76" s="133"/>
      <c r="H76" s="141">
        <f t="shared" si="9"/>
        <v>0</v>
      </c>
    </row>
    <row r="77" spans="1:8">
      <c r="A77" s="140">
        <f t="shared" si="5"/>
        <v>0</v>
      </c>
      <c r="B77" s="140">
        <f t="shared" si="6"/>
        <v>47</v>
      </c>
      <c r="C77" s="140">
        <f t="shared" si="7"/>
        <v>0</v>
      </c>
      <c r="D77" s="140">
        <f t="shared" si="8"/>
        <v>0</v>
      </c>
      <c r="E77" s="166"/>
      <c r="F77" s="167"/>
      <c r="G77" s="133"/>
      <c r="H77" s="141">
        <f t="shared" si="9"/>
        <v>0</v>
      </c>
    </row>
    <row r="78" spans="1:8">
      <c r="A78" s="140">
        <f t="shared" si="5"/>
        <v>0</v>
      </c>
      <c r="B78" s="140">
        <f t="shared" si="6"/>
        <v>47</v>
      </c>
      <c r="C78" s="140">
        <f t="shared" si="7"/>
        <v>0</v>
      </c>
      <c r="D78" s="140">
        <f t="shared" si="8"/>
        <v>0</v>
      </c>
      <c r="E78" s="166"/>
      <c r="F78" s="167"/>
      <c r="G78" s="133"/>
      <c r="H78" s="141">
        <f t="shared" si="9"/>
        <v>0</v>
      </c>
    </row>
    <row r="79" spans="1:8">
      <c r="A79" s="140">
        <f t="shared" si="5"/>
        <v>0</v>
      </c>
      <c r="B79" s="140">
        <f t="shared" si="6"/>
        <v>47</v>
      </c>
      <c r="C79" s="140">
        <f t="shared" si="7"/>
        <v>0</v>
      </c>
      <c r="D79" s="140">
        <f t="shared" si="8"/>
        <v>0</v>
      </c>
      <c r="E79" s="166"/>
      <c r="F79" s="167"/>
      <c r="G79" s="133"/>
      <c r="H79" s="141">
        <f t="shared" si="9"/>
        <v>0</v>
      </c>
    </row>
    <row r="80" spans="1:8">
      <c r="A80" s="140">
        <f t="shared" si="5"/>
        <v>0</v>
      </c>
      <c r="B80" s="140">
        <f t="shared" si="6"/>
        <v>47</v>
      </c>
      <c r="C80" s="140">
        <f t="shared" si="7"/>
        <v>0</v>
      </c>
      <c r="D80" s="140">
        <f t="shared" si="8"/>
        <v>0</v>
      </c>
      <c r="E80" s="166"/>
      <c r="F80" s="167"/>
      <c r="G80" s="133"/>
      <c r="H80" s="141">
        <f t="shared" si="9"/>
        <v>0</v>
      </c>
    </row>
    <row r="81" spans="1:8">
      <c r="A81" s="140">
        <f t="shared" si="5"/>
        <v>0</v>
      </c>
      <c r="B81" s="140">
        <f t="shared" si="6"/>
        <v>47</v>
      </c>
      <c r="C81" s="140">
        <f t="shared" si="7"/>
        <v>0</v>
      </c>
      <c r="D81" s="140">
        <f t="shared" si="8"/>
        <v>0</v>
      </c>
      <c r="E81" s="166"/>
      <c r="F81" s="167"/>
      <c r="G81" s="133"/>
      <c r="H81" s="141">
        <f t="shared" si="9"/>
        <v>0</v>
      </c>
    </row>
    <row r="82" spans="1:8">
      <c r="A82" s="140">
        <f t="shared" si="5"/>
        <v>0</v>
      </c>
      <c r="B82" s="140">
        <f t="shared" si="6"/>
        <v>47</v>
      </c>
      <c r="C82" s="140">
        <f t="shared" si="7"/>
        <v>0</v>
      </c>
      <c r="D82" s="140">
        <f t="shared" si="8"/>
        <v>0</v>
      </c>
      <c r="E82" s="166"/>
      <c r="F82" s="167"/>
      <c r="G82" s="133"/>
      <c r="H82" s="141">
        <f t="shared" si="9"/>
        <v>0</v>
      </c>
    </row>
    <row r="83" spans="1:8">
      <c r="A83" s="140">
        <f t="shared" si="5"/>
        <v>0</v>
      </c>
      <c r="B83" s="140">
        <f t="shared" si="6"/>
        <v>47</v>
      </c>
      <c r="C83" s="140">
        <f t="shared" si="7"/>
        <v>0</v>
      </c>
      <c r="D83" s="140">
        <f t="shared" si="8"/>
        <v>0</v>
      </c>
      <c r="E83" s="166"/>
      <c r="F83" s="167"/>
      <c r="G83" s="133"/>
      <c r="H83" s="141">
        <f t="shared" si="9"/>
        <v>0</v>
      </c>
    </row>
    <row r="84" spans="1:8">
      <c r="A84" s="140">
        <f t="shared" si="5"/>
        <v>0</v>
      </c>
      <c r="B84" s="140">
        <f t="shared" si="6"/>
        <v>47</v>
      </c>
      <c r="C84" s="140">
        <f t="shared" si="7"/>
        <v>0</v>
      </c>
      <c r="D84" s="140">
        <f t="shared" si="8"/>
        <v>0</v>
      </c>
      <c r="E84" s="166"/>
      <c r="F84" s="167"/>
      <c r="G84" s="133"/>
      <c r="H84" s="141">
        <f t="shared" si="9"/>
        <v>0</v>
      </c>
    </row>
    <row r="85" spans="1:8">
      <c r="A85" s="140">
        <f t="shared" si="5"/>
        <v>0</v>
      </c>
      <c r="B85" s="140">
        <f t="shared" si="6"/>
        <v>47</v>
      </c>
      <c r="C85" s="140">
        <f t="shared" si="7"/>
        <v>0</v>
      </c>
      <c r="D85" s="140">
        <f t="shared" si="8"/>
        <v>0</v>
      </c>
      <c r="E85" s="166"/>
      <c r="F85" s="167"/>
      <c r="G85" s="133"/>
      <c r="H85" s="141">
        <f t="shared" si="9"/>
        <v>0</v>
      </c>
    </row>
    <row r="86" spans="1:8">
      <c r="A86" s="140">
        <f t="shared" si="5"/>
        <v>0</v>
      </c>
      <c r="B86" s="140">
        <f t="shared" si="6"/>
        <v>47</v>
      </c>
      <c r="C86" s="140">
        <f t="shared" si="7"/>
        <v>0</v>
      </c>
      <c r="D86" s="140">
        <f t="shared" si="8"/>
        <v>0</v>
      </c>
      <c r="E86" s="166"/>
      <c r="F86" s="167"/>
      <c r="G86" s="133"/>
      <c r="H86" s="141">
        <f t="shared" si="9"/>
        <v>0</v>
      </c>
    </row>
    <row r="87" spans="1:8">
      <c r="A87" s="140">
        <f t="shared" si="5"/>
        <v>0</v>
      </c>
      <c r="B87" s="140">
        <f t="shared" si="6"/>
        <v>47</v>
      </c>
      <c r="C87" s="140">
        <f t="shared" si="7"/>
        <v>0</v>
      </c>
      <c r="D87" s="140">
        <f t="shared" si="8"/>
        <v>0</v>
      </c>
      <c r="E87" s="166"/>
      <c r="F87" s="167"/>
      <c r="G87" s="133"/>
      <c r="H87" s="141">
        <f t="shared" si="9"/>
        <v>0</v>
      </c>
    </row>
    <row r="88" spans="1:8">
      <c r="A88" s="140">
        <f t="shared" si="5"/>
        <v>0</v>
      </c>
      <c r="B88" s="140">
        <f t="shared" si="6"/>
        <v>47</v>
      </c>
      <c r="C88" s="140">
        <f t="shared" si="7"/>
        <v>0</v>
      </c>
      <c r="D88" s="140">
        <f t="shared" si="8"/>
        <v>0</v>
      </c>
      <c r="E88" s="166"/>
      <c r="F88" s="167"/>
      <c r="G88" s="133"/>
      <c r="H88" s="141">
        <f t="shared" si="9"/>
        <v>0</v>
      </c>
    </row>
    <row r="89" spans="1:8">
      <c r="A89" s="140">
        <f t="shared" si="5"/>
        <v>0</v>
      </c>
      <c r="B89" s="140">
        <f t="shared" si="6"/>
        <v>47</v>
      </c>
      <c r="C89" s="140">
        <f t="shared" si="7"/>
        <v>0</v>
      </c>
      <c r="D89" s="140">
        <f t="shared" si="8"/>
        <v>0</v>
      </c>
      <c r="E89" s="166"/>
      <c r="F89" s="167"/>
      <c r="G89" s="133"/>
      <c r="H89" s="141">
        <f t="shared" si="9"/>
        <v>0</v>
      </c>
    </row>
    <row r="90" spans="1:8">
      <c r="A90" s="140">
        <f t="shared" si="5"/>
        <v>0</v>
      </c>
      <c r="B90" s="140">
        <f t="shared" si="6"/>
        <v>47</v>
      </c>
      <c r="C90" s="140">
        <f t="shared" si="7"/>
        <v>0</v>
      </c>
      <c r="D90" s="140">
        <f t="shared" si="8"/>
        <v>0</v>
      </c>
      <c r="E90" s="166"/>
      <c r="F90" s="167"/>
      <c r="G90" s="133"/>
      <c r="H90" s="141">
        <f t="shared" si="9"/>
        <v>0</v>
      </c>
    </row>
    <row r="91" spans="1:8">
      <c r="A91" s="140">
        <f t="shared" si="5"/>
        <v>0</v>
      </c>
      <c r="B91" s="140">
        <f t="shared" si="6"/>
        <v>47</v>
      </c>
      <c r="C91" s="140">
        <f t="shared" si="7"/>
        <v>0</v>
      </c>
      <c r="D91" s="140">
        <f t="shared" si="8"/>
        <v>0</v>
      </c>
      <c r="E91" s="166"/>
      <c r="F91" s="167"/>
      <c r="G91" s="133"/>
      <c r="H91" s="141">
        <f t="shared" si="9"/>
        <v>0</v>
      </c>
    </row>
    <row r="92" spans="1:8">
      <c r="A92" s="140">
        <f t="shared" si="5"/>
        <v>0</v>
      </c>
      <c r="B92" s="140">
        <f t="shared" si="6"/>
        <v>47</v>
      </c>
      <c r="C92" s="140">
        <f t="shared" si="7"/>
        <v>0</v>
      </c>
      <c r="D92" s="140">
        <f t="shared" si="8"/>
        <v>0</v>
      </c>
      <c r="E92" s="166"/>
      <c r="F92" s="167"/>
      <c r="G92" s="133"/>
      <c r="H92" s="141">
        <f t="shared" si="9"/>
        <v>0</v>
      </c>
    </row>
    <row r="93" spans="1:8">
      <c r="A93" s="140">
        <f t="shared" si="5"/>
        <v>0</v>
      </c>
      <c r="B93" s="140">
        <f t="shared" si="6"/>
        <v>47</v>
      </c>
      <c r="C93" s="140">
        <f t="shared" si="7"/>
        <v>0</v>
      </c>
      <c r="D93" s="140">
        <f t="shared" si="8"/>
        <v>0</v>
      </c>
      <c r="E93" s="166"/>
      <c r="F93" s="167"/>
      <c r="G93" s="133"/>
      <c r="H93" s="141">
        <f t="shared" si="9"/>
        <v>0</v>
      </c>
    </row>
    <row r="94" spans="1:8">
      <c r="A94" s="140">
        <f t="shared" si="5"/>
        <v>0</v>
      </c>
      <c r="B94" s="140">
        <f t="shared" si="6"/>
        <v>47</v>
      </c>
      <c r="C94" s="140">
        <f t="shared" si="7"/>
        <v>0</v>
      </c>
      <c r="D94" s="140">
        <f t="shared" si="8"/>
        <v>0</v>
      </c>
      <c r="E94" s="166"/>
      <c r="F94" s="167"/>
      <c r="G94" s="133"/>
      <c r="H94" s="141">
        <f t="shared" si="9"/>
        <v>0</v>
      </c>
    </row>
    <row r="95" spans="1:8">
      <c r="A95" s="140">
        <f t="shared" si="5"/>
        <v>0</v>
      </c>
      <c r="B95" s="140">
        <f t="shared" si="6"/>
        <v>47</v>
      </c>
      <c r="C95" s="140">
        <f t="shared" si="7"/>
        <v>0</v>
      </c>
      <c r="D95" s="140">
        <f t="shared" si="8"/>
        <v>0</v>
      </c>
      <c r="E95" s="168"/>
      <c r="F95" s="168"/>
      <c r="G95" s="168"/>
      <c r="H95" s="141">
        <f t="shared" si="9"/>
        <v>0</v>
      </c>
    </row>
    <row r="96" spans="1:8">
      <c r="A96" s="140">
        <f t="shared" si="5"/>
        <v>0</v>
      </c>
      <c r="B96" s="140">
        <f t="shared" si="6"/>
        <v>47</v>
      </c>
      <c r="C96" s="140">
        <f t="shared" si="7"/>
        <v>0</v>
      </c>
      <c r="D96" s="140">
        <f t="shared" si="8"/>
        <v>0</v>
      </c>
      <c r="E96" s="168"/>
      <c r="F96" s="168"/>
      <c r="G96" s="168"/>
      <c r="H96" s="141">
        <f t="shared" si="9"/>
        <v>0</v>
      </c>
    </row>
    <row r="97" spans="1:8">
      <c r="A97" s="140">
        <f t="shared" si="5"/>
        <v>0</v>
      </c>
      <c r="B97" s="140">
        <f t="shared" si="6"/>
        <v>47</v>
      </c>
      <c r="C97" s="140">
        <f t="shared" si="7"/>
        <v>0</v>
      </c>
      <c r="D97" s="140">
        <f t="shared" si="8"/>
        <v>0</v>
      </c>
      <c r="E97" s="168"/>
      <c r="F97" s="168"/>
      <c r="G97" s="168"/>
      <c r="H97" s="141">
        <f t="shared" si="9"/>
        <v>0</v>
      </c>
    </row>
    <row r="98" spans="1:8">
      <c r="A98" s="140">
        <f t="shared" si="5"/>
        <v>0</v>
      </c>
      <c r="B98" s="140">
        <f t="shared" si="6"/>
        <v>47</v>
      </c>
      <c r="C98" s="140">
        <f t="shared" si="7"/>
        <v>0</v>
      </c>
      <c r="D98" s="140">
        <f t="shared" si="8"/>
        <v>0</v>
      </c>
      <c r="E98" s="168"/>
      <c r="F98" s="168"/>
      <c r="G98" s="168"/>
      <c r="H98" s="141">
        <f t="shared" si="9"/>
        <v>0</v>
      </c>
    </row>
    <row r="99" spans="1:8">
      <c r="A99" s="140">
        <f t="shared" si="5"/>
        <v>0</v>
      </c>
      <c r="B99" s="140">
        <f t="shared" si="6"/>
        <v>47</v>
      </c>
      <c r="C99" s="140">
        <f t="shared" si="7"/>
        <v>0</v>
      </c>
      <c r="D99" s="140">
        <f t="shared" si="8"/>
        <v>0</v>
      </c>
      <c r="E99" s="168"/>
      <c r="F99" s="168"/>
      <c r="G99" s="168"/>
      <c r="H99" s="141">
        <f t="shared" si="9"/>
        <v>0</v>
      </c>
    </row>
    <row r="100" spans="1:8">
      <c r="A100" s="140">
        <f t="shared" si="5"/>
        <v>0</v>
      </c>
      <c r="B100" s="140">
        <f t="shared" si="6"/>
        <v>47</v>
      </c>
      <c r="C100" s="140">
        <f t="shared" si="7"/>
        <v>0</v>
      </c>
      <c r="D100" s="140">
        <f t="shared" si="8"/>
        <v>0</v>
      </c>
      <c r="E100" s="168"/>
      <c r="F100" s="168"/>
      <c r="G100" s="168"/>
      <c r="H100" s="141">
        <f t="shared" si="9"/>
        <v>0</v>
      </c>
    </row>
    <row r="101" spans="1:8">
      <c r="A101" s="140">
        <f t="shared" si="5"/>
        <v>0</v>
      </c>
      <c r="B101" s="140">
        <f t="shared" si="6"/>
        <v>47</v>
      </c>
      <c r="C101" s="140">
        <f t="shared" si="7"/>
        <v>0</v>
      </c>
      <c r="D101" s="140">
        <f t="shared" si="8"/>
        <v>0</v>
      </c>
      <c r="E101" s="168"/>
      <c r="F101" s="168"/>
      <c r="G101" s="168"/>
      <c r="H101" s="141">
        <f t="shared" si="9"/>
        <v>0</v>
      </c>
    </row>
    <row r="102" spans="1:8">
      <c r="A102" s="140">
        <f t="shared" si="5"/>
        <v>0</v>
      </c>
      <c r="B102" s="140">
        <f t="shared" si="6"/>
        <v>47</v>
      </c>
      <c r="C102" s="140">
        <f t="shared" si="7"/>
        <v>0</v>
      </c>
      <c r="D102" s="140">
        <f t="shared" si="8"/>
        <v>0</v>
      </c>
      <c r="E102" s="168"/>
      <c r="F102" s="168"/>
      <c r="G102" s="168"/>
      <c r="H102" s="141">
        <f t="shared" si="9"/>
        <v>0</v>
      </c>
    </row>
  </sheetData>
  <sheetProtection sheet="1" objects="1" scenarios="1"/>
  <mergeCells count="1">
    <mergeCell ref="E1:H1"/>
  </mergeCells>
  <phoneticPr fontId="2" type="noConversion"/>
  <conditionalFormatting sqref="E3:E94">
    <cfRule type="expression" dxfId="390" priority="10">
      <formula>AND(XEF3=0,XEG3&lt;&gt;"")</formula>
    </cfRule>
  </conditionalFormatting>
  <conditionalFormatting sqref="C3:D102">
    <cfRule type="expression" dxfId="389" priority="9">
      <formula>AND(XEG3=0,XEH3&lt;&gt;"")</formula>
    </cfRule>
  </conditionalFormatting>
  <conditionalFormatting sqref="G3:H94 H95:H102">
    <cfRule type="cellIs" dxfId="388" priority="7" operator="lessThan">
      <formula>#REF!</formula>
    </cfRule>
    <cfRule type="cellIs" dxfId="387" priority="8" operator="equal">
      <formula>#REF!</formula>
    </cfRule>
  </conditionalFormatting>
  <conditionalFormatting sqref="E3:E42">
    <cfRule type="expression" dxfId="386" priority="6">
      <formula>AND(XEF3=0,XEG3&lt;&gt;"")</formula>
    </cfRule>
  </conditionalFormatting>
  <conditionalFormatting sqref="A3:B102">
    <cfRule type="expression" dxfId="385" priority="5">
      <formula>AND(XEF3=0,XEG3&lt;&gt;"")</formula>
    </cfRule>
  </conditionalFormatting>
  <conditionalFormatting sqref="E3:E72">
    <cfRule type="expression" dxfId="384" priority="4">
      <formula>AND(XEJ3=0,XEK3&lt;&gt;"")</formula>
    </cfRule>
  </conditionalFormatting>
  <conditionalFormatting sqref="G3:G72">
    <cfRule type="cellIs" dxfId="383" priority="2" operator="lessThan">
      <formula>#REF!</formula>
    </cfRule>
    <cfRule type="cellIs" dxfId="382" priority="3" operator="equal">
      <formula>#REF!</formula>
    </cfRule>
  </conditionalFormatting>
  <conditionalFormatting sqref="E3">
    <cfRule type="expression" dxfId="381" priority="1">
      <formula>AND(XEJ3=0,XEK3&lt;&gt;"")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I101"/>
  <sheetViews>
    <sheetView workbookViewId="0">
      <pane ySplit="1" topLeftCell="A50" activePane="bottomLeft" state="frozen"/>
      <selection pane="bottomLeft" activeCell="B2" sqref="B2:E72"/>
    </sheetView>
  </sheetViews>
  <sheetFormatPr defaultRowHeight="16.5"/>
  <cols>
    <col min="1" max="1" width="6" style="164" bestFit="1" customWidth="1"/>
    <col min="2" max="2" width="7.5" style="164" bestFit="1" customWidth="1"/>
    <col min="3" max="3" width="12.5" style="164" customWidth="1"/>
    <col min="4" max="5" width="5.375" style="164" customWidth="1"/>
    <col min="6" max="16384" width="9" style="164"/>
  </cols>
  <sheetData>
    <row r="1" spans="1:9">
      <c r="A1" s="160" t="s">
        <v>7</v>
      </c>
      <c r="B1" s="161" t="s">
        <v>8</v>
      </c>
      <c r="C1" s="161" t="s">
        <v>0</v>
      </c>
      <c r="D1" s="165" t="s">
        <v>282</v>
      </c>
      <c r="E1" s="162" t="s">
        <v>276</v>
      </c>
      <c r="F1" s="163" t="s">
        <v>283</v>
      </c>
      <c r="I1" s="164" t="s">
        <v>332</v>
      </c>
    </row>
    <row r="2" spans="1:9">
      <c r="A2" s="148"/>
      <c r="B2" s="149" t="s">
        <v>41</v>
      </c>
      <c r="C2" s="150" t="s">
        <v>42</v>
      </c>
      <c r="D2" s="152">
        <v>72</v>
      </c>
      <c r="E2" s="152">
        <v>65</v>
      </c>
    </row>
    <row r="3" spans="1:9">
      <c r="A3" s="148"/>
      <c r="B3" s="149" t="s">
        <v>41</v>
      </c>
      <c r="C3" s="150" t="s">
        <v>54</v>
      </c>
      <c r="D3" s="152">
        <v>75</v>
      </c>
      <c r="E3" s="152">
        <v>67</v>
      </c>
    </row>
    <row r="4" spans="1:9">
      <c r="A4" s="151"/>
      <c r="B4" s="149" t="s">
        <v>65</v>
      </c>
      <c r="C4" s="150" t="s">
        <v>350</v>
      </c>
      <c r="D4" s="152">
        <v>77</v>
      </c>
      <c r="E4" s="152">
        <v>68</v>
      </c>
    </row>
    <row r="5" spans="1:9">
      <c r="A5" s="151"/>
      <c r="B5" s="149" t="s">
        <v>41</v>
      </c>
      <c r="C5" s="150" t="s">
        <v>87</v>
      </c>
      <c r="D5" s="152">
        <v>79</v>
      </c>
      <c r="E5" s="152">
        <v>69</v>
      </c>
    </row>
    <row r="6" spans="1:9">
      <c r="A6" s="151"/>
      <c r="B6" s="149" t="s">
        <v>65</v>
      </c>
      <c r="C6" s="150" t="s">
        <v>349</v>
      </c>
      <c r="D6" s="152">
        <v>75</v>
      </c>
      <c r="E6" s="152">
        <v>69</v>
      </c>
    </row>
    <row r="7" spans="1:9">
      <c r="A7" s="151"/>
      <c r="B7" s="149" t="s">
        <v>41</v>
      </c>
      <c r="C7" s="150" t="s">
        <v>66</v>
      </c>
      <c r="D7" s="133">
        <v>72</v>
      </c>
      <c r="E7" s="133">
        <v>70</v>
      </c>
    </row>
    <row r="8" spans="1:9">
      <c r="A8" s="151"/>
      <c r="B8" s="149" t="s">
        <v>65</v>
      </c>
      <c r="C8" s="150" t="s">
        <v>89</v>
      </c>
      <c r="D8" s="152">
        <v>71</v>
      </c>
      <c r="E8" s="152">
        <v>70</v>
      </c>
    </row>
    <row r="9" spans="1:9">
      <c r="A9" s="151"/>
      <c r="B9" s="149" t="s">
        <v>65</v>
      </c>
      <c r="C9" s="150" t="s">
        <v>90</v>
      </c>
      <c r="D9" s="152">
        <v>74</v>
      </c>
      <c r="E9" s="152">
        <v>70</v>
      </c>
    </row>
    <row r="10" spans="1:9">
      <c r="A10" s="151"/>
      <c r="B10" s="149" t="s">
        <v>65</v>
      </c>
      <c r="C10" s="150" t="s">
        <v>75</v>
      </c>
      <c r="D10" s="152">
        <v>69</v>
      </c>
      <c r="E10" s="152">
        <v>70</v>
      </c>
    </row>
    <row r="11" spans="1:9">
      <c r="A11" s="151"/>
      <c r="B11" s="149" t="s">
        <v>65</v>
      </c>
      <c r="C11" s="150" t="s">
        <v>222</v>
      </c>
      <c r="D11" s="152">
        <v>75</v>
      </c>
      <c r="E11" s="152">
        <v>70</v>
      </c>
    </row>
    <row r="12" spans="1:9">
      <c r="A12" s="151"/>
      <c r="B12" s="149" t="s">
        <v>41</v>
      </c>
      <c r="C12" s="150" t="s">
        <v>71</v>
      </c>
      <c r="D12" s="152">
        <v>75</v>
      </c>
      <c r="E12" s="152">
        <v>71</v>
      </c>
    </row>
    <row r="13" spans="1:9">
      <c r="A13" s="151"/>
      <c r="B13" s="149" t="s">
        <v>41</v>
      </c>
      <c r="C13" s="150" t="s">
        <v>83</v>
      </c>
      <c r="D13" s="152">
        <v>74</v>
      </c>
      <c r="E13" s="152">
        <v>71</v>
      </c>
    </row>
    <row r="14" spans="1:9">
      <c r="A14" s="151"/>
      <c r="B14" s="149" t="s">
        <v>41</v>
      </c>
      <c r="C14" s="150" t="s">
        <v>48</v>
      </c>
      <c r="D14" s="152">
        <v>75</v>
      </c>
      <c r="E14" s="152">
        <v>71</v>
      </c>
    </row>
    <row r="15" spans="1:9">
      <c r="A15" s="151"/>
      <c r="B15" s="149" t="s">
        <v>41</v>
      </c>
      <c r="C15" s="150" t="s">
        <v>191</v>
      </c>
      <c r="D15" s="152">
        <v>71</v>
      </c>
      <c r="E15" s="152">
        <v>71</v>
      </c>
    </row>
    <row r="16" spans="1:9">
      <c r="A16" s="151"/>
      <c r="B16" s="149" t="s">
        <v>41</v>
      </c>
      <c r="C16" s="150" t="s">
        <v>346</v>
      </c>
      <c r="D16" s="152">
        <v>72</v>
      </c>
      <c r="E16" s="152">
        <v>71</v>
      </c>
    </row>
    <row r="17" spans="1:5">
      <c r="A17" s="151"/>
      <c r="B17" s="149" t="s">
        <v>65</v>
      </c>
      <c r="C17" s="150" t="s">
        <v>67</v>
      </c>
      <c r="D17" s="152">
        <v>71</v>
      </c>
      <c r="E17" s="152">
        <v>71</v>
      </c>
    </row>
    <row r="18" spans="1:5">
      <c r="A18" s="151"/>
      <c r="B18" s="149" t="s">
        <v>41</v>
      </c>
      <c r="C18" s="150" t="s">
        <v>345</v>
      </c>
      <c r="D18" s="133">
        <v>65</v>
      </c>
      <c r="E18" s="133">
        <v>72</v>
      </c>
    </row>
    <row r="19" spans="1:5">
      <c r="A19" s="151"/>
      <c r="B19" s="149" t="s">
        <v>65</v>
      </c>
      <c r="C19" s="150" t="s">
        <v>223</v>
      </c>
      <c r="D19" s="152">
        <v>79</v>
      </c>
      <c r="E19" s="152">
        <v>72</v>
      </c>
    </row>
    <row r="20" spans="1:5">
      <c r="A20" s="151"/>
      <c r="B20" s="149" t="s">
        <v>65</v>
      </c>
      <c r="C20" s="150" t="s">
        <v>355</v>
      </c>
      <c r="D20" s="152">
        <v>85</v>
      </c>
      <c r="E20" s="152">
        <v>72</v>
      </c>
    </row>
    <row r="21" spans="1:5">
      <c r="A21" s="151"/>
      <c r="B21" s="149" t="s">
        <v>88</v>
      </c>
      <c r="C21" s="150" t="s">
        <v>103</v>
      </c>
      <c r="D21" s="152">
        <v>73</v>
      </c>
      <c r="E21" s="152">
        <v>72</v>
      </c>
    </row>
    <row r="22" spans="1:5">
      <c r="A22" s="151"/>
      <c r="B22" s="149" t="s">
        <v>41</v>
      </c>
      <c r="C22" s="150" t="s">
        <v>44</v>
      </c>
      <c r="D22" s="133">
        <v>69</v>
      </c>
      <c r="E22" s="133">
        <v>73</v>
      </c>
    </row>
    <row r="23" spans="1:5">
      <c r="A23" s="151"/>
      <c r="B23" s="149" t="s">
        <v>41</v>
      </c>
      <c r="C23" s="150" t="s">
        <v>72</v>
      </c>
      <c r="D23" s="152">
        <v>74</v>
      </c>
      <c r="E23" s="152">
        <v>73</v>
      </c>
    </row>
    <row r="24" spans="1:5">
      <c r="A24" s="151"/>
      <c r="B24" s="149" t="s">
        <v>41</v>
      </c>
      <c r="C24" s="150" t="s">
        <v>347</v>
      </c>
      <c r="D24" s="152">
        <v>75</v>
      </c>
      <c r="E24" s="152">
        <v>73</v>
      </c>
    </row>
    <row r="25" spans="1:5">
      <c r="A25" s="151"/>
      <c r="B25" s="149" t="s">
        <v>65</v>
      </c>
      <c r="C25" s="150" t="s">
        <v>77</v>
      </c>
      <c r="D25" s="152">
        <v>74</v>
      </c>
      <c r="E25" s="152">
        <v>73</v>
      </c>
    </row>
    <row r="26" spans="1:5">
      <c r="A26" s="151"/>
      <c r="B26" s="149" t="s">
        <v>65</v>
      </c>
      <c r="C26" s="150" t="s">
        <v>94</v>
      </c>
      <c r="D26" s="152">
        <v>76</v>
      </c>
      <c r="E26" s="152">
        <v>73</v>
      </c>
    </row>
    <row r="27" spans="1:5">
      <c r="A27" s="151"/>
      <c r="B27" s="149" t="s">
        <v>65</v>
      </c>
      <c r="C27" s="150" t="s">
        <v>216</v>
      </c>
      <c r="D27" s="152">
        <v>77</v>
      </c>
      <c r="E27" s="152">
        <v>73</v>
      </c>
    </row>
    <row r="28" spans="1:5">
      <c r="A28" s="151"/>
      <c r="B28" s="149" t="s">
        <v>41</v>
      </c>
      <c r="C28" s="150" t="s">
        <v>49</v>
      </c>
      <c r="D28" s="152">
        <v>72</v>
      </c>
      <c r="E28" s="152">
        <v>74</v>
      </c>
    </row>
    <row r="29" spans="1:5">
      <c r="A29" s="151"/>
      <c r="B29" s="149" t="s">
        <v>41</v>
      </c>
      <c r="C29" s="150" t="s">
        <v>211</v>
      </c>
      <c r="D29" s="152">
        <v>72</v>
      </c>
      <c r="E29" s="152">
        <v>74</v>
      </c>
    </row>
    <row r="30" spans="1:5">
      <c r="A30" s="151"/>
      <c r="B30" s="149" t="s">
        <v>65</v>
      </c>
      <c r="C30" s="150" t="s">
        <v>80</v>
      </c>
      <c r="D30" s="152">
        <v>72</v>
      </c>
      <c r="E30" s="152">
        <v>74</v>
      </c>
    </row>
    <row r="31" spans="1:5">
      <c r="A31" s="151"/>
      <c r="B31" s="149" t="s">
        <v>65</v>
      </c>
      <c r="C31" s="150" t="s">
        <v>351</v>
      </c>
      <c r="D31" s="152">
        <v>73</v>
      </c>
      <c r="E31" s="152">
        <v>74</v>
      </c>
    </row>
    <row r="32" spans="1:5">
      <c r="A32" s="151"/>
      <c r="B32" s="149" t="s">
        <v>65</v>
      </c>
      <c r="C32" s="150" t="s">
        <v>104</v>
      </c>
      <c r="D32" s="152">
        <v>80</v>
      </c>
      <c r="E32" s="152">
        <v>74</v>
      </c>
    </row>
    <row r="33" spans="1:5">
      <c r="A33" s="151"/>
      <c r="B33" s="149" t="s">
        <v>88</v>
      </c>
      <c r="C33" s="150" t="s">
        <v>93</v>
      </c>
      <c r="D33" s="152">
        <v>75</v>
      </c>
      <c r="E33" s="152">
        <v>74</v>
      </c>
    </row>
    <row r="34" spans="1:5">
      <c r="A34" s="151"/>
      <c r="B34" s="149" t="s">
        <v>88</v>
      </c>
      <c r="C34" s="150" t="s">
        <v>228</v>
      </c>
      <c r="D34" s="152">
        <v>81</v>
      </c>
      <c r="E34" s="152">
        <v>74</v>
      </c>
    </row>
    <row r="35" spans="1:5">
      <c r="A35" s="151"/>
      <c r="B35" s="149" t="s">
        <v>88</v>
      </c>
      <c r="C35" s="150" t="s">
        <v>176</v>
      </c>
      <c r="D35" s="152">
        <v>82</v>
      </c>
      <c r="E35" s="152">
        <v>74</v>
      </c>
    </row>
    <row r="36" spans="1:5">
      <c r="A36" s="151"/>
      <c r="B36" s="149" t="s">
        <v>88</v>
      </c>
      <c r="C36" s="150" t="s">
        <v>232</v>
      </c>
      <c r="D36" s="152">
        <v>83</v>
      </c>
      <c r="E36" s="152">
        <v>74</v>
      </c>
    </row>
    <row r="37" spans="1:5">
      <c r="A37" s="151"/>
      <c r="B37" s="149" t="s">
        <v>41</v>
      </c>
      <c r="C37" s="150" t="s">
        <v>214</v>
      </c>
      <c r="D37" s="152">
        <v>69</v>
      </c>
      <c r="E37" s="152">
        <v>75</v>
      </c>
    </row>
    <row r="38" spans="1:5">
      <c r="A38" s="151"/>
      <c r="B38" s="149" t="s">
        <v>41</v>
      </c>
      <c r="C38" s="150" t="s">
        <v>82</v>
      </c>
      <c r="D38" s="152">
        <v>72</v>
      </c>
      <c r="E38" s="152">
        <v>75</v>
      </c>
    </row>
    <row r="39" spans="1:5">
      <c r="A39" s="151"/>
      <c r="B39" s="149" t="s">
        <v>65</v>
      </c>
      <c r="C39" s="150" t="s">
        <v>95</v>
      </c>
      <c r="D39" s="152">
        <v>74</v>
      </c>
      <c r="E39" s="152">
        <v>75</v>
      </c>
    </row>
    <row r="40" spans="1:5">
      <c r="A40" s="151"/>
      <c r="B40" s="149" t="s">
        <v>65</v>
      </c>
      <c r="C40" s="150" t="s">
        <v>352</v>
      </c>
      <c r="D40" s="152">
        <v>75</v>
      </c>
      <c r="E40" s="152">
        <v>75</v>
      </c>
    </row>
    <row r="41" spans="1:5">
      <c r="A41" s="151"/>
      <c r="B41" s="149" t="s">
        <v>65</v>
      </c>
      <c r="C41" s="150" t="s">
        <v>105</v>
      </c>
      <c r="D41" s="152">
        <v>80</v>
      </c>
      <c r="E41" s="152">
        <v>75</v>
      </c>
    </row>
    <row r="42" spans="1:5">
      <c r="A42" s="151"/>
      <c r="B42" s="149" t="s">
        <v>41</v>
      </c>
      <c r="C42" s="150" t="s">
        <v>170</v>
      </c>
      <c r="D42" s="152">
        <v>74</v>
      </c>
      <c r="E42" s="152">
        <v>76</v>
      </c>
    </row>
    <row r="43" spans="1:5">
      <c r="A43" s="151"/>
      <c r="B43" s="149" t="s">
        <v>65</v>
      </c>
      <c r="C43" s="150" t="s">
        <v>85</v>
      </c>
      <c r="D43" s="152">
        <v>71</v>
      </c>
      <c r="E43" s="152">
        <v>76</v>
      </c>
    </row>
    <row r="44" spans="1:5">
      <c r="A44" s="151"/>
      <c r="B44" s="149" t="s">
        <v>65</v>
      </c>
      <c r="C44" s="150" t="s">
        <v>86</v>
      </c>
      <c r="D44" s="152">
        <v>76</v>
      </c>
      <c r="E44" s="152">
        <v>76</v>
      </c>
    </row>
    <row r="45" spans="1:5">
      <c r="A45" s="151"/>
      <c r="B45" s="149" t="s">
        <v>65</v>
      </c>
      <c r="C45" s="150" t="s">
        <v>246</v>
      </c>
      <c r="D45" s="152">
        <v>77</v>
      </c>
      <c r="E45" s="152">
        <v>76</v>
      </c>
    </row>
    <row r="46" spans="1:5">
      <c r="A46" s="151"/>
      <c r="B46" s="149" t="s">
        <v>88</v>
      </c>
      <c r="C46" s="150" t="s">
        <v>96</v>
      </c>
      <c r="D46" s="152">
        <v>71</v>
      </c>
      <c r="E46" s="152">
        <v>76</v>
      </c>
    </row>
    <row r="47" spans="1:5">
      <c r="A47" s="151"/>
      <c r="B47" s="149" t="s">
        <v>88</v>
      </c>
      <c r="C47" s="150" t="s">
        <v>97</v>
      </c>
      <c r="D47" s="152">
        <v>71</v>
      </c>
      <c r="E47" s="152">
        <v>76</v>
      </c>
    </row>
    <row r="48" spans="1:5">
      <c r="A48" s="151"/>
      <c r="B48" s="149" t="s">
        <v>88</v>
      </c>
      <c r="C48" s="150" t="s">
        <v>107</v>
      </c>
      <c r="D48" s="152">
        <v>80</v>
      </c>
      <c r="E48" s="152">
        <v>76</v>
      </c>
    </row>
    <row r="49" spans="1:5">
      <c r="A49" s="151"/>
      <c r="B49" s="149" t="s">
        <v>88</v>
      </c>
      <c r="C49" s="150" t="s">
        <v>231</v>
      </c>
      <c r="D49" s="152">
        <v>76</v>
      </c>
      <c r="E49" s="152">
        <v>76</v>
      </c>
    </row>
    <row r="50" spans="1:5">
      <c r="A50" s="151"/>
      <c r="B50" s="149" t="s">
        <v>88</v>
      </c>
      <c r="C50" s="150" t="s">
        <v>233</v>
      </c>
      <c r="D50" s="152">
        <v>85</v>
      </c>
      <c r="E50" s="152">
        <v>76</v>
      </c>
    </row>
    <row r="51" spans="1:5">
      <c r="A51" s="151"/>
      <c r="B51" s="149" t="s">
        <v>41</v>
      </c>
      <c r="C51" s="150" t="s">
        <v>348</v>
      </c>
      <c r="D51" s="152">
        <v>76</v>
      </c>
      <c r="E51" s="152">
        <v>77</v>
      </c>
    </row>
    <row r="52" spans="1:5">
      <c r="A52" s="151"/>
      <c r="B52" s="149" t="s">
        <v>41</v>
      </c>
      <c r="C52" s="150" t="s">
        <v>70</v>
      </c>
      <c r="D52" s="152">
        <v>81</v>
      </c>
      <c r="E52" s="152">
        <v>77</v>
      </c>
    </row>
    <row r="53" spans="1:5">
      <c r="A53" s="151"/>
      <c r="B53" s="149" t="s">
        <v>65</v>
      </c>
      <c r="C53" s="150" t="s">
        <v>108</v>
      </c>
      <c r="D53" s="152">
        <v>77</v>
      </c>
      <c r="E53" s="152">
        <v>77</v>
      </c>
    </row>
    <row r="54" spans="1:5">
      <c r="A54" s="151"/>
      <c r="B54" s="149" t="s">
        <v>88</v>
      </c>
      <c r="C54" s="150" t="s">
        <v>358</v>
      </c>
      <c r="D54" s="152">
        <v>80</v>
      </c>
      <c r="E54" s="152">
        <v>77</v>
      </c>
    </row>
    <row r="55" spans="1:5">
      <c r="A55" s="151"/>
      <c r="B55" s="149" t="s">
        <v>41</v>
      </c>
      <c r="C55" s="150" t="s">
        <v>219</v>
      </c>
      <c r="D55" s="152">
        <v>76</v>
      </c>
      <c r="E55" s="152">
        <v>78</v>
      </c>
    </row>
    <row r="56" spans="1:5">
      <c r="A56" s="151"/>
      <c r="B56" s="149" t="s">
        <v>65</v>
      </c>
      <c r="C56" s="150" t="s">
        <v>243</v>
      </c>
      <c r="D56" s="152">
        <v>79</v>
      </c>
      <c r="E56" s="152">
        <v>78</v>
      </c>
    </row>
    <row r="57" spans="1:5">
      <c r="A57" s="151"/>
      <c r="B57" s="149" t="s">
        <v>88</v>
      </c>
      <c r="C57" s="150" t="s">
        <v>242</v>
      </c>
      <c r="D57" s="152">
        <v>78</v>
      </c>
      <c r="E57" s="152">
        <v>78</v>
      </c>
    </row>
    <row r="58" spans="1:5">
      <c r="A58" s="151"/>
      <c r="B58" s="149" t="s">
        <v>88</v>
      </c>
      <c r="C58" s="150" t="s">
        <v>181</v>
      </c>
      <c r="D58" s="152">
        <v>88</v>
      </c>
      <c r="E58" s="152">
        <v>78</v>
      </c>
    </row>
    <row r="59" spans="1:5">
      <c r="A59" s="151"/>
      <c r="B59" s="149" t="s">
        <v>65</v>
      </c>
      <c r="C59" s="150" t="s">
        <v>354</v>
      </c>
      <c r="D59" s="152">
        <v>77</v>
      </c>
      <c r="E59" s="152">
        <v>79</v>
      </c>
    </row>
    <row r="60" spans="1:5">
      <c r="A60" s="151"/>
      <c r="B60" s="149" t="s">
        <v>65</v>
      </c>
      <c r="C60" s="150" t="s">
        <v>356</v>
      </c>
      <c r="D60" s="152">
        <v>79</v>
      </c>
      <c r="E60" s="152">
        <v>79</v>
      </c>
    </row>
    <row r="61" spans="1:5">
      <c r="A61" s="151"/>
      <c r="B61" s="149" t="s">
        <v>88</v>
      </c>
      <c r="C61" s="150" t="s">
        <v>359</v>
      </c>
      <c r="D61" s="152">
        <v>81</v>
      </c>
      <c r="E61" s="152">
        <v>79</v>
      </c>
    </row>
    <row r="62" spans="1:5">
      <c r="A62" s="151"/>
      <c r="B62" s="149" t="s">
        <v>88</v>
      </c>
      <c r="C62" s="150" t="s">
        <v>360</v>
      </c>
      <c r="D62" s="152">
        <v>82</v>
      </c>
      <c r="E62" s="152">
        <v>79</v>
      </c>
    </row>
    <row r="63" spans="1:5">
      <c r="A63" s="151"/>
      <c r="B63" s="149" t="s">
        <v>88</v>
      </c>
      <c r="C63" s="150" t="s">
        <v>109</v>
      </c>
      <c r="D63" s="152">
        <v>82</v>
      </c>
      <c r="E63" s="152">
        <v>79</v>
      </c>
    </row>
    <row r="64" spans="1:5">
      <c r="A64" s="151"/>
      <c r="B64" s="149" t="s">
        <v>65</v>
      </c>
      <c r="C64" s="150" t="s">
        <v>353</v>
      </c>
      <c r="D64" s="152">
        <v>75</v>
      </c>
      <c r="E64" s="152">
        <v>80</v>
      </c>
    </row>
    <row r="65" spans="1:5">
      <c r="A65" s="151"/>
      <c r="B65" s="149" t="s">
        <v>88</v>
      </c>
      <c r="C65" s="150" t="s">
        <v>173</v>
      </c>
      <c r="D65" s="152">
        <v>73</v>
      </c>
      <c r="E65" s="152">
        <v>80</v>
      </c>
    </row>
    <row r="66" spans="1:5">
      <c r="A66" s="151"/>
      <c r="B66" s="149" t="s">
        <v>88</v>
      </c>
      <c r="C66" s="150" t="s">
        <v>113</v>
      </c>
      <c r="D66" s="152">
        <v>89</v>
      </c>
      <c r="E66" s="152">
        <v>80</v>
      </c>
    </row>
    <row r="67" spans="1:5">
      <c r="A67" s="151"/>
      <c r="B67" s="149" t="s">
        <v>65</v>
      </c>
      <c r="C67" s="150" t="s">
        <v>100</v>
      </c>
      <c r="D67" s="152">
        <v>76</v>
      </c>
      <c r="E67" s="152">
        <v>81</v>
      </c>
    </row>
    <row r="68" spans="1:5">
      <c r="A68" s="151"/>
      <c r="B68" s="149" t="s">
        <v>88</v>
      </c>
      <c r="C68" s="150" t="s">
        <v>111</v>
      </c>
      <c r="D68" s="152">
        <v>79</v>
      </c>
      <c r="E68" s="152">
        <v>82</v>
      </c>
    </row>
    <row r="69" spans="1:5">
      <c r="A69" s="151"/>
      <c r="B69" s="149" t="s">
        <v>88</v>
      </c>
      <c r="C69" s="150" t="s">
        <v>361</v>
      </c>
      <c r="D69" s="152">
        <v>82</v>
      </c>
      <c r="E69" s="152">
        <v>83</v>
      </c>
    </row>
    <row r="70" spans="1:5">
      <c r="A70" s="151"/>
      <c r="B70" s="149" t="s">
        <v>88</v>
      </c>
      <c r="C70" s="150" t="s">
        <v>99</v>
      </c>
      <c r="D70" s="152">
        <v>87</v>
      </c>
      <c r="E70" s="152">
        <v>83</v>
      </c>
    </row>
    <row r="71" spans="1:5">
      <c r="A71" s="151"/>
      <c r="B71" s="149" t="s">
        <v>88</v>
      </c>
      <c r="C71" s="150" t="s">
        <v>245</v>
      </c>
      <c r="D71" s="152">
        <v>89</v>
      </c>
      <c r="E71" s="152">
        <v>83</v>
      </c>
    </row>
    <row r="72" spans="1:5">
      <c r="A72" s="151"/>
      <c r="B72" s="149" t="s">
        <v>65</v>
      </c>
      <c r="C72" s="150" t="s">
        <v>357</v>
      </c>
      <c r="D72" s="152">
        <v>76</v>
      </c>
      <c r="E72" s="152">
        <v>84</v>
      </c>
    </row>
    <row r="73" spans="1:5">
      <c r="A73" s="151"/>
      <c r="B73" s="149"/>
      <c r="C73" s="150"/>
      <c r="D73" s="152"/>
      <c r="E73" s="152"/>
    </row>
    <row r="74" spans="1:5">
      <c r="A74" s="151"/>
      <c r="B74" s="149"/>
      <c r="C74" s="150"/>
      <c r="D74" s="152"/>
      <c r="E74" s="152"/>
    </row>
    <row r="75" spans="1:5">
      <c r="A75" s="151"/>
      <c r="B75" s="149"/>
      <c r="C75" s="150"/>
      <c r="D75" s="152"/>
      <c r="E75" s="152"/>
    </row>
    <row r="76" spans="1:5">
      <c r="A76" s="151"/>
      <c r="B76" s="149"/>
      <c r="C76" s="150"/>
      <c r="D76" s="152"/>
      <c r="E76" s="152"/>
    </row>
    <row r="77" spans="1:5">
      <c r="A77" s="151"/>
      <c r="B77" s="149"/>
      <c r="C77" s="150"/>
      <c r="D77" s="152"/>
      <c r="E77" s="152"/>
    </row>
    <row r="78" spans="1:5">
      <c r="A78" s="151"/>
      <c r="B78" s="149"/>
      <c r="C78" s="150"/>
      <c r="D78" s="152"/>
      <c r="E78" s="152"/>
    </row>
    <row r="79" spans="1:5">
      <c r="A79" s="151"/>
      <c r="B79" s="149"/>
      <c r="C79" s="150"/>
      <c r="D79" s="152"/>
      <c r="E79" s="152"/>
    </row>
    <row r="80" spans="1:5">
      <c r="A80" s="151"/>
      <c r="B80" s="149"/>
      <c r="C80" s="150"/>
      <c r="D80" s="152"/>
      <c r="E80" s="152"/>
    </row>
    <row r="81" spans="1:5">
      <c r="A81" s="151"/>
      <c r="B81" s="149"/>
      <c r="C81" s="150"/>
      <c r="D81" s="152"/>
      <c r="E81" s="152"/>
    </row>
    <row r="82" spans="1:5">
      <c r="A82" s="151"/>
      <c r="B82" s="149"/>
      <c r="C82" s="150"/>
      <c r="D82" s="152"/>
      <c r="E82" s="152"/>
    </row>
    <row r="83" spans="1:5">
      <c r="A83" s="151"/>
      <c r="B83" s="149"/>
      <c r="C83" s="150"/>
      <c r="D83" s="152"/>
      <c r="E83" s="152"/>
    </row>
    <row r="84" spans="1:5">
      <c r="A84" s="151"/>
      <c r="B84" s="149"/>
      <c r="C84" s="150"/>
      <c r="D84" s="152"/>
      <c r="E84" s="152"/>
    </row>
    <row r="85" spans="1:5">
      <c r="A85" s="151"/>
      <c r="B85" s="149"/>
      <c r="C85" s="150"/>
      <c r="D85" s="152"/>
      <c r="E85" s="152"/>
    </row>
    <row r="86" spans="1:5">
      <c r="A86" s="151"/>
      <c r="B86" s="149"/>
      <c r="C86" s="150"/>
      <c r="D86" s="152"/>
      <c r="E86" s="152"/>
    </row>
    <row r="87" spans="1:5">
      <c r="A87" s="151"/>
      <c r="B87" s="149"/>
      <c r="C87" s="150"/>
      <c r="D87" s="152"/>
      <c r="E87" s="152"/>
    </row>
    <row r="88" spans="1:5">
      <c r="A88" s="151"/>
      <c r="B88" s="149"/>
      <c r="C88" s="150"/>
      <c r="D88" s="152"/>
      <c r="E88" s="152"/>
    </row>
    <row r="89" spans="1:5">
      <c r="A89" s="151"/>
      <c r="B89" s="149"/>
      <c r="C89" s="150"/>
      <c r="D89" s="152"/>
      <c r="E89" s="152"/>
    </row>
    <row r="90" spans="1:5">
      <c r="A90" s="151"/>
      <c r="B90" s="149"/>
      <c r="C90" s="150"/>
      <c r="D90" s="152"/>
      <c r="E90" s="152"/>
    </row>
    <row r="91" spans="1:5">
      <c r="A91" s="151"/>
      <c r="B91" s="149"/>
      <c r="C91" s="150"/>
      <c r="D91" s="152"/>
      <c r="E91" s="152"/>
    </row>
    <row r="92" spans="1:5">
      <c r="A92" s="151"/>
      <c r="B92" s="149"/>
      <c r="C92" s="150"/>
      <c r="D92" s="152"/>
      <c r="E92" s="152"/>
    </row>
    <row r="93" spans="1:5">
      <c r="A93" s="151"/>
      <c r="B93" s="149"/>
      <c r="C93" s="150"/>
      <c r="D93" s="152"/>
      <c r="E93" s="152"/>
    </row>
    <row r="94" spans="1:5">
      <c r="A94" s="151"/>
      <c r="B94" s="149"/>
      <c r="C94" s="150"/>
      <c r="D94" s="152"/>
      <c r="E94" s="152"/>
    </row>
    <row r="95" spans="1:5">
      <c r="A95" s="151"/>
      <c r="B95" s="149"/>
      <c r="C95" s="150"/>
      <c r="D95" s="152"/>
      <c r="E95" s="152"/>
    </row>
    <row r="96" spans="1:5">
      <c r="A96" s="151"/>
      <c r="B96" s="149"/>
      <c r="C96" s="150"/>
      <c r="D96" s="152"/>
      <c r="E96" s="152"/>
    </row>
    <row r="97" spans="1:5">
      <c r="A97" s="151"/>
      <c r="B97" s="149"/>
      <c r="C97" s="150"/>
      <c r="D97" s="152"/>
      <c r="E97" s="152"/>
    </row>
    <row r="98" spans="1:5">
      <c r="A98" s="151"/>
      <c r="B98" s="149"/>
      <c r="C98" s="150"/>
      <c r="D98" s="152"/>
      <c r="E98" s="152"/>
    </row>
    <row r="99" spans="1:5">
      <c r="A99" s="151"/>
      <c r="B99" s="149"/>
      <c r="C99" s="150"/>
      <c r="D99" s="152"/>
      <c r="E99" s="152"/>
    </row>
    <row r="100" spans="1:5">
      <c r="A100" s="151"/>
      <c r="B100" s="149"/>
      <c r="C100" s="150"/>
      <c r="D100" s="152"/>
      <c r="E100" s="152"/>
    </row>
    <row r="101" spans="1:5">
      <c r="A101" s="151"/>
      <c r="B101" s="149"/>
      <c r="C101" s="150"/>
      <c r="D101" s="152"/>
      <c r="E101" s="152"/>
    </row>
  </sheetData>
  <sortState ref="B2:E72">
    <sortCondition ref="E2:E72"/>
  </sortState>
  <phoneticPr fontId="2" type="noConversion"/>
  <conditionalFormatting sqref="B2:B101">
    <cfRule type="expression" dxfId="380" priority="10">
      <formula>AND(XDZ2=0,XEA2&lt;&gt;"")</formula>
    </cfRule>
  </conditionalFormatting>
  <conditionalFormatting sqref="A2:A101">
    <cfRule type="expression" dxfId="379" priority="9">
      <formula>AND(XDZ2=0,XEA2&lt;&gt;"")</formula>
    </cfRule>
  </conditionalFormatting>
  <conditionalFormatting sqref="D2:E101">
    <cfRule type="cellIs" dxfId="378" priority="7" operator="lessThan">
      <formula>#REF!</formula>
    </cfRule>
    <cfRule type="cellIs" dxfId="377" priority="8" operator="equal">
      <formula>#REF!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45</vt:i4>
      </vt:variant>
      <vt:variant>
        <vt:lpstr>已命名的範圍</vt:lpstr>
      </vt:variant>
      <vt:variant>
        <vt:i4>43</vt:i4>
      </vt:variant>
    </vt:vector>
  </HeadingPairs>
  <TitlesOfParts>
    <vt:vector size="88" baseType="lpstr">
      <vt:lpstr>資格賽成績</vt:lpstr>
      <vt:lpstr>R1成績</vt:lpstr>
      <vt:lpstr>R2成績</vt:lpstr>
      <vt:lpstr>R3成績</vt:lpstr>
      <vt:lpstr>R1大男成績</vt:lpstr>
      <vt:lpstr>大男R1績分</vt:lpstr>
      <vt:lpstr>R1大女成績</vt:lpstr>
      <vt:lpstr>大女R1績分</vt:lpstr>
      <vt:lpstr>R2大男成績</vt:lpstr>
      <vt:lpstr>大男R2績分</vt:lpstr>
      <vt:lpstr>R2大女成績</vt:lpstr>
      <vt:lpstr>大女R2績分</vt:lpstr>
      <vt:lpstr>R3大男成績</vt:lpstr>
      <vt:lpstr>大男R3績分</vt:lpstr>
      <vt:lpstr>R3大女成績</vt:lpstr>
      <vt:lpstr>大女R3績分</vt:lpstr>
      <vt:lpstr>R4大男成績</vt:lpstr>
      <vt:lpstr>大男R4績分</vt:lpstr>
      <vt:lpstr>R4大女成績</vt:lpstr>
      <vt:lpstr>大女R4績分</vt:lpstr>
      <vt:lpstr>4回合大男成績及績分</vt:lpstr>
      <vt:lpstr>4回合大男成績及績分(轉出)</vt:lpstr>
      <vt:lpstr>4回合大女成績及績分</vt:lpstr>
      <vt:lpstr>4回合大女成績及績分(轉出)</vt:lpstr>
      <vt:lpstr>R3男C成績</vt:lpstr>
      <vt:lpstr>男C_R3績分</vt:lpstr>
      <vt:lpstr>R4男C成績</vt:lpstr>
      <vt:lpstr>男C_R4績分</vt:lpstr>
      <vt:lpstr>3,4回合男C成績及績分</vt:lpstr>
      <vt:lpstr>3,4回合男C成績及績分(轉出)</vt:lpstr>
      <vt:lpstr>R3男D成績</vt:lpstr>
      <vt:lpstr>男D_R3績分</vt:lpstr>
      <vt:lpstr>R4男D成績</vt:lpstr>
      <vt:lpstr>男D_R4績分</vt:lpstr>
      <vt:lpstr>3,4回合男D成績及績分</vt:lpstr>
      <vt:lpstr>3,4回合男D成績及績分(轉出)</vt:lpstr>
      <vt:lpstr>R3女CD成績</vt:lpstr>
      <vt:lpstr>女CD_R3績分</vt:lpstr>
      <vt:lpstr>R4女CD成績</vt:lpstr>
      <vt:lpstr>女CD_R4績分</vt:lpstr>
      <vt:lpstr>3,4回合女CD成績及績分</vt:lpstr>
      <vt:lpstr>3,4回合女CD成績及績分(轉出)</vt:lpstr>
      <vt:lpstr>世大運R1</vt:lpstr>
      <vt:lpstr>世大運R2</vt:lpstr>
      <vt:lpstr>世大運R3</vt:lpstr>
      <vt:lpstr>'3,4回合女CD成績及績分'!Print_Titles</vt:lpstr>
      <vt:lpstr>'3,4回合女CD成績及績分(轉出)'!Print_Titles</vt:lpstr>
      <vt:lpstr>'3,4回合男C成績及績分'!Print_Titles</vt:lpstr>
      <vt:lpstr>'3,4回合男C成績及績分(轉出)'!Print_Titles</vt:lpstr>
      <vt:lpstr>'3,4回合男D成績及績分'!Print_Titles</vt:lpstr>
      <vt:lpstr>'3,4回合男D成績及績分(轉出)'!Print_Titles</vt:lpstr>
      <vt:lpstr>'4回合大女成績及績分'!Print_Titles</vt:lpstr>
      <vt:lpstr>'4回合大女成績及績分(轉出)'!Print_Titles</vt:lpstr>
      <vt:lpstr>'4回合大男成績及績分'!Print_Titles</vt:lpstr>
      <vt:lpstr>'4回合大男成績及績分(轉出)'!Print_Titles</vt:lpstr>
      <vt:lpstr>'R1大女成績'!Print_Titles</vt:lpstr>
      <vt:lpstr>'R1大男成績'!Print_Titles</vt:lpstr>
      <vt:lpstr>'R1成績'!Print_Titles</vt:lpstr>
      <vt:lpstr>'R2大女成績'!Print_Titles</vt:lpstr>
      <vt:lpstr>'R2大男成績'!Print_Titles</vt:lpstr>
      <vt:lpstr>'R2成績'!Print_Titles</vt:lpstr>
      <vt:lpstr>'R3大女成績'!Print_Titles</vt:lpstr>
      <vt:lpstr>'R3大男成績'!Print_Titles</vt:lpstr>
      <vt:lpstr>'R3女CD成績'!Print_Titles</vt:lpstr>
      <vt:lpstr>'R3成績'!Print_Titles</vt:lpstr>
      <vt:lpstr>'R3男C成績'!Print_Titles</vt:lpstr>
      <vt:lpstr>'R3男D成績'!Print_Titles</vt:lpstr>
      <vt:lpstr>'R4大女成績'!Print_Titles</vt:lpstr>
      <vt:lpstr>'R4大男成績'!Print_Titles</vt:lpstr>
      <vt:lpstr>'R4女CD成績'!Print_Titles</vt:lpstr>
      <vt:lpstr>'R4男C成績'!Print_Titles</vt:lpstr>
      <vt:lpstr>'R4男D成績'!Print_Titles</vt:lpstr>
      <vt:lpstr>大女R1績分!Print_Titles</vt:lpstr>
      <vt:lpstr>大女R2績分!Print_Titles</vt:lpstr>
      <vt:lpstr>大女R3績分!Print_Titles</vt:lpstr>
      <vt:lpstr>大女R4績分!Print_Titles</vt:lpstr>
      <vt:lpstr>大男R1績分!Print_Titles</vt:lpstr>
      <vt:lpstr>大男R2績分!Print_Titles</vt:lpstr>
      <vt:lpstr>大男R3績分!Print_Titles</vt:lpstr>
      <vt:lpstr>大男R4績分!Print_Titles</vt:lpstr>
      <vt:lpstr>女CD_R3績分!Print_Titles</vt:lpstr>
      <vt:lpstr>女CD_R4績分!Print_Titles</vt:lpstr>
      <vt:lpstr>世大運R1!Print_Titles</vt:lpstr>
      <vt:lpstr>男C_R3績分!Print_Titles</vt:lpstr>
      <vt:lpstr>男C_R4績分!Print_Titles</vt:lpstr>
      <vt:lpstr>男D_R3績分!Print_Titles</vt:lpstr>
      <vt:lpstr>男D_R4績分!Print_Titles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SG</cp:lastModifiedBy>
  <cp:lastPrinted>2017-04-01T01:53:17Z</cp:lastPrinted>
  <dcterms:created xsi:type="dcterms:W3CDTF">2014-08-31T14:30:40Z</dcterms:created>
  <dcterms:modified xsi:type="dcterms:W3CDTF">2018-06-13T15:13:59Z</dcterms:modified>
</cp:coreProperties>
</file>