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7830" tabRatio="800" firstSheet="27" activeTab="28"/>
  </bookViews>
  <sheets>
    <sheet name="台業男" sheetId="3" r:id="rId1"/>
    <sheet name="106秋男OAB" sheetId="4" r:id="rId2"/>
    <sheet name="106冬男OAB" sheetId="5" r:id="rId3"/>
    <sheet name="107春男OAB" sheetId="34" r:id="rId4"/>
    <sheet name="107夏男OAB" sheetId="41" r:id="rId5"/>
    <sheet name="106秋男C" sheetId="8" r:id="rId6"/>
    <sheet name="106冬男C" sheetId="9" r:id="rId7"/>
    <sheet name="107春男C" sheetId="36" r:id="rId8"/>
    <sheet name="107夏男C" sheetId="43" r:id="rId9"/>
    <sheet name="106秋男D" sheetId="12" r:id="rId10"/>
    <sheet name="106冬男D" sheetId="13" r:id="rId11"/>
    <sheet name="107春男D" sheetId="37" r:id="rId12"/>
    <sheet name="107夏男D" sheetId="44" r:id="rId13"/>
    <sheet name="台業女" sheetId="16" r:id="rId14"/>
    <sheet name="106秋女OAB" sheetId="17" r:id="rId15"/>
    <sheet name="106冬女OAB" sheetId="18" r:id="rId16"/>
    <sheet name="107春女OAB" sheetId="35" r:id="rId17"/>
    <sheet name="107夏女OAB" sheetId="42" r:id="rId18"/>
    <sheet name="106秋女CD" sheetId="21" r:id="rId19"/>
    <sheet name="106冬女CD" sheetId="22" r:id="rId20"/>
    <sheet name="107春女CD" sheetId="38" r:id="rId21"/>
    <sheet name="107夏女CD" sheetId="45" r:id="rId22"/>
    <sheet name="夏後排名男OAB" sheetId="23" r:id="rId23"/>
    <sheet name="夏後排名女OAB" sheetId="25" r:id="rId24"/>
    <sheet name="夏後排名男C" sheetId="26" r:id="rId25"/>
    <sheet name="夏後排名男D" sheetId="27" r:id="rId26"/>
    <sheet name="夏後排名女CD" sheetId="28" r:id="rId27"/>
    <sheet name="107夏季賽選手組別" sheetId="46" r:id="rId28"/>
    <sheet name="夏季賽後男OAB組排名" sheetId="29" r:id="rId29"/>
    <sheet name="夏季賽後女OAB組排名" sheetId="30" r:id="rId30"/>
    <sheet name="夏季賽後男C組排名" sheetId="31" r:id="rId31"/>
    <sheet name="夏季賽後男D組排名" sheetId="32" r:id="rId32"/>
    <sheet name="夏季賽後女CD組排名" sheetId="33" r:id="rId33"/>
  </sheets>
  <externalReferences>
    <externalReference r:id="rId34"/>
    <externalReference r:id="rId35"/>
    <externalReference r:id="rId36"/>
    <externalReference r:id="rId37"/>
  </externalReferences>
  <definedNames>
    <definedName name="_xlnm.Print_Area" localSheetId="32">夏季賽後女CD組排名!$A$1:$M$12</definedName>
    <definedName name="_xlnm.Print_Area" localSheetId="31">夏季賽後男D組排名!$A$1:$M$8</definedName>
    <definedName name="_xlnm.Print_Titles" localSheetId="20">'107春女CD'!$1:$1</definedName>
    <definedName name="_xlnm.Print_Titles" localSheetId="16">'107春女OAB'!$1:$1</definedName>
    <definedName name="_xlnm.Print_Titles" localSheetId="7">'107春男C'!$1:$1</definedName>
    <definedName name="_xlnm.Print_Titles" localSheetId="11">'107春男D'!$1:$1</definedName>
    <definedName name="_xlnm.Print_Titles" localSheetId="3">'107春男OAB'!$1:$1</definedName>
    <definedName name="_xlnm.Print_Titles" localSheetId="21">'107夏女CD'!$1:$1</definedName>
    <definedName name="_xlnm.Print_Titles" localSheetId="17">'107夏女OAB'!$1:$1</definedName>
    <definedName name="_xlnm.Print_Titles" localSheetId="8">'107夏男C'!$1:$1</definedName>
    <definedName name="_xlnm.Print_Titles" localSheetId="12">'107夏男D'!$1:$1</definedName>
    <definedName name="_xlnm.Print_Titles" localSheetId="4">'107夏男OAB'!$1:$1</definedName>
    <definedName name="_xlnm.Print_Titles" localSheetId="32">夏季賽後女CD組排名!$1:$1</definedName>
    <definedName name="_xlnm.Print_Titles" localSheetId="29">夏季賽後女OAB組排名!$1:$1</definedName>
    <definedName name="_xlnm.Print_Titles" localSheetId="30">夏季賽後男C組排名!$1:$1</definedName>
    <definedName name="_xlnm.Print_Titles" localSheetId="31">夏季賽後男D組排名!$1:$1</definedName>
    <definedName name="_xlnm.Print_Titles" localSheetId="28">夏季賽後男OAB組排名!$1:$1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/>
</workbook>
</file>

<file path=xl/calcChain.xml><?xml version="1.0" encoding="utf-8"?>
<calcChain xmlns="http://schemas.openxmlformats.org/spreadsheetml/2006/main">
  <c r="N15" i="32"/>
  <c r="N15" i="33"/>
  <c r="N15" i="30"/>
  <c r="L2" i="28"/>
  <c r="L2" i="27"/>
  <c r="L2" i="26"/>
  <c r="N2" i="25"/>
  <c r="M15" i="30"/>
  <c r="H15"/>
  <c r="D3" i="28"/>
  <c r="E3"/>
  <c r="I3" s="1"/>
  <c r="F3"/>
  <c r="G3"/>
  <c r="H3"/>
  <c r="J3"/>
  <c r="K3"/>
  <c r="M3"/>
  <c r="D2"/>
  <c r="H2" s="1"/>
  <c r="E2"/>
  <c r="I2" s="1"/>
  <c r="F2"/>
  <c r="J2" s="1"/>
  <c r="G2"/>
  <c r="K2" s="1"/>
  <c r="M2"/>
  <c r="D5"/>
  <c r="H5" s="1"/>
  <c r="E5"/>
  <c r="F5"/>
  <c r="J5" s="1"/>
  <c r="G5"/>
  <c r="K5" s="1"/>
  <c r="I5"/>
  <c r="M5"/>
  <c r="D7"/>
  <c r="H7" s="1"/>
  <c r="E7"/>
  <c r="I7" s="1"/>
  <c r="F7"/>
  <c r="J7" s="1"/>
  <c r="G7"/>
  <c r="K7"/>
  <c r="M7"/>
  <c r="D9"/>
  <c r="H9" s="1"/>
  <c r="E9"/>
  <c r="I9" s="1"/>
  <c r="F9"/>
  <c r="J9" s="1"/>
  <c r="G9"/>
  <c r="K9" s="1"/>
  <c r="M9"/>
  <c r="D13"/>
  <c r="H13" s="1"/>
  <c r="E13"/>
  <c r="I13" s="1"/>
  <c r="F13"/>
  <c r="J13" s="1"/>
  <c r="G13"/>
  <c r="K13" s="1"/>
  <c r="M13"/>
  <c r="D11"/>
  <c r="H11" s="1"/>
  <c r="E11"/>
  <c r="I11" s="1"/>
  <c r="F11"/>
  <c r="J11" s="1"/>
  <c r="G11"/>
  <c r="K11" s="1"/>
  <c r="M11"/>
  <c r="D8"/>
  <c r="E8"/>
  <c r="F8"/>
  <c r="J8" s="1"/>
  <c r="G8"/>
  <c r="K8" s="1"/>
  <c r="H8"/>
  <c r="I8"/>
  <c r="M8"/>
  <c r="D6"/>
  <c r="H6" s="1"/>
  <c r="E6"/>
  <c r="I6" s="1"/>
  <c r="F6"/>
  <c r="J6" s="1"/>
  <c r="G6"/>
  <c r="K6" s="1"/>
  <c r="M6"/>
  <c r="D10"/>
  <c r="E10"/>
  <c r="F10"/>
  <c r="J10" s="1"/>
  <c r="G10"/>
  <c r="K10" s="1"/>
  <c r="H10"/>
  <c r="I10"/>
  <c r="M10"/>
  <c r="D12"/>
  <c r="H12" s="1"/>
  <c r="E12"/>
  <c r="I12" s="1"/>
  <c r="F12"/>
  <c r="J12" s="1"/>
  <c r="G12"/>
  <c r="K12" s="1"/>
  <c r="M12"/>
  <c r="D4"/>
  <c r="H4" s="1"/>
  <c r="E4"/>
  <c r="F4"/>
  <c r="J4" s="1"/>
  <c r="G4"/>
  <c r="K4" s="1"/>
  <c r="I4"/>
  <c r="M4"/>
  <c r="D3" i="27"/>
  <c r="E3"/>
  <c r="I3" s="1"/>
  <c r="F3"/>
  <c r="G3"/>
  <c r="K3" s="1"/>
  <c r="H3"/>
  <c r="J3"/>
  <c r="M3"/>
  <c r="D2"/>
  <c r="E2"/>
  <c r="F2"/>
  <c r="J2" s="1"/>
  <c r="G2"/>
  <c r="K2" s="1"/>
  <c r="H2"/>
  <c r="I2"/>
  <c r="M2"/>
  <c r="D8"/>
  <c r="E8"/>
  <c r="I8" s="1"/>
  <c r="F8"/>
  <c r="J8" s="1"/>
  <c r="G8"/>
  <c r="K8" s="1"/>
  <c r="H8"/>
  <c r="M8"/>
  <c r="D7"/>
  <c r="H7" s="1"/>
  <c r="E7"/>
  <c r="I7" s="1"/>
  <c r="F7"/>
  <c r="J7" s="1"/>
  <c r="G7"/>
  <c r="K7" s="1"/>
  <c r="M7"/>
  <c r="D5"/>
  <c r="H5" s="1"/>
  <c r="E5"/>
  <c r="I5" s="1"/>
  <c r="F5"/>
  <c r="J5" s="1"/>
  <c r="G5"/>
  <c r="K5" s="1"/>
  <c r="M5"/>
  <c r="D9"/>
  <c r="E9"/>
  <c r="F9"/>
  <c r="G9"/>
  <c r="H9"/>
  <c r="I9"/>
  <c r="J9"/>
  <c r="K9"/>
  <c r="M9"/>
  <c r="D6"/>
  <c r="E6"/>
  <c r="F6"/>
  <c r="J6" s="1"/>
  <c r="G6"/>
  <c r="K6" s="1"/>
  <c r="H6"/>
  <c r="I6"/>
  <c r="M6"/>
  <c r="G4"/>
  <c r="K4" s="1"/>
  <c r="M4"/>
  <c r="D23" i="26"/>
  <c r="H23" s="1"/>
  <c r="E23"/>
  <c r="I23" s="1"/>
  <c r="F23"/>
  <c r="J23" s="1"/>
  <c r="G23"/>
  <c r="K23" s="1"/>
  <c r="M23"/>
  <c r="D4"/>
  <c r="E4"/>
  <c r="F4"/>
  <c r="J4" s="1"/>
  <c r="G4"/>
  <c r="H4"/>
  <c r="I4"/>
  <c r="K4"/>
  <c r="M4"/>
  <c r="D3"/>
  <c r="H3" s="1"/>
  <c r="E3"/>
  <c r="I3" s="1"/>
  <c r="F3"/>
  <c r="J3" s="1"/>
  <c r="G3"/>
  <c r="K3" s="1"/>
  <c r="M3"/>
  <c r="D24"/>
  <c r="E24"/>
  <c r="I24" s="1"/>
  <c r="F24"/>
  <c r="J24" s="1"/>
  <c r="G24"/>
  <c r="K24" s="1"/>
  <c r="H24"/>
  <c r="M24"/>
  <c r="D8"/>
  <c r="E8"/>
  <c r="F8"/>
  <c r="J8" s="1"/>
  <c r="G8"/>
  <c r="H8"/>
  <c r="I8"/>
  <c r="K8"/>
  <c r="M8"/>
  <c r="D6"/>
  <c r="E6"/>
  <c r="F6"/>
  <c r="J6" s="1"/>
  <c r="G6"/>
  <c r="K6" s="1"/>
  <c r="H6"/>
  <c r="I6"/>
  <c r="M6"/>
  <c r="D10"/>
  <c r="H10" s="1"/>
  <c r="E10"/>
  <c r="F10"/>
  <c r="J10" s="1"/>
  <c r="G10"/>
  <c r="K10" s="1"/>
  <c r="I10"/>
  <c r="M10"/>
  <c r="D21"/>
  <c r="E21"/>
  <c r="F21"/>
  <c r="J21" s="1"/>
  <c r="G21"/>
  <c r="K21" s="1"/>
  <c r="H21"/>
  <c r="I21"/>
  <c r="M21"/>
  <c r="D7"/>
  <c r="E7"/>
  <c r="I7" s="1"/>
  <c r="F7"/>
  <c r="G7"/>
  <c r="H7"/>
  <c r="J7"/>
  <c r="K7"/>
  <c r="M7"/>
  <c r="D16"/>
  <c r="H16" s="1"/>
  <c r="E16"/>
  <c r="I16" s="1"/>
  <c r="F16"/>
  <c r="J16" s="1"/>
  <c r="G16"/>
  <c r="K16" s="1"/>
  <c r="M16"/>
  <c r="D2"/>
  <c r="H2" s="1"/>
  <c r="E2"/>
  <c r="I2" s="1"/>
  <c r="F2"/>
  <c r="J2" s="1"/>
  <c r="G2"/>
  <c r="K2" s="1"/>
  <c r="M2"/>
  <c r="D19"/>
  <c r="E19"/>
  <c r="F19"/>
  <c r="J19" s="1"/>
  <c r="G19"/>
  <c r="K19" s="1"/>
  <c r="H19"/>
  <c r="I19"/>
  <c r="M19"/>
  <c r="D25"/>
  <c r="E25"/>
  <c r="F25"/>
  <c r="J25" s="1"/>
  <c r="G25"/>
  <c r="K25" s="1"/>
  <c r="H25"/>
  <c r="I25"/>
  <c r="M25"/>
  <c r="D11"/>
  <c r="E11"/>
  <c r="F11"/>
  <c r="J11" s="1"/>
  <c r="G11"/>
  <c r="K11" s="1"/>
  <c r="H11"/>
  <c r="I11"/>
  <c r="M11"/>
  <c r="D17"/>
  <c r="H17" s="1"/>
  <c r="E17"/>
  <c r="I17" s="1"/>
  <c r="F17"/>
  <c r="J17" s="1"/>
  <c r="G17"/>
  <c r="K17" s="1"/>
  <c r="M17"/>
  <c r="D14"/>
  <c r="H14" s="1"/>
  <c r="E14"/>
  <c r="I14" s="1"/>
  <c r="F14"/>
  <c r="J14" s="1"/>
  <c r="G14"/>
  <c r="K14" s="1"/>
  <c r="M14"/>
  <c r="D13"/>
  <c r="H13" s="1"/>
  <c r="E13"/>
  <c r="I13" s="1"/>
  <c r="F13"/>
  <c r="J13" s="1"/>
  <c r="G13"/>
  <c r="K13" s="1"/>
  <c r="M13"/>
  <c r="D26"/>
  <c r="E26"/>
  <c r="F26"/>
  <c r="J26" s="1"/>
  <c r="G26"/>
  <c r="K26" s="1"/>
  <c r="H26"/>
  <c r="I26"/>
  <c r="M26"/>
  <c r="D27"/>
  <c r="H27" s="1"/>
  <c r="E27"/>
  <c r="I27" s="1"/>
  <c r="F27"/>
  <c r="J27" s="1"/>
  <c r="G27"/>
  <c r="K27" s="1"/>
  <c r="M27"/>
  <c r="D5"/>
  <c r="E5"/>
  <c r="I5" s="1"/>
  <c r="F5"/>
  <c r="J5" s="1"/>
  <c r="G5"/>
  <c r="K5" s="1"/>
  <c r="H5"/>
  <c r="M5"/>
  <c r="D18"/>
  <c r="H18" s="1"/>
  <c r="E18"/>
  <c r="F18"/>
  <c r="J18" s="1"/>
  <c r="G18"/>
  <c r="K18" s="1"/>
  <c r="I18"/>
  <c r="M18"/>
  <c r="D15"/>
  <c r="E15"/>
  <c r="F15"/>
  <c r="J15" s="1"/>
  <c r="G15"/>
  <c r="K15" s="1"/>
  <c r="H15"/>
  <c r="I15"/>
  <c r="M15"/>
  <c r="D9"/>
  <c r="E9"/>
  <c r="I9" s="1"/>
  <c r="F9"/>
  <c r="G9"/>
  <c r="K9" s="1"/>
  <c r="H9"/>
  <c r="J9"/>
  <c r="M9"/>
  <c r="D20"/>
  <c r="H20" s="1"/>
  <c r="E20"/>
  <c r="F20"/>
  <c r="J20" s="1"/>
  <c r="G20"/>
  <c r="K20" s="1"/>
  <c r="I20"/>
  <c r="M20"/>
  <c r="D12"/>
  <c r="H12" s="1"/>
  <c r="E12"/>
  <c r="F12"/>
  <c r="G12"/>
  <c r="I12"/>
  <c r="J12"/>
  <c r="K12"/>
  <c r="M12"/>
  <c r="M22"/>
  <c r="G22"/>
  <c r="K22" s="1"/>
  <c r="D74" i="25"/>
  <c r="E74"/>
  <c r="J74" s="1"/>
  <c r="F74"/>
  <c r="K74" s="1"/>
  <c r="G74"/>
  <c r="L74" s="1"/>
  <c r="H74"/>
  <c r="M74" s="1"/>
  <c r="O74"/>
  <c r="D42"/>
  <c r="E42"/>
  <c r="J42" s="1"/>
  <c r="F42"/>
  <c r="K42" s="1"/>
  <c r="G42"/>
  <c r="L42" s="1"/>
  <c r="H42"/>
  <c r="M42" s="1"/>
  <c r="O42"/>
  <c r="D45"/>
  <c r="E45"/>
  <c r="J45" s="1"/>
  <c r="F45"/>
  <c r="K45" s="1"/>
  <c r="G45"/>
  <c r="L45" s="1"/>
  <c r="H45"/>
  <c r="M45" s="1"/>
  <c r="O45"/>
  <c r="D79"/>
  <c r="E79"/>
  <c r="J79" s="1"/>
  <c r="F79"/>
  <c r="K79" s="1"/>
  <c r="G79"/>
  <c r="L79" s="1"/>
  <c r="H79"/>
  <c r="M79" s="1"/>
  <c r="O79"/>
  <c r="D33"/>
  <c r="E33"/>
  <c r="F33"/>
  <c r="K33" s="1"/>
  <c r="G33"/>
  <c r="L33" s="1"/>
  <c r="H33"/>
  <c r="M33" s="1"/>
  <c r="J33"/>
  <c r="O33"/>
  <c r="D64"/>
  <c r="E64"/>
  <c r="J64" s="1"/>
  <c r="F64"/>
  <c r="K64" s="1"/>
  <c r="G64"/>
  <c r="L64" s="1"/>
  <c r="H64"/>
  <c r="M64" s="1"/>
  <c r="O64"/>
  <c r="D53"/>
  <c r="E53"/>
  <c r="J53" s="1"/>
  <c r="F53"/>
  <c r="K53" s="1"/>
  <c r="G53"/>
  <c r="L53" s="1"/>
  <c r="H53"/>
  <c r="M53" s="1"/>
  <c r="O53"/>
  <c r="D16"/>
  <c r="E16"/>
  <c r="F16"/>
  <c r="K16" s="1"/>
  <c r="G16"/>
  <c r="L16" s="1"/>
  <c r="H16"/>
  <c r="M16" s="1"/>
  <c r="J16"/>
  <c r="O16"/>
  <c r="D49"/>
  <c r="E49"/>
  <c r="J49" s="1"/>
  <c r="F49"/>
  <c r="G49"/>
  <c r="L49" s="1"/>
  <c r="H49"/>
  <c r="M49" s="1"/>
  <c r="K49"/>
  <c r="O49"/>
  <c r="D12"/>
  <c r="E12"/>
  <c r="J12" s="1"/>
  <c r="F12"/>
  <c r="G12"/>
  <c r="L12" s="1"/>
  <c r="H12"/>
  <c r="M12" s="1"/>
  <c r="K12"/>
  <c r="O12"/>
  <c r="D26"/>
  <c r="E26"/>
  <c r="J26" s="1"/>
  <c r="F26"/>
  <c r="K26" s="1"/>
  <c r="G26"/>
  <c r="L26" s="1"/>
  <c r="H26"/>
  <c r="M26" s="1"/>
  <c r="O26"/>
  <c r="D47"/>
  <c r="E47"/>
  <c r="J47" s="1"/>
  <c r="F47"/>
  <c r="K47" s="1"/>
  <c r="G47"/>
  <c r="L47" s="1"/>
  <c r="H47"/>
  <c r="M47" s="1"/>
  <c r="O47"/>
  <c r="D46"/>
  <c r="E46"/>
  <c r="J46" s="1"/>
  <c r="F46"/>
  <c r="K46" s="1"/>
  <c r="G46"/>
  <c r="L46" s="1"/>
  <c r="H46"/>
  <c r="M46" s="1"/>
  <c r="O46"/>
  <c r="D25"/>
  <c r="E25"/>
  <c r="J25" s="1"/>
  <c r="F25"/>
  <c r="K25" s="1"/>
  <c r="G25"/>
  <c r="L25" s="1"/>
  <c r="H25"/>
  <c r="M25" s="1"/>
  <c r="O25"/>
  <c r="D14"/>
  <c r="E14"/>
  <c r="F14"/>
  <c r="K14" s="1"/>
  <c r="G14"/>
  <c r="L14" s="1"/>
  <c r="H14"/>
  <c r="M14" s="1"/>
  <c r="J14"/>
  <c r="O14"/>
  <c r="D75"/>
  <c r="E75"/>
  <c r="J75" s="1"/>
  <c r="F75"/>
  <c r="K75" s="1"/>
  <c r="G75"/>
  <c r="L75" s="1"/>
  <c r="H75"/>
  <c r="M75" s="1"/>
  <c r="O75"/>
  <c r="D70"/>
  <c r="E70"/>
  <c r="J70" s="1"/>
  <c r="F70"/>
  <c r="K70" s="1"/>
  <c r="G70"/>
  <c r="L70" s="1"/>
  <c r="H70"/>
  <c r="M70" s="1"/>
  <c r="O70"/>
  <c r="D13"/>
  <c r="E13"/>
  <c r="J13" s="1"/>
  <c r="F13"/>
  <c r="K13" s="1"/>
  <c r="G13"/>
  <c r="L13" s="1"/>
  <c r="H13"/>
  <c r="M13" s="1"/>
  <c r="O13"/>
  <c r="D54"/>
  <c r="E54"/>
  <c r="J54" s="1"/>
  <c r="F54"/>
  <c r="K54" s="1"/>
  <c r="G54"/>
  <c r="L54" s="1"/>
  <c r="H54"/>
  <c r="M54" s="1"/>
  <c r="O54"/>
  <c r="D5"/>
  <c r="E5"/>
  <c r="J5" s="1"/>
  <c r="F5"/>
  <c r="K5" s="1"/>
  <c r="G5"/>
  <c r="L5" s="1"/>
  <c r="H5"/>
  <c r="M5" s="1"/>
  <c r="O5"/>
  <c r="D6"/>
  <c r="E6"/>
  <c r="J6" s="1"/>
  <c r="F6"/>
  <c r="K6" s="1"/>
  <c r="G6"/>
  <c r="L6" s="1"/>
  <c r="H6"/>
  <c r="M6" s="1"/>
  <c r="O6"/>
  <c r="D32"/>
  <c r="E32"/>
  <c r="J32" s="1"/>
  <c r="F32"/>
  <c r="K32" s="1"/>
  <c r="G32"/>
  <c r="L32" s="1"/>
  <c r="H32"/>
  <c r="M32" s="1"/>
  <c r="O32"/>
  <c r="D3"/>
  <c r="E3"/>
  <c r="F3"/>
  <c r="K3" s="1"/>
  <c r="G3"/>
  <c r="L3" s="1"/>
  <c r="H3"/>
  <c r="M3" s="1"/>
  <c r="J3"/>
  <c r="O3"/>
  <c r="D9"/>
  <c r="E9"/>
  <c r="J9" s="1"/>
  <c r="F9"/>
  <c r="K9" s="1"/>
  <c r="G9"/>
  <c r="L9" s="1"/>
  <c r="H9"/>
  <c r="M9" s="1"/>
  <c r="O9"/>
  <c r="D62"/>
  <c r="E62"/>
  <c r="J62" s="1"/>
  <c r="F62"/>
  <c r="K62" s="1"/>
  <c r="G62"/>
  <c r="L62" s="1"/>
  <c r="H62"/>
  <c r="M62" s="1"/>
  <c r="O62"/>
  <c r="D11"/>
  <c r="E11"/>
  <c r="J11" s="1"/>
  <c r="F11"/>
  <c r="K11" s="1"/>
  <c r="G11"/>
  <c r="L11" s="1"/>
  <c r="H11"/>
  <c r="M11" s="1"/>
  <c r="O11"/>
  <c r="D4"/>
  <c r="E4"/>
  <c r="J4" s="1"/>
  <c r="F4"/>
  <c r="K4" s="1"/>
  <c r="G4"/>
  <c r="L4" s="1"/>
  <c r="H4"/>
  <c r="M4" s="1"/>
  <c r="O4"/>
  <c r="D80"/>
  <c r="E80"/>
  <c r="J80" s="1"/>
  <c r="F80"/>
  <c r="K80" s="1"/>
  <c r="G80"/>
  <c r="L80" s="1"/>
  <c r="H80"/>
  <c r="M80" s="1"/>
  <c r="O80"/>
  <c r="D44"/>
  <c r="E44"/>
  <c r="F44"/>
  <c r="K44" s="1"/>
  <c r="G44"/>
  <c r="L44" s="1"/>
  <c r="H44"/>
  <c r="M44" s="1"/>
  <c r="J44"/>
  <c r="O44"/>
  <c r="D24"/>
  <c r="E24"/>
  <c r="J24" s="1"/>
  <c r="F24"/>
  <c r="K24" s="1"/>
  <c r="G24"/>
  <c r="L24" s="1"/>
  <c r="H24"/>
  <c r="M24" s="1"/>
  <c r="O24"/>
  <c r="D71"/>
  <c r="E71"/>
  <c r="J71" s="1"/>
  <c r="F71"/>
  <c r="K71" s="1"/>
  <c r="G71"/>
  <c r="L71" s="1"/>
  <c r="H71"/>
  <c r="M71" s="1"/>
  <c r="O71"/>
  <c r="D2"/>
  <c r="E2"/>
  <c r="J2" s="1"/>
  <c r="F2"/>
  <c r="K2" s="1"/>
  <c r="G2"/>
  <c r="L2" s="1"/>
  <c r="H2"/>
  <c r="M2" s="1"/>
  <c r="O2"/>
  <c r="D66"/>
  <c r="E66"/>
  <c r="J66" s="1"/>
  <c r="F66"/>
  <c r="K66" s="1"/>
  <c r="G66"/>
  <c r="L66" s="1"/>
  <c r="H66"/>
  <c r="M66" s="1"/>
  <c r="O66"/>
  <c r="D8"/>
  <c r="E8"/>
  <c r="F8"/>
  <c r="K8" s="1"/>
  <c r="G8"/>
  <c r="L8" s="1"/>
  <c r="H8"/>
  <c r="M8" s="1"/>
  <c r="J8"/>
  <c r="O8"/>
  <c r="D38"/>
  <c r="E38"/>
  <c r="J38" s="1"/>
  <c r="F38"/>
  <c r="K38" s="1"/>
  <c r="G38"/>
  <c r="L38" s="1"/>
  <c r="H38"/>
  <c r="M38" s="1"/>
  <c r="O38"/>
  <c r="D51"/>
  <c r="E51"/>
  <c r="J51" s="1"/>
  <c r="F51"/>
  <c r="K51" s="1"/>
  <c r="G51"/>
  <c r="L51" s="1"/>
  <c r="H51"/>
  <c r="M51" s="1"/>
  <c r="O51"/>
  <c r="D15"/>
  <c r="E15"/>
  <c r="F15"/>
  <c r="K15" s="1"/>
  <c r="G15"/>
  <c r="L15" s="1"/>
  <c r="H15"/>
  <c r="M15" s="1"/>
  <c r="J15"/>
  <c r="O15"/>
  <c r="D39"/>
  <c r="E39"/>
  <c r="J39" s="1"/>
  <c r="F39"/>
  <c r="K39" s="1"/>
  <c r="G39"/>
  <c r="L39" s="1"/>
  <c r="H39"/>
  <c r="M39" s="1"/>
  <c r="O39"/>
  <c r="D37"/>
  <c r="E37"/>
  <c r="J37" s="1"/>
  <c r="F37"/>
  <c r="K37" s="1"/>
  <c r="G37"/>
  <c r="L37" s="1"/>
  <c r="H37"/>
  <c r="M37" s="1"/>
  <c r="O37"/>
  <c r="D20"/>
  <c r="E20"/>
  <c r="J20" s="1"/>
  <c r="F20"/>
  <c r="K20" s="1"/>
  <c r="G20"/>
  <c r="L20" s="1"/>
  <c r="H20"/>
  <c r="M20" s="1"/>
  <c r="O20"/>
  <c r="D72"/>
  <c r="E72"/>
  <c r="J72" s="1"/>
  <c r="F72"/>
  <c r="K72" s="1"/>
  <c r="G72"/>
  <c r="L72" s="1"/>
  <c r="H72"/>
  <c r="M72" s="1"/>
  <c r="O72"/>
  <c r="D10"/>
  <c r="E10"/>
  <c r="J10" s="1"/>
  <c r="F10"/>
  <c r="K10" s="1"/>
  <c r="G10"/>
  <c r="L10" s="1"/>
  <c r="H10"/>
  <c r="M10" s="1"/>
  <c r="O10"/>
  <c r="D57"/>
  <c r="E57"/>
  <c r="J57" s="1"/>
  <c r="F57"/>
  <c r="K57" s="1"/>
  <c r="G57"/>
  <c r="L57" s="1"/>
  <c r="H57"/>
  <c r="M57" s="1"/>
  <c r="O57"/>
  <c r="D58"/>
  <c r="E58"/>
  <c r="J58" s="1"/>
  <c r="F58"/>
  <c r="K58" s="1"/>
  <c r="G58"/>
  <c r="L58" s="1"/>
  <c r="H58"/>
  <c r="M58" s="1"/>
  <c r="O58"/>
  <c r="D73"/>
  <c r="E73"/>
  <c r="J73" s="1"/>
  <c r="F73"/>
  <c r="K73" s="1"/>
  <c r="G73"/>
  <c r="L73" s="1"/>
  <c r="H73"/>
  <c r="M73" s="1"/>
  <c r="O73"/>
  <c r="D59"/>
  <c r="E59"/>
  <c r="J59" s="1"/>
  <c r="F59"/>
  <c r="K59" s="1"/>
  <c r="G59"/>
  <c r="L59" s="1"/>
  <c r="H59"/>
  <c r="M59" s="1"/>
  <c r="O59"/>
  <c r="D27"/>
  <c r="E27"/>
  <c r="J27" s="1"/>
  <c r="F27"/>
  <c r="K27" s="1"/>
  <c r="G27"/>
  <c r="L27" s="1"/>
  <c r="H27"/>
  <c r="M27" s="1"/>
  <c r="O27"/>
  <c r="D31"/>
  <c r="E31"/>
  <c r="F31"/>
  <c r="K31" s="1"/>
  <c r="G31"/>
  <c r="L31" s="1"/>
  <c r="H31"/>
  <c r="M31" s="1"/>
  <c r="J31"/>
  <c r="O31"/>
  <c r="D7"/>
  <c r="E7"/>
  <c r="J7" s="1"/>
  <c r="F7"/>
  <c r="K7" s="1"/>
  <c r="G7"/>
  <c r="L7" s="1"/>
  <c r="H7"/>
  <c r="M7" s="1"/>
  <c r="O7"/>
  <c r="D23"/>
  <c r="E23"/>
  <c r="J23" s="1"/>
  <c r="F23"/>
  <c r="K23" s="1"/>
  <c r="G23"/>
  <c r="L23" s="1"/>
  <c r="H23"/>
  <c r="M23" s="1"/>
  <c r="O23"/>
  <c r="D50"/>
  <c r="E50"/>
  <c r="J50" s="1"/>
  <c r="F50"/>
  <c r="K50" s="1"/>
  <c r="G50"/>
  <c r="L50" s="1"/>
  <c r="H50"/>
  <c r="M50" s="1"/>
  <c r="O50"/>
  <c r="D35"/>
  <c r="E35"/>
  <c r="J35" s="1"/>
  <c r="F35"/>
  <c r="K35" s="1"/>
  <c r="G35"/>
  <c r="L35" s="1"/>
  <c r="H35"/>
  <c r="M35" s="1"/>
  <c r="O35"/>
  <c r="D34"/>
  <c r="E34"/>
  <c r="J34" s="1"/>
  <c r="F34"/>
  <c r="K34" s="1"/>
  <c r="G34"/>
  <c r="L34" s="1"/>
  <c r="H34"/>
  <c r="M34" s="1"/>
  <c r="O34"/>
  <c r="D21"/>
  <c r="E21"/>
  <c r="J21" s="1"/>
  <c r="F21"/>
  <c r="K21" s="1"/>
  <c r="G21"/>
  <c r="L21" s="1"/>
  <c r="H21"/>
  <c r="M21" s="1"/>
  <c r="O21"/>
  <c r="D19"/>
  <c r="E19"/>
  <c r="J19" s="1"/>
  <c r="F19"/>
  <c r="K19" s="1"/>
  <c r="G19"/>
  <c r="L19" s="1"/>
  <c r="H19"/>
  <c r="M19" s="1"/>
  <c r="O19"/>
  <c r="D69"/>
  <c r="E69"/>
  <c r="J69" s="1"/>
  <c r="F69"/>
  <c r="K69" s="1"/>
  <c r="G69"/>
  <c r="L69" s="1"/>
  <c r="H69"/>
  <c r="M69" s="1"/>
  <c r="O69"/>
  <c r="D17"/>
  <c r="E17"/>
  <c r="J17" s="1"/>
  <c r="F17"/>
  <c r="K17" s="1"/>
  <c r="G17"/>
  <c r="L17" s="1"/>
  <c r="H17"/>
  <c r="M17" s="1"/>
  <c r="O17"/>
  <c r="D76"/>
  <c r="E76"/>
  <c r="J76" s="1"/>
  <c r="F76"/>
  <c r="K76" s="1"/>
  <c r="G76"/>
  <c r="L76" s="1"/>
  <c r="H76"/>
  <c r="M76" s="1"/>
  <c r="O76"/>
  <c r="D68"/>
  <c r="E68"/>
  <c r="J68" s="1"/>
  <c r="F68"/>
  <c r="K68" s="1"/>
  <c r="G68"/>
  <c r="L68" s="1"/>
  <c r="H68"/>
  <c r="M68" s="1"/>
  <c r="O68"/>
  <c r="D29"/>
  <c r="E29"/>
  <c r="J29" s="1"/>
  <c r="F29"/>
  <c r="K29" s="1"/>
  <c r="G29"/>
  <c r="L29" s="1"/>
  <c r="H29"/>
  <c r="M29" s="1"/>
  <c r="O29"/>
  <c r="D65"/>
  <c r="E65"/>
  <c r="F65"/>
  <c r="K65" s="1"/>
  <c r="G65"/>
  <c r="L65" s="1"/>
  <c r="H65"/>
  <c r="M65" s="1"/>
  <c r="J65"/>
  <c r="O65"/>
  <c r="D67"/>
  <c r="E67"/>
  <c r="J67" s="1"/>
  <c r="F67"/>
  <c r="K67" s="1"/>
  <c r="G67"/>
  <c r="L67" s="1"/>
  <c r="H67"/>
  <c r="M67" s="1"/>
  <c r="O67"/>
  <c r="D52"/>
  <c r="E52"/>
  <c r="F52"/>
  <c r="K52" s="1"/>
  <c r="G52"/>
  <c r="L52" s="1"/>
  <c r="H52"/>
  <c r="M52" s="1"/>
  <c r="J52"/>
  <c r="O52"/>
  <c r="D60"/>
  <c r="E60"/>
  <c r="F60"/>
  <c r="K60" s="1"/>
  <c r="G60"/>
  <c r="L60" s="1"/>
  <c r="H60"/>
  <c r="M60" s="1"/>
  <c r="J60"/>
  <c r="O60"/>
  <c r="D43"/>
  <c r="E43"/>
  <c r="J43" s="1"/>
  <c r="F43"/>
  <c r="K43" s="1"/>
  <c r="G43"/>
  <c r="L43" s="1"/>
  <c r="H43"/>
  <c r="M43" s="1"/>
  <c r="O43"/>
  <c r="D28"/>
  <c r="E28"/>
  <c r="F28"/>
  <c r="K28" s="1"/>
  <c r="G28"/>
  <c r="L28" s="1"/>
  <c r="H28"/>
  <c r="M28" s="1"/>
  <c r="J28"/>
  <c r="O28"/>
  <c r="D77"/>
  <c r="E77"/>
  <c r="J77" s="1"/>
  <c r="F77"/>
  <c r="K77" s="1"/>
  <c r="G77"/>
  <c r="L77" s="1"/>
  <c r="H77"/>
  <c r="M77" s="1"/>
  <c r="O77"/>
  <c r="D40"/>
  <c r="E40"/>
  <c r="J40" s="1"/>
  <c r="F40"/>
  <c r="K40" s="1"/>
  <c r="G40"/>
  <c r="L40" s="1"/>
  <c r="H40"/>
  <c r="M40" s="1"/>
  <c r="O40"/>
  <c r="D22"/>
  <c r="E22"/>
  <c r="J22" s="1"/>
  <c r="F22"/>
  <c r="K22" s="1"/>
  <c r="G22"/>
  <c r="L22" s="1"/>
  <c r="H22"/>
  <c r="M22" s="1"/>
  <c r="O22"/>
  <c r="D56"/>
  <c r="E56"/>
  <c r="J56" s="1"/>
  <c r="F56"/>
  <c r="K56" s="1"/>
  <c r="G56"/>
  <c r="L56" s="1"/>
  <c r="H56"/>
  <c r="M56" s="1"/>
  <c r="O56"/>
  <c r="D48"/>
  <c r="E48"/>
  <c r="F48"/>
  <c r="K48" s="1"/>
  <c r="G48"/>
  <c r="L48" s="1"/>
  <c r="H48"/>
  <c r="M48" s="1"/>
  <c r="J48"/>
  <c r="O48"/>
  <c r="D78"/>
  <c r="E78"/>
  <c r="J78" s="1"/>
  <c r="F78"/>
  <c r="K78" s="1"/>
  <c r="G78"/>
  <c r="L78" s="1"/>
  <c r="H78"/>
  <c r="M78" s="1"/>
  <c r="O78"/>
  <c r="D55"/>
  <c r="E55"/>
  <c r="J55" s="1"/>
  <c r="F55"/>
  <c r="K55" s="1"/>
  <c r="G55"/>
  <c r="L55" s="1"/>
  <c r="H55"/>
  <c r="M55" s="1"/>
  <c r="O55"/>
  <c r="D30"/>
  <c r="E30"/>
  <c r="J30" s="1"/>
  <c r="F30"/>
  <c r="K30" s="1"/>
  <c r="G30"/>
  <c r="L30" s="1"/>
  <c r="H30"/>
  <c r="M30" s="1"/>
  <c r="O30"/>
  <c r="D36"/>
  <c r="E36"/>
  <c r="J36" s="1"/>
  <c r="F36"/>
  <c r="K36" s="1"/>
  <c r="G36"/>
  <c r="L36" s="1"/>
  <c r="H36"/>
  <c r="M36" s="1"/>
  <c r="O36"/>
  <c r="D18"/>
  <c r="E18"/>
  <c r="J18" s="1"/>
  <c r="F18"/>
  <c r="K18" s="1"/>
  <c r="G18"/>
  <c r="L18" s="1"/>
  <c r="H18"/>
  <c r="M18" s="1"/>
  <c r="O18"/>
  <c r="D81"/>
  <c r="E81"/>
  <c r="J81" s="1"/>
  <c r="F81"/>
  <c r="K81" s="1"/>
  <c r="G81"/>
  <c r="L81" s="1"/>
  <c r="H81"/>
  <c r="M81" s="1"/>
  <c r="O81"/>
  <c r="D82"/>
  <c r="E82"/>
  <c r="J82" s="1"/>
  <c r="F82"/>
  <c r="K82" s="1"/>
  <c r="G82"/>
  <c r="L82" s="1"/>
  <c r="H82"/>
  <c r="M82" s="1"/>
  <c r="O82"/>
  <c r="D83"/>
  <c r="E83"/>
  <c r="J83" s="1"/>
  <c r="F83"/>
  <c r="K83" s="1"/>
  <c r="G83"/>
  <c r="L83" s="1"/>
  <c r="H83"/>
  <c r="M83" s="1"/>
  <c r="O83"/>
  <c r="D84"/>
  <c r="E84"/>
  <c r="J84" s="1"/>
  <c r="F84"/>
  <c r="K84" s="1"/>
  <c r="G84"/>
  <c r="L84" s="1"/>
  <c r="H84"/>
  <c r="M84" s="1"/>
  <c r="O84"/>
  <c r="D85"/>
  <c r="E85"/>
  <c r="J85" s="1"/>
  <c r="F85"/>
  <c r="K85" s="1"/>
  <c r="G85"/>
  <c r="L85" s="1"/>
  <c r="H85"/>
  <c r="M85" s="1"/>
  <c r="O85"/>
  <c r="D86"/>
  <c r="E86"/>
  <c r="J86" s="1"/>
  <c r="F86"/>
  <c r="K86" s="1"/>
  <c r="G86"/>
  <c r="L86" s="1"/>
  <c r="H86"/>
  <c r="M86" s="1"/>
  <c r="O86"/>
  <c r="D87"/>
  <c r="E87"/>
  <c r="J87" s="1"/>
  <c r="F87"/>
  <c r="K87" s="1"/>
  <c r="G87"/>
  <c r="L87" s="1"/>
  <c r="H87"/>
  <c r="M87" s="1"/>
  <c r="O87"/>
  <c r="D63"/>
  <c r="E63"/>
  <c r="J63" s="1"/>
  <c r="F63"/>
  <c r="K63" s="1"/>
  <c r="G63"/>
  <c r="L63" s="1"/>
  <c r="H63"/>
  <c r="M63" s="1"/>
  <c r="O63"/>
  <c r="D88"/>
  <c r="E88"/>
  <c r="J88" s="1"/>
  <c r="F88"/>
  <c r="K88" s="1"/>
  <c r="G88"/>
  <c r="L88" s="1"/>
  <c r="H88"/>
  <c r="M88" s="1"/>
  <c r="O88"/>
  <c r="D89"/>
  <c r="E89"/>
  <c r="J89" s="1"/>
  <c r="F89"/>
  <c r="K89" s="1"/>
  <c r="G89"/>
  <c r="L89" s="1"/>
  <c r="H89"/>
  <c r="M89" s="1"/>
  <c r="O89"/>
  <c r="D41"/>
  <c r="E41"/>
  <c r="J41" s="1"/>
  <c r="F41"/>
  <c r="K41" s="1"/>
  <c r="G41"/>
  <c r="L41" s="1"/>
  <c r="H41"/>
  <c r="M41" s="1"/>
  <c r="O41"/>
  <c r="O61"/>
  <c r="H61"/>
  <c r="M61" s="1"/>
  <c r="D77" i="23"/>
  <c r="I77" s="1"/>
  <c r="E77"/>
  <c r="J77" s="1"/>
  <c r="F77"/>
  <c r="K77" s="1"/>
  <c r="G77"/>
  <c r="L77" s="1"/>
  <c r="H77"/>
  <c r="M77" s="1"/>
  <c r="O77"/>
  <c r="D78"/>
  <c r="I78" s="1"/>
  <c r="E78"/>
  <c r="J78" s="1"/>
  <c r="F78"/>
  <c r="K78" s="1"/>
  <c r="G78"/>
  <c r="L78" s="1"/>
  <c r="H78"/>
  <c r="M78" s="1"/>
  <c r="O78"/>
  <c r="D108"/>
  <c r="I108" s="1"/>
  <c r="E108"/>
  <c r="J108" s="1"/>
  <c r="F108"/>
  <c r="K108" s="1"/>
  <c r="G108"/>
  <c r="H108"/>
  <c r="M108" s="1"/>
  <c r="L108"/>
  <c r="O108"/>
  <c r="D70"/>
  <c r="I70" s="1"/>
  <c r="E70"/>
  <c r="J70" s="1"/>
  <c r="F70"/>
  <c r="K70" s="1"/>
  <c r="G70"/>
  <c r="L70" s="1"/>
  <c r="H70"/>
  <c r="M70" s="1"/>
  <c r="O70"/>
  <c r="D37"/>
  <c r="I37" s="1"/>
  <c r="E37"/>
  <c r="J37" s="1"/>
  <c r="F37"/>
  <c r="K37" s="1"/>
  <c r="G37"/>
  <c r="L37" s="1"/>
  <c r="H37"/>
  <c r="M37" s="1"/>
  <c r="O37"/>
  <c r="D45"/>
  <c r="I45" s="1"/>
  <c r="E45"/>
  <c r="J45" s="1"/>
  <c r="F45"/>
  <c r="K45" s="1"/>
  <c r="G45"/>
  <c r="L45" s="1"/>
  <c r="H45"/>
  <c r="M45" s="1"/>
  <c r="O45"/>
  <c r="D4"/>
  <c r="I4" s="1"/>
  <c r="E4"/>
  <c r="J4" s="1"/>
  <c r="F4"/>
  <c r="K4" s="1"/>
  <c r="G4"/>
  <c r="L4" s="1"/>
  <c r="H4"/>
  <c r="M4" s="1"/>
  <c r="O4"/>
  <c r="D48"/>
  <c r="I48" s="1"/>
  <c r="E48"/>
  <c r="J48" s="1"/>
  <c r="F48"/>
  <c r="K48" s="1"/>
  <c r="G48"/>
  <c r="L48" s="1"/>
  <c r="H48"/>
  <c r="M48" s="1"/>
  <c r="O48"/>
  <c r="D62"/>
  <c r="I62" s="1"/>
  <c r="E62"/>
  <c r="J62" s="1"/>
  <c r="F62"/>
  <c r="K62" s="1"/>
  <c r="G62"/>
  <c r="L62" s="1"/>
  <c r="H62"/>
  <c r="M62" s="1"/>
  <c r="O62"/>
  <c r="D27"/>
  <c r="I27" s="1"/>
  <c r="E27"/>
  <c r="J27" s="1"/>
  <c r="F27"/>
  <c r="K27" s="1"/>
  <c r="G27"/>
  <c r="L27" s="1"/>
  <c r="H27"/>
  <c r="M27" s="1"/>
  <c r="O27"/>
  <c r="D3"/>
  <c r="I3" s="1"/>
  <c r="E3"/>
  <c r="J3" s="1"/>
  <c r="F3"/>
  <c r="K3" s="1"/>
  <c r="G3"/>
  <c r="L3" s="1"/>
  <c r="H3"/>
  <c r="M3" s="1"/>
  <c r="O3"/>
  <c r="D67"/>
  <c r="I67" s="1"/>
  <c r="E67"/>
  <c r="J67" s="1"/>
  <c r="F67"/>
  <c r="K67" s="1"/>
  <c r="G67"/>
  <c r="L67" s="1"/>
  <c r="H67"/>
  <c r="M67" s="1"/>
  <c r="O67"/>
  <c r="D21"/>
  <c r="I21" s="1"/>
  <c r="E21"/>
  <c r="J21" s="1"/>
  <c r="F21"/>
  <c r="K21" s="1"/>
  <c r="G21"/>
  <c r="L21" s="1"/>
  <c r="H21"/>
  <c r="M21" s="1"/>
  <c r="O21"/>
  <c r="D39"/>
  <c r="I39" s="1"/>
  <c r="E39"/>
  <c r="J39" s="1"/>
  <c r="F39"/>
  <c r="K39" s="1"/>
  <c r="G39"/>
  <c r="H39"/>
  <c r="M39" s="1"/>
  <c r="L39"/>
  <c r="O39"/>
  <c r="D8"/>
  <c r="I8" s="1"/>
  <c r="E8"/>
  <c r="J8" s="1"/>
  <c r="F8"/>
  <c r="K8" s="1"/>
  <c r="G8"/>
  <c r="L8" s="1"/>
  <c r="H8"/>
  <c r="M8" s="1"/>
  <c r="O8"/>
  <c r="D74"/>
  <c r="I74" s="1"/>
  <c r="E74"/>
  <c r="J74" s="1"/>
  <c r="F74"/>
  <c r="K74" s="1"/>
  <c r="G74"/>
  <c r="L74" s="1"/>
  <c r="H74"/>
  <c r="M74" s="1"/>
  <c r="O74"/>
  <c r="D13"/>
  <c r="I13" s="1"/>
  <c r="E13"/>
  <c r="J13" s="1"/>
  <c r="F13"/>
  <c r="K13" s="1"/>
  <c r="G13"/>
  <c r="L13" s="1"/>
  <c r="H13"/>
  <c r="M13" s="1"/>
  <c r="O13"/>
  <c r="D88"/>
  <c r="I88" s="1"/>
  <c r="E88"/>
  <c r="J88" s="1"/>
  <c r="F88"/>
  <c r="K88" s="1"/>
  <c r="G88"/>
  <c r="L88" s="1"/>
  <c r="H88"/>
  <c r="M88" s="1"/>
  <c r="O88"/>
  <c r="D32"/>
  <c r="I32" s="1"/>
  <c r="E32"/>
  <c r="J32" s="1"/>
  <c r="F32"/>
  <c r="K32" s="1"/>
  <c r="G32"/>
  <c r="L32" s="1"/>
  <c r="H32"/>
  <c r="M32" s="1"/>
  <c r="O32"/>
  <c r="D103"/>
  <c r="I103" s="1"/>
  <c r="E103"/>
  <c r="J103" s="1"/>
  <c r="F103"/>
  <c r="K103" s="1"/>
  <c r="G103"/>
  <c r="L103" s="1"/>
  <c r="H103"/>
  <c r="M103" s="1"/>
  <c r="O103"/>
  <c r="D51"/>
  <c r="I51" s="1"/>
  <c r="E51"/>
  <c r="J51" s="1"/>
  <c r="F51"/>
  <c r="K51" s="1"/>
  <c r="G51"/>
  <c r="L51" s="1"/>
  <c r="H51"/>
  <c r="M51" s="1"/>
  <c r="O51"/>
  <c r="D117"/>
  <c r="I117" s="1"/>
  <c r="E117"/>
  <c r="J117" s="1"/>
  <c r="F117"/>
  <c r="K117" s="1"/>
  <c r="G117"/>
  <c r="L117" s="1"/>
  <c r="H117"/>
  <c r="M117" s="1"/>
  <c r="O117"/>
  <c r="D47"/>
  <c r="I47" s="1"/>
  <c r="E47"/>
  <c r="J47" s="1"/>
  <c r="F47"/>
  <c r="G47"/>
  <c r="L47" s="1"/>
  <c r="H47"/>
  <c r="M47" s="1"/>
  <c r="K47"/>
  <c r="O47"/>
  <c r="D81"/>
  <c r="I81" s="1"/>
  <c r="E81"/>
  <c r="J81" s="1"/>
  <c r="F81"/>
  <c r="K81" s="1"/>
  <c r="G81"/>
  <c r="L81" s="1"/>
  <c r="H81"/>
  <c r="M81" s="1"/>
  <c r="O81"/>
  <c r="D89"/>
  <c r="I89" s="1"/>
  <c r="E89"/>
  <c r="J89" s="1"/>
  <c r="F89"/>
  <c r="K89" s="1"/>
  <c r="G89"/>
  <c r="L89" s="1"/>
  <c r="H89"/>
  <c r="M89" s="1"/>
  <c r="O89"/>
  <c r="D102"/>
  <c r="I102" s="1"/>
  <c r="E102"/>
  <c r="J102" s="1"/>
  <c r="F102"/>
  <c r="K102" s="1"/>
  <c r="G102"/>
  <c r="L102" s="1"/>
  <c r="H102"/>
  <c r="M102" s="1"/>
  <c r="O102"/>
  <c r="D25"/>
  <c r="I25" s="1"/>
  <c r="E25"/>
  <c r="J25" s="1"/>
  <c r="F25"/>
  <c r="K25" s="1"/>
  <c r="G25"/>
  <c r="L25" s="1"/>
  <c r="H25"/>
  <c r="M25" s="1"/>
  <c r="O25"/>
  <c r="D14"/>
  <c r="I14" s="1"/>
  <c r="E14"/>
  <c r="J14" s="1"/>
  <c r="F14"/>
  <c r="K14" s="1"/>
  <c r="G14"/>
  <c r="L14" s="1"/>
  <c r="H14"/>
  <c r="M14" s="1"/>
  <c r="O14"/>
  <c r="D93"/>
  <c r="I93" s="1"/>
  <c r="E93"/>
  <c r="J93" s="1"/>
  <c r="F93"/>
  <c r="K93" s="1"/>
  <c r="G93"/>
  <c r="L93" s="1"/>
  <c r="H93"/>
  <c r="M93" s="1"/>
  <c r="O93"/>
  <c r="D42"/>
  <c r="I42" s="1"/>
  <c r="E42"/>
  <c r="J42" s="1"/>
  <c r="F42"/>
  <c r="K42" s="1"/>
  <c r="G42"/>
  <c r="L42" s="1"/>
  <c r="H42"/>
  <c r="M42" s="1"/>
  <c r="O42"/>
  <c r="D22"/>
  <c r="I22" s="1"/>
  <c r="E22"/>
  <c r="J22" s="1"/>
  <c r="F22"/>
  <c r="K22" s="1"/>
  <c r="G22"/>
  <c r="L22" s="1"/>
  <c r="H22"/>
  <c r="M22" s="1"/>
  <c r="O22"/>
  <c r="D34"/>
  <c r="I34" s="1"/>
  <c r="E34"/>
  <c r="J34" s="1"/>
  <c r="F34"/>
  <c r="K34" s="1"/>
  <c r="G34"/>
  <c r="L34" s="1"/>
  <c r="H34"/>
  <c r="M34" s="1"/>
  <c r="O34"/>
  <c r="D79"/>
  <c r="I79" s="1"/>
  <c r="E79"/>
  <c r="J79" s="1"/>
  <c r="F79"/>
  <c r="K79" s="1"/>
  <c r="G79"/>
  <c r="L79" s="1"/>
  <c r="H79"/>
  <c r="M79" s="1"/>
  <c r="O79"/>
  <c r="D110"/>
  <c r="I110" s="1"/>
  <c r="E110"/>
  <c r="J110" s="1"/>
  <c r="F110"/>
  <c r="K110" s="1"/>
  <c r="G110"/>
  <c r="L110" s="1"/>
  <c r="H110"/>
  <c r="M110" s="1"/>
  <c r="O110"/>
  <c r="D94"/>
  <c r="I94" s="1"/>
  <c r="E94"/>
  <c r="J94" s="1"/>
  <c r="F94"/>
  <c r="K94" s="1"/>
  <c r="G94"/>
  <c r="L94" s="1"/>
  <c r="H94"/>
  <c r="M94" s="1"/>
  <c r="O94"/>
  <c r="D97"/>
  <c r="I97" s="1"/>
  <c r="E97"/>
  <c r="J97" s="1"/>
  <c r="F97"/>
  <c r="K97" s="1"/>
  <c r="G97"/>
  <c r="L97" s="1"/>
  <c r="H97"/>
  <c r="M97" s="1"/>
  <c r="O97"/>
  <c r="D111"/>
  <c r="I111" s="1"/>
  <c r="E111"/>
  <c r="J111" s="1"/>
  <c r="F111"/>
  <c r="K111" s="1"/>
  <c r="G111"/>
  <c r="L111" s="1"/>
  <c r="H111"/>
  <c r="M111" s="1"/>
  <c r="O111"/>
  <c r="D11"/>
  <c r="I11" s="1"/>
  <c r="E11"/>
  <c r="J11" s="1"/>
  <c r="F11"/>
  <c r="G11"/>
  <c r="L11" s="1"/>
  <c r="H11"/>
  <c r="M11" s="1"/>
  <c r="K11"/>
  <c r="O11"/>
  <c r="D86"/>
  <c r="I86" s="1"/>
  <c r="E86"/>
  <c r="J86" s="1"/>
  <c r="F86"/>
  <c r="K86" s="1"/>
  <c r="G86"/>
  <c r="L86" s="1"/>
  <c r="H86"/>
  <c r="M86" s="1"/>
  <c r="O86"/>
  <c r="D36"/>
  <c r="I36" s="1"/>
  <c r="E36"/>
  <c r="J36" s="1"/>
  <c r="F36"/>
  <c r="K36" s="1"/>
  <c r="G36"/>
  <c r="L36" s="1"/>
  <c r="H36"/>
  <c r="M36" s="1"/>
  <c r="O36"/>
  <c r="D18"/>
  <c r="I18" s="1"/>
  <c r="E18"/>
  <c r="J18" s="1"/>
  <c r="F18"/>
  <c r="K18" s="1"/>
  <c r="G18"/>
  <c r="L18" s="1"/>
  <c r="H18"/>
  <c r="M18" s="1"/>
  <c r="O18"/>
  <c r="D10"/>
  <c r="I10" s="1"/>
  <c r="E10"/>
  <c r="J10" s="1"/>
  <c r="F10"/>
  <c r="K10" s="1"/>
  <c r="G10"/>
  <c r="L10" s="1"/>
  <c r="H10"/>
  <c r="M10" s="1"/>
  <c r="O10"/>
  <c r="D112"/>
  <c r="I112" s="1"/>
  <c r="E112"/>
  <c r="J112" s="1"/>
  <c r="F112"/>
  <c r="K112" s="1"/>
  <c r="G112"/>
  <c r="L112" s="1"/>
  <c r="H112"/>
  <c r="M112" s="1"/>
  <c r="O112"/>
  <c r="D38"/>
  <c r="I38" s="1"/>
  <c r="E38"/>
  <c r="J38" s="1"/>
  <c r="F38"/>
  <c r="G38"/>
  <c r="L38" s="1"/>
  <c r="H38"/>
  <c r="M38" s="1"/>
  <c r="K38"/>
  <c r="O38"/>
  <c r="D101"/>
  <c r="I101" s="1"/>
  <c r="E101"/>
  <c r="J101" s="1"/>
  <c r="F101"/>
  <c r="K101" s="1"/>
  <c r="G101"/>
  <c r="L101" s="1"/>
  <c r="H101"/>
  <c r="M101" s="1"/>
  <c r="O101"/>
  <c r="D12"/>
  <c r="E12"/>
  <c r="J12" s="1"/>
  <c r="F12"/>
  <c r="G12"/>
  <c r="L12" s="1"/>
  <c r="H12"/>
  <c r="M12" s="1"/>
  <c r="I12"/>
  <c r="K12"/>
  <c r="O12"/>
  <c r="D69"/>
  <c r="I69" s="1"/>
  <c r="E69"/>
  <c r="J69" s="1"/>
  <c r="F69"/>
  <c r="G69"/>
  <c r="L69" s="1"/>
  <c r="H69"/>
  <c r="M69" s="1"/>
  <c r="K69"/>
  <c r="O69"/>
  <c r="D75"/>
  <c r="I75" s="1"/>
  <c r="E75"/>
  <c r="J75" s="1"/>
  <c r="F75"/>
  <c r="K75" s="1"/>
  <c r="G75"/>
  <c r="H75"/>
  <c r="M75" s="1"/>
  <c r="L75"/>
  <c r="O75"/>
  <c r="D56"/>
  <c r="I56" s="1"/>
  <c r="E56"/>
  <c r="J56" s="1"/>
  <c r="F56"/>
  <c r="K56" s="1"/>
  <c r="G56"/>
  <c r="L56" s="1"/>
  <c r="H56"/>
  <c r="M56" s="1"/>
  <c r="O56"/>
  <c r="D6"/>
  <c r="I6" s="1"/>
  <c r="E6"/>
  <c r="J6" s="1"/>
  <c r="F6"/>
  <c r="K6" s="1"/>
  <c r="G6"/>
  <c r="L6" s="1"/>
  <c r="H6"/>
  <c r="M6" s="1"/>
  <c r="O6"/>
  <c r="D7"/>
  <c r="I7" s="1"/>
  <c r="E7"/>
  <c r="J7" s="1"/>
  <c r="F7"/>
  <c r="K7" s="1"/>
  <c r="G7"/>
  <c r="L7" s="1"/>
  <c r="H7"/>
  <c r="M7" s="1"/>
  <c r="O7"/>
  <c r="D17"/>
  <c r="I17" s="1"/>
  <c r="E17"/>
  <c r="J17" s="1"/>
  <c r="F17"/>
  <c r="K17" s="1"/>
  <c r="G17"/>
  <c r="L17" s="1"/>
  <c r="H17"/>
  <c r="M17" s="1"/>
  <c r="O17"/>
  <c r="D43"/>
  <c r="I43" s="1"/>
  <c r="E43"/>
  <c r="J43" s="1"/>
  <c r="F43"/>
  <c r="K43" s="1"/>
  <c r="G43"/>
  <c r="L43" s="1"/>
  <c r="H43"/>
  <c r="M43" s="1"/>
  <c r="O43"/>
  <c r="D20"/>
  <c r="I20" s="1"/>
  <c r="E20"/>
  <c r="J20" s="1"/>
  <c r="F20"/>
  <c r="K20" s="1"/>
  <c r="G20"/>
  <c r="L20" s="1"/>
  <c r="H20"/>
  <c r="M20" s="1"/>
  <c r="O20"/>
  <c r="D61"/>
  <c r="I61" s="1"/>
  <c r="E61"/>
  <c r="J61" s="1"/>
  <c r="F61"/>
  <c r="K61" s="1"/>
  <c r="G61"/>
  <c r="L61" s="1"/>
  <c r="H61"/>
  <c r="M61" s="1"/>
  <c r="O61"/>
  <c r="D57"/>
  <c r="I57" s="1"/>
  <c r="E57"/>
  <c r="J57" s="1"/>
  <c r="F57"/>
  <c r="K57" s="1"/>
  <c r="G57"/>
  <c r="L57" s="1"/>
  <c r="H57"/>
  <c r="M57" s="1"/>
  <c r="O57"/>
  <c r="D104"/>
  <c r="I104" s="1"/>
  <c r="E104"/>
  <c r="J104" s="1"/>
  <c r="F104"/>
  <c r="K104" s="1"/>
  <c r="G104"/>
  <c r="L104" s="1"/>
  <c r="H104"/>
  <c r="M104" s="1"/>
  <c r="O104"/>
  <c r="D31"/>
  <c r="I31" s="1"/>
  <c r="E31"/>
  <c r="J31" s="1"/>
  <c r="F31"/>
  <c r="K31" s="1"/>
  <c r="G31"/>
  <c r="L31" s="1"/>
  <c r="H31"/>
  <c r="M31" s="1"/>
  <c r="O31"/>
  <c r="D60"/>
  <c r="I60" s="1"/>
  <c r="E60"/>
  <c r="J60" s="1"/>
  <c r="F60"/>
  <c r="K60" s="1"/>
  <c r="G60"/>
  <c r="L60" s="1"/>
  <c r="H60"/>
  <c r="M60" s="1"/>
  <c r="O60"/>
  <c r="D40"/>
  <c r="I40" s="1"/>
  <c r="E40"/>
  <c r="J40" s="1"/>
  <c r="F40"/>
  <c r="K40" s="1"/>
  <c r="G40"/>
  <c r="L40" s="1"/>
  <c r="H40"/>
  <c r="M40" s="1"/>
  <c r="O40"/>
  <c r="D91"/>
  <c r="I91" s="1"/>
  <c r="E91"/>
  <c r="J91" s="1"/>
  <c r="F91"/>
  <c r="K91" s="1"/>
  <c r="G91"/>
  <c r="H91"/>
  <c r="M91" s="1"/>
  <c r="L91"/>
  <c r="O91"/>
  <c r="D9"/>
  <c r="I9" s="1"/>
  <c r="E9"/>
  <c r="J9" s="1"/>
  <c r="F9"/>
  <c r="K9" s="1"/>
  <c r="G9"/>
  <c r="L9" s="1"/>
  <c r="H9"/>
  <c r="M9" s="1"/>
  <c r="O9"/>
  <c r="D23"/>
  <c r="I23" s="1"/>
  <c r="E23"/>
  <c r="J23" s="1"/>
  <c r="F23"/>
  <c r="K23" s="1"/>
  <c r="G23"/>
  <c r="L23" s="1"/>
  <c r="H23"/>
  <c r="M23" s="1"/>
  <c r="O23"/>
  <c r="D76"/>
  <c r="I76" s="1"/>
  <c r="E76"/>
  <c r="J76" s="1"/>
  <c r="F76"/>
  <c r="K76" s="1"/>
  <c r="G76"/>
  <c r="L76" s="1"/>
  <c r="H76"/>
  <c r="M76" s="1"/>
  <c r="O76"/>
  <c r="D33"/>
  <c r="I33" s="1"/>
  <c r="E33"/>
  <c r="J33" s="1"/>
  <c r="F33"/>
  <c r="K33" s="1"/>
  <c r="G33"/>
  <c r="L33" s="1"/>
  <c r="H33"/>
  <c r="M33" s="1"/>
  <c r="O33"/>
  <c r="D92"/>
  <c r="I92" s="1"/>
  <c r="E92"/>
  <c r="J92" s="1"/>
  <c r="F92"/>
  <c r="K92" s="1"/>
  <c r="G92"/>
  <c r="H92"/>
  <c r="M92" s="1"/>
  <c r="L92"/>
  <c r="O92"/>
  <c r="D24"/>
  <c r="I24" s="1"/>
  <c r="E24"/>
  <c r="J24" s="1"/>
  <c r="F24"/>
  <c r="K24" s="1"/>
  <c r="G24"/>
  <c r="L24" s="1"/>
  <c r="H24"/>
  <c r="M24" s="1"/>
  <c r="O24"/>
  <c r="D83"/>
  <c r="I83" s="1"/>
  <c r="E83"/>
  <c r="J83" s="1"/>
  <c r="F83"/>
  <c r="K83" s="1"/>
  <c r="G83"/>
  <c r="L83" s="1"/>
  <c r="H83"/>
  <c r="M83" s="1"/>
  <c r="O83"/>
  <c r="D16"/>
  <c r="I16" s="1"/>
  <c r="E16"/>
  <c r="J16" s="1"/>
  <c r="F16"/>
  <c r="K16" s="1"/>
  <c r="G16"/>
  <c r="L16" s="1"/>
  <c r="H16"/>
  <c r="M16" s="1"/>
  <c r="O16"/>
  <c r="D44"/>
  <c r="I44" s="1"/>
  <c r="E44"/>
  <c r="J44" s="1"/>
  <c r="F44"/>
  <c r="K44" s="1"/>
  <c r="G44"/>
  <c r="L44" s="1"/>
  <c r="H44"/>
  <c r="M44" s="1"/>
  <c r="O44"/>
  <c r="D64"/>
  <c r="I64" s="1"/>
  <c r="E64"/>
  <c r="J64" s="1"/>
  <c r="F64"/>
  <c r="K64" s="1"/>
  <c r="G64"/>
  <c r="H64"/>
  <c r="M64" s="1"/>
  <c r="L64"/>
  <c r="O64"/>
  <c r="D116"/>
  <c r="I116" s="1"/>
  <c r="E116"/>
  <c r="J116" s="1"/>
  <c r="F116"/>
  <c r="K116" s="1"/>
  <c r="G116"/>
  <c r="L116" s="1"/>
  <c r="H116"/>
  <c r="M116" s="1"/>
  <c r="O116"/>
  <c r="D72"/>
  <c r="I72" s="1"/>
  <c r="E72"/>
  <c r="J72" s="1"/>
  <c r="F72"/>
  <c r="K72" s="1"/>
  <c r="G72"/>
  <c r="L72" s="1"/>
  <c r="H72"/>
  <c r="M72" s="1"/>
  <c r="O72"/>
  <c r="D41"/>
  <c r="I41" s="1"/>
  <c r="E41"/>
  <c r="J41" s="1"/>
  <c r="F41"/>
  <c r="K41" s="1"/>
  <c r="G41"/>
  <c r="L41" s="1"/>
  <c r="H41"/>
  <c r="M41" s="1"/>
  <c r="O41"/>
  <c r="D118"/>
  <c r="I118" s="1"/>
  <c r="E118"/>
  <c r="J118" s="1"/>
  <c r="F118"/>
  <c r="G118"/>
  <c r="L118" s="1"/>
  <c r="H118"/>
  <c r="M118" s="1"/>
  <c r="K118"/>
  <c r="O118"/>
  <c r="D5"/>
  <c r="I5" s="1"/>
  <c r="E5"/>
  <c r="J5" s="1"/>
  <c r="F5"/>
  <c r="K5" s="1"/>
  <c r="G5"/>
  <c r="L5" s="1"/>
  <c r="H5"/>
  <c r="M5" s="1"/>
  <c r="O5"/>
  <c r="D100"/>
  <c r="I100" s="1"/>
  <c r="E100"/>
  <c r="J100" s="1"/>
  <c r="F100"/>
  <c r="K100" s="1"/>
  <c r="G100"/>
  <c r="L100" s="1"/>
  <c r="H100"/>
  <c r="M100" s="1"/>
  <c r="O100"/>
  <c r="D106"/>
  <c r="I106" s="1"/>
  <c r="E106"/>
  <c r="J106" s="1"/>
  <c r="F106"/>
  <c r="G106"/>
  <c r="L106" s="1"/>
  <c r="H106"/>
  <c r="M106" s="1"/>
  <c r="K106"/>
  <c r="O106"/>
  <c r="D2"/>
  <c r="I2" s="1"/>
  <c r="E2"/>
  <c r="J2" s="1"/>
  <c r="F2"/>
  <c r="K2" s="1"/>
  <c r="G2"/>
  <c r="L2" s="1"/>
  <c r="H2"/>
  <c r="M2" s="1"/>
  <c r="O2"/>
  <c r="D87"/>
  <c r="I87" s="1"/>
  <c r="E87"/>
  <c r="J87" s="1"/>
  <c r="F87"/>
  <c r="K87" s="1"/>
  <c r="G87"/>
  <c r="L87" s="1"/>
  <c r="H87"/>
  <c r="M87" s="1"/>
  <c r="O87"/>
  <c r="D71"/>
  <c r="I71" s="1"/>
  <c r="E71"/>
  <c r="J71" s="1"/>
  <c r="F71"/>
  <c r="G71"/>
  <c r="L71" s="1"/>
  <c r="H71"/>
  <c r="M71" s="1"/>
  <c r="K71"/>
  <c r="O71"/>
  <c r="D68"/>
  <c r="I68" s="1"/>
  <c r="E68"/>
  <c r="J68" s="1"/>
  <c r="F68"/>
  <c r="K68" s="1"/>
  <c r="G68"/>
  <c r="L68" s="1"/>
  <c r="H68"/>
  <c r="M68" s="1"/>
  <c r="O68"/>
  <c r="D29"/>
  <c r="I29" s="1"/>
  <c r="E29"/>
  <c r="J29" s="1"/>
  <c r="F29"/>
  <c r="K29" s="1"/>
  <c r="G29"/>
  <c r="L29" s="1"/>
  <c r="H29"/>
  <c r="M29" s="1"/>
  <c r="O29"/>
  <c r="D59"/>
  <c r="I59" s="1"/>
  <c r="E59"/>
  <c r="J59" s="1"/>
  <c r="F59"/>
  <c r="K59" s="1"/>
  <c r="G59"/>
  <c r="L59" s="1"/>
  <c r="H59"/>
  <c r="M59" s="1"/>
  <c r="O59"/>
  <c r="D58"/>
  <c r="I58" s="1"/>
  <c r="E58"/>
  <c r="J58" s="1"/>
  <c r="F58"/>
  <c r="G58"/>
  <c r="L58" s="1"/>
  <c r="H58"/>
  <c r="M58" s="1"/>
  <c r="K58"/>
  <c r="O58"/>
  <c r="D49"/>
  <c r="I49" s="1"/>
  <c r="E49"/>
  <c r="J49" s="1"/>
  <c r="F49"/>
  <c r="K49" s="1"/>
  <c r="G49"/>
  <c r="L49" s="1"/>
  <c r="H49"/>
  <c r="M49" s="1"/>
  <c r="O49"/>
  <c r="D114"/>
  <c r="I114" s="1"/>
  <c r="E114"/>
  <c r="J114" s="1"/>
  <c r="F114"/>
  <c r="K114" s="1"/>
  <c r="G114"/>
  <c r="L114" s="1"/>
  <c r="H114"/>
  <c r="M114" s="1"/>
  <c r="O114"/>
  <c r="D95"/>
  <c r="I95" s="1"/>
  <c r="E95"/>
  <c r="J95" s="1"/>
  <c r="F95"/>
  <c r="K95" s="1"/>
  <c r="G95"/>
  <c r="L95" s="1"/>
  <c r="H95"/>
  <c r="M95" s="1"/>
  <c r="O95"/>
  <c r="D73"/>
  <c r="I73" s="1"/>
  <c r="E73"/>
  <c r="J73" s="1"/>
  <c r="F73"/>
  <c r="K73" s="1"/>
  <c r="G73"/>
  <c r="L73" s="1"/>
  <c r="H73"/>
  <c r="M73" s="1"/>
  <c r="O73"/>
  <c r="D107"/>
  <c r="I107" s="1"/>
  <c r="E107"/>
  <c r="J107" s="1"/>
  <c r="F107"/>
  <c r="K107" s="1"/>
  <c r="G107"/>
  <c r="L107" s="1"/>
  <c r="H107"/>
  <c r="M107" s="1"/>
  <c r="O107"/>
  <c r="D99"/>
  <c r="I99" s="1"/>
  <c r="E99"/>
  <c r="J99" s="1"/>
  <c r="F99"/>
  <c r="K99" s="1"/>
  <c r="G99"/>
  <c r="L99" s="1"/>
  <c r="H99"/>
  <c r="M99" s="1"/>
  <c r="O99"/>
  <c r="D63"/>
  <c r="I63" s="1"/>
  <c r="E63"/>
  <c r="J63" s="1"/>
  <c r="F63"/>
  <c r="K63" s="1"/>
  <c r="G63"/>
  <c r="L63" s="1"/>
  <c r="H63"/>
  <c r="M63" s="1"/>
  <c r="O63"/>
  <c r="D119"/>
  <c r="I119" s="1"/>
  <c r="E119"/>
  <c r="J119" s="1"/>
  <c r="F119"/>
  <c r="K119" s="1"/>
  <c r="G119"/>
  <c r="L119" s="1"/>
  <c r="H119"/>
  <c r="M119" s="1"/>
  <c r="O119"/>
  <c r="D120"/>
  <c r="I120" s="1"/>
  <c r="E120"/>
  <c r="J120" s="1"/>
  <c r="F120"/>
  <c r="K120" s="1"/>
  <c r="G120"/>
  <c r="L120" s="1"/>
  <c r="H120"/>
  <c r="M120" s="1"/>
  <c r="O120"/>
  <c r="D85"/>
  <c r="I85" s="1"/>
  <c r="E85"/>
  <c r="J85" s="1"/>
  <c r="F85"/>
  <c r="K85" s="1"/>
  <c r="G85"/>
  <c r="L85" s="1"/>
  <c r="H85"/>
  <c r="M85" s="1"/>
  <c r="O85"/>
  <c r="D82"/>
  <c r="I82" s="1"/>
  <c r="E82"/>
  <c r="J82" s="1"/>
  <c r="F82"/>
  <c r="K82" s="1"/>
  <c r="G82"/>
  <c r="L82" s="1"/>
  <c r="H82"/>
  <c r="M82" s="1"/>
  <c r="O82"/>
  <c r="D30"/>
  <c r="I30" s="1"/>
  <c r="E30"/>
  <c r="J30" s="1"/>
  <c r="F30"/>
  <c r="K30" s="1"/>
  <c r="G30"/>
  <c r="L30" s="1"/>
  <c r="H30"/>
  <c r="M30" s="1"/>
  <c r="O30"/>
  <c r="D90"/>
  <c r="I90" s="1"/>
  <c r="E90"/>
  <c r="J90" s="1"/>
  <c r="F90"/>
  <c r="K90" s="1"/>
  <c r="G90"/>
  <c r="L90" s="1"/>
  <c r="H90"/>
  <c r="M90" s="1"/>
  <c r="O90"/>
  <c r="D121"/>
  <c r="I121" s="1"/>
  <c r="E121"/>
  <c r="J121" s="1"/>
  <c r="F121"/>
  <c r="K121" s="1"/>
  <c r="G121"/>
  <c r="L121" s="1"/>
  <c r="H121"/>
  <c r="M121" s="1"/>
  <c r="O121"/>
  <c r="D80"/>
  <c r="I80" s="1"/>
  <c r="E80"/>
  <c r="J80" s="1"/>
  <c r="F80"/>
  <c r="K80" s="1"/>
  <c r="G80"/>
  <c r="L80" s="1"/>
  <c r="H80"/>
  <c r="M80" s="1"/>
  <c r="O80"/>
  <c r="D122"/>
  <c r="I122" s="1"/>
  <c r="E122"/>
  <c r="J122" s="1"/>
  <c r="F122"/>
  <c r="G122"/>
  <c r="L122" s="1"/>
  <c r="H122"/>
  <c r="M122" s="1"/>
  <c r="K122"/>
  <c r="O122"/>
  <c r="D123"/>
  <c r="I123" s="1"/>
  <c r="E123"/>
  <c r="J123" s="1"/>
  <c r="F123"/>
  <c r="K123" s="1"/>
  <c r="G123"/>
  <c r="L123" s="1"/>
  <c r="H123"/>
  <c r="M123" s="1"/>
  <c r="O123"/>
  <c r="D19"/>
  <c r="I19" s="1"/>
  <c r="E19"/>
  <c r="J19" s="1"/>
  <c r="F19"/>
  <c r="K19" s="1"/>
  <c r="G19"/>
  <c r="L19" s="1"/>
  <c r="H19"/>
  <c r="M19" s="1"/>
  <c r="O19"/>
  <c r="D26"/>
  <c r="I26" s="1"/>
  <c r="E26"/>
  <c r="J26" s="1"/>
  <c r="F26"/>
  <c r="K26" s="1"/>
  <c r="G26"/>
  <c r="H26"/>
  <c r="M26" s="1"/>
  <c r="L26"/>
  <c r="O26"/>
  <c r="D46"/>
  <c r="I46" s="1"/>
  <c r="E46"/>
  <c r="J46" s="1"/>
  <c r="F46"/>
  <c r="K46" s="1"/>
  <c r="G46"/>
  <c r="L46" s="1"/>
  <c r="H46"/>
  <c r="M46" s="1"/>
  <c r="O46"/>
  <c r="D54"/>
  <c r="I54" s="1"/>
  <c r="E54"/>
  <c r="J54" s="1"/>
  <c r="F54"/>
  <c r="K54" s="1"/>
  <c r="G54"/>
  <c r="L54" s="1"/>
  <c r="H54"/>
  <c r="M54" s="1"/>
  <c r="O54"/>
  <c r="D35"/>
  <c r="I35" s="1"/>
  <c r="E35"/>
  <c r="J35" s="1"/>
  <c r="F35"/>
  <c r="K35" s="1"/>
  <c r="G35"/>
  <c r="L35" s="1"/>
  <c r="H35"/>
  <c r="M35" s="1"/>
  <c r="O35"/>
  <c r="D124"/>
  <c r="I124" s="1"/>
  <c r="E124"/>
  <c r="J124" s="1"/>
  <c r="F124"/>
  <c r="K124" s="1"/>
  <c r="G124"/>
  <c r="L124" s="1"/>
  <c r="H124"/>
  <c r="M124" s="1"/>
  <c r="O124"/>
  <c r="D53"/>
  <c r="I53" s="1"/>
  <c r="E53"/>
  <c r="J53" s="1"/>
  <c r="F53"/>
  <c r="K53" s="1"/>
  <c r="G53"/>
  <c r="L53" s="1"/>
  <c r="H53"/>
  <c r="M53" s="1"/>
  <c r="O53"/>
  <c r="D55"/>
  <c r="I55" s="1"/>
  <c r="E55"/>
  <c r="J55" s="1"/>
  <c r="F55"/>
  <c r="K55" s="1"/>
  <c r="G55"/>
  <c r="L55" s="1"/>
  <c r="H55"/>
  <c r="M55" s="1"/>
  <c r="O55"/>
  <c r="D28"/>
  <c r="I28" s="1"/>
  <c r="E28"/>
  <c r="J28" s="1"/>
  <c r="F28"/>
  <c r="G28"/>
  <c r="L28" s="1"/>
  <c r="H28"/>
  <c r="M28" s="1"/>
  <c r="K28"/>
  <c r="O28"/>
  <c r="D115"/>
  <c r="I115" s="1"/>
  <c r="E115"/>
  <c r="J115" s="1"/>
  <c r="F115"/>
  <c r="K115" s="1"/>
  <c r="G115"/>
  <c r="L115" s="1"/>
  <c r="H115"/>
  <c r="M115" s="1"/>
  <c r="O115"/>
  <c r="D125"/>
  <c r="I125" s="1"/>
  <c r="E125"/>
  <c r="J125" s="1"/>
  <c r="F125"/>
  <c r="K125" s="1"/>
  <c r="G125"/>
  <c r="L125" s="1"/>
  <c r="H125"/>
  <c r="M125" s="1"/>
  <c r="O125"/>
  <c r="D15"/>
  <c r="I15" s="1"/>
  <c r="E15"/>
  <c r="J15" s="1"/>
  <c r="F15"/>
  <c r="K15" s="1"/>
  <c r="G15"/>
  <c r="L15" s="1"/>
  <c r="H15"/>
  <c r="M15" s="1"/>
  <c r="O15"/>
  <c r="D96"/>
  <c r="I96" s="1"/>
  <c r="E96"/>
  <c r="J96" s="1"/>
  <c r="F96"/>
  <c r="K96" s="1"/>
  <c r="G96"/>
  <c r="L96" s="1"/>
  <c r="H96"/>
  <c r="M96" s="1"/>
  <c r="O96"/>
  <c r="D126"/>
  <c r="I126" s="1"/>
  <c r="E126"/>
  <c r="J126" s="1"/>
  <c r="F126"/>
  <c r="K126" s="1"/>
  <c r="G126"/>
  <c r="L126" s="1"/>
  <c r="H126"/>
  <c r="M126" s="1"/>
  <c r="O126"/>
  <c r="D50"/>
  <c r="I50" s="1"/>
  <c r="E50"/>
  <c r="J50" s="1"/>
  <c r="F50"/>
  <c r="K50" s="1"/>
  <c r="G50"/>
  <c r="L50" s="1"/>
  <c r="H50"/>
  <c r="M50" s="1"/>
  <c r="O50"/>
  <c r="D113"/>
  <c r="I113" s="1"/>
  <c r="E113"/>
  <c r="J113" s="1"/>
  <c r="F113"/>
  <c r="K113" s="1"/>
  <c r="G113"/>
  <c r="L113" s="1"/>
  <c r="H113"/>
  <c r="M113" s="1"/>
  <c r="O113"/>
  <c r="D127"/>
  <c r="I127" s="1"/>
  <c r="E127"/>
  <c r="J127" s="1"/>
  <c r="F127"/>
  <c r="K127" s="1"/>
  <c r="G127"/>
  <c r="L127" s="1"/>
  <c r="H127"/>
  <c r="M127" s="1"/>
  <c r="O127"/>
  <c r="D66"/>
  <c r="I66" s="1"/>
  <c r="E66"/>
  <c r="J66" s="1"/>
  <c r="F66"/>
  <c r="K66" s="1"/>
  <c r="G66"/>
  <c r="L66" s="1"/>
  <c r="H66"/>
  <c r="M66" s="1"/>
  <c r="O66"/>
  <c r="D98"/>
  <c r="I98" s="1"/>
  <c r="E98"/>
  <c r="J98" s="1"/>
  <c r="F98"/>
  <c r="K98" s="1"/>
  <c r="G98"/>
  <c r="L98" s="1"/>
  <c r="H98"/>
  <c r="M98" s="1"/>
  <c r="O98"/>
  <c r="D65"/>
  <c r="I65" s="1"/>
  <c r="E65"/>
  <c r="J65" s="1"/>
  <c r="F65"/>
  <c r="K65" s="1"/>
  <c r="G65"/>
  <c r="L65" s="1"/>
  <c r="H65"/>
  <c r="M65" s="1"/>
  <c r="O65"/>
  <c r="D84"/>
  <c r="I84" s="1"/>
  <c r="E84"/>
  <c r="J84" s="1"/>
  <c r="F84"/>
  <c r="K84" s="1"/>
  <c r="G84"/>
  <c r="L84" s="1"/>
  <c r="H84"/>
  <c r="M84" s="1"/>
  <c r="O84"/>
  <c r="D128"/>
  <c r="I128" s="1"/>
  <c r="E128"/>
  <c r="J128" s="1"/>
  <c r="F128"/>
  <c r="K128" s="1"/>
  <c r="G128"/>
  <c r="L128" s="1"/>
  <c r="H128"/>
  <c r="M128" s="1"/>
  <c r="O128"/>
  <c r="D129"/>
  <c r="I129" s="1"/>
  <c r="E129"/>
  <c r="J129" s="1"/>
  <c r="F129"/>
  <c r="K129" s="1"/>
  <c r="G129"/>
  <c r="L129" s="1"/>
  <c r="H129"/>
  <c r="M129" s="1"/>
  <c r="O129"/>
  <c r="D130"/>
  <c r="I130" s="1"/>
  <c r="E130"/>
  <c r="J130" s="1"/>
  <c r="F130"/>
  <c r="K130" s="1"/>
  <c r="G130"/>
  <c r="L130" s="1"/>
  <c r="H130"/>
  <c r="M130" s="1"/>
  <c r="O130"/>
  <c r="D131"/>
  <c r="I131" s="1"/>
  <c r="E131"/>
  <c r="J131" s="1"/>
  <c r="F131"/>
  <c r="K131" s="1"/>
  <c r="G131"/>
  <c r="L131" s="1"/>
  <c r="H131"/>
  <c r="M131" s="1"/>
  <c r="O131"/>
  <c r="D132"/>
  <c r="I132" s="1"/>
  <c r="E132"/>
  <c r="J132" s="1"/>
  <c r="F132"/>
  <c r="K132" s="1"/>
  <c r="G132"/>
  <c r="L132" s="1"/>
  <c r="H132"/>
  <c r="M132" s="1"/>
  <c r="O132"/>
  <c r="D133"/>
  <c r="I133" s="1"/>
  <c r="E133"/>
  <c r="J133" s="1"/>
  <c r="F133"/>
  <c r="G133"/>
  <c r="L133" s="1"/>
  <c r="H133"/>
  <c r="M133" s="1"/>
  <c r="K133"/>
  <c r="O133"/>
  <c r="D105"/>
  <c r="I105" s="1"/>
  <c r="E105"/>
  <c r="J105" s="1"/>
  <c r="F105"/>
  <c r="K105" s="1"/>
  <c r="G105"/>
  <c r="L105" s="1"/>
  <c r="H105"/>
  <c r="M105" s="1"/>
  <c r="O105"/>
  <c r="D134"/>
  <c r="I134" s="1"/>
  <c r="E134"/>
  <c r="J134" s="1"/>
  <c r="F134"/>
  <c r="K134" s="1"/>
  <c r="G134"/>
  <c r="L134" s="1"/>
  <c r="H134"/>
  <c r="M134" s="1"/>
  <c r="O134"/>
  <c r="D135"/>
  <c r="I135" s="1"/>
  <c r="E135"/>
  <c r="J135" s="1"/>
  <c r="F135"/>
  <c r="K135" s="1"/>
  <c r="G135"/>
  <c r="L135" s="1"/>
  <c r="H135"/>
  <c r="M135" s="1"/>
  <c r="O135"/>
  <c r="D136"/>
  <c r="I136" s="1"/>
  <c r="E136"/>
  <c r="J136" s="1"/>
  <c r="F136"/>
  <c r="K136" s="1"/>
  <c r="G136"/>
  <c r="L136" s="1"/>
  <c r="H136"/>
  <c r="M136" s="1"/>
  <c r="O136"/>
  <c r="D52"/>
  <c r="I52" s="1"/>
  <c r="E52"/>
  <c r="J52" s="1"/>
  <c r="F52"/>
  <c r="K52" s="1"/>
  <c r="G52"/>
  <c r="L52" s="1"/>
  <c r="H52"/>
  <c r="M52" s="1"/>
  <c r="O52"/>
  <c r="D137"/>
  <c r="I137" s="1"/>
  <c r="E137"/>
  <c r="J137" s="1"/>
  <c r="F137"/>
  <c r="K137" s="1"/>
  <c r="G137"/>
  <c r="L137" s="1"/>
  <c r="H137"/>
  <c r="M137" s="1"/>
  <c r="O137"/>
  <c r="D138"/>
  <c r="I138" s="1"/>
  <c r="E138"/>
  <c r="J138" s="1"/>
  <c r="F138"/>
  <c r="K138" s="1"/>
  <c r="G138"/>
  <c r="L138" s="1"/>
  <c r="H138"/>
  <c r="M138" s="1"/>
  <c r="O138"/>
  <c r="O109"/>
  <c r="H109"/>
  <c r="M109" s="1"/>
  <c r="D109"/>
  <c r="I109" s="1"/>
  <c r="D4" i="27"/>
  <c r="H4" s="1"/>
  <c r="E4"/>
  <c r="I4" s="1"/>
  <c r="F4"/>
  <c r="J4" s="1"/>
  <c r="D22" i="26"/>
  <c r="H22" s="1"/>
  <c r="E22"/>
  <c r="I22" s="1"/>
  <c r="F22"/>
  <c r="J22" s="1"/>
  <c r="D61" i="25"/>
  <c r="I61" s="1"/>
  <c r="E61"/>
  <c r="J61" s="1"/>
  <c r="F61"/>
  <c r="K61" s="1"/>
  <c r="G61"/>
  <c r="L61" s="1"/>
  <c r="E109" i="23"/>
  <c r="J109" s="1"/>
  <c r="F109"/>
  <c r="K109" s="1"/>
  <c r="G109"/>
  <c r="L109" s="1"/>
  <c r="N2" l="1"/>
  <c r="L25" i="26"/>
  <c r="L7"/>
  <c r="N6" i="23"/>
  <c r="L12" i="26"/>
  <c r="L20"/>
  <c r="L6" i="27"/>
  <c r="N15" i="23"/>
  <c r="L9" i="26"/>
  <c r="N61" i="25"/>
  <c r="L22" i="26"/>
  <c r="N9" i="23"/>
  <c r="N40"/>
  <c r="N31"/>
  <c r="L4" i="28"/>
  <c r="L8" i="27"/>
  <c r="L17" i="26"/>
  <c r="L8"/>
  <c r="L23"/>
  <c r="L10" i="28"/>
  <c r="L6"/>
  <c r="L5"/>
  <c r="L12"/>
  <c r="L3"/>
  <c r="L11"/>
  <c r="L9"/>
  <c r="L7"/>
  <c r="L8"/>
  <c r="L13"/>
  <c r="L3" i="27"/>
  <c r="L9"/>
  <c r="L4"/>
  <c r="L7"/>
  <c r="L5"/>
  <c r="L10" i="26"/>
  <c r="L18"/>
  <c r="L11"/>
  <c r="L21"/>
  <c r="L6"/>
  <c r="L27"/>
  <c r="L13"/>
  <c r="L3"/>
  <c r="L4"/>
  <c r="L15"/>
  <c r="L5"/>
  <c r="L26"/>
  <c r="L14"/>
  <c r="L19"/>
  <c r="L16"/>
  <c r="L24"/>
  <c r="I41" i="25"/>
  <c r="N41" s="1"/>
  <c r="I89"/>
  <c r="N89" s="1"/>
  <c r="I88"/>
  <c r="N88" s="1"/>
  <c r="I63"/>
  <c r="N63" s="1"/>
  <c r="I87"/>
  <c r="N87" s="1"/>
  <c r="I86"/>
  <c r="N86" s="1"/>
  <c r="I85"/>
  <c r="N85" s="1"/>
  <c r="I84"/>
  <c r="N84" s="1"/>
  <c r="I83"/>
  <c r="N83" s="1"/>
  <c r="I82"/>
  <c r="N82" s="1"/>
  <c r="I81"/>
  <c r="N81" s="1"/>
  <c r="I18"/>
  <c r="N18" s="1"/>
  <c r="I36"/>
  <c r="N36" s="1"/>
  <c r="I30"/>
  <c r="N30" s="1"/>
  <c r="I55"/>
  <c r="N55" s="1"/>
  <c r="I78"/>
  <c r="N78" s="1"/>
  <c r="I48"/>
  <c r="N48" s="1"/>
  <c r="I56"/>
  <c r="N56" s="1"/>
  <c r="I22"/>
  <c r="N22" s="1"/>
  <c r="I40"/>
  <c r="N40" s="1"/>
  <c r="I77"/>
  <c r="N77" s="1"/>
  <c r="I28"/>
  <c r="N28" s="1"/>
  <c r="I43"/>
  <c r="N43" s="1"/>
  <c r="I60"/>
  <c r="N60" s="1"/>
  <c r="I52"/>
  <c r="N52" s="1"/>
  <c r="I67"/>
  <c r="N67" s="1"/>
  <c r="I65"/>
  <c r="N65" s="1"/>
  <c r="I29"/>
  <c r="N29" s="1"/>
  <c r="I68"/>
  <c r="N68" s="1"/>
  <c r="I76"/>
  <c r="N76" s="1"/>
  <c r="I17"/>
  <c r="N17" s="1"/>
  <c r="I69"/>
  <c r="N69" s="1"/>
  <c r="I19"/>
  <c r="N19" s="1"/>
  <c r="I21"/>
  <c r="N21" s="1"/>
  <c r="I34"/>
  <c r="N34" s="1"/>
  <c r="I35"/>
  <c r="N35" s="1"/>
  <c r="I50"/>
  <c r="N50" s="1"/>
  <c r="I23"/>
  <c r="N23" s="1"/>
  <c r="I7"/>
  <c r="N7" s="1"/>
  <c r="I31"/>
  <c r="N31" s="1"/>
  <c r="I27"/>
  <c r="N27" s="1"/>
  <c r="I59"/>
  <c r="N59" s="1"/>
  <c r="I73"/>
  <c r="N73" s="1"/>
  <c r="I58"/>
  <c r="N58" s="1"/>
  <c r="I57"/>
  <c r="N57" s="1"/>
  <c r="I10"/>
  <c r="N10" s="1"/>
  <c r="I72"/>
  <c r="N72" s="1"/>
  <c r="I20"/>
  <c r="N20" s="1"/>
  <c r="I37"/>
  <c r="N37" s="1"/>
  <c r="I39"/>
  <c r="N39" s="1"/>
  <c r="I15"/>
  <c r="N15" s="1"/>
  <c r="I51"/>
  <c r="N51" s="1"/>
  <c r="I38"/>
  <c r="N38" s="1"/>
  <c r="I8"/>
  <c r="N8" s="1"/>
  <c r="I66"/>
  <c r="N66" s="1"/>
  <c r="I2"/>
  <c r="I71"/>
  <c r="N71" s="1"/>
  <c r="I24"/>
  <c r="N24" s="1"/>
  <c r="I44"/>
  <c r="N44" s="1"/>
  <c r="I80"/>
  <c r="N80" s="1"/>
  <c r="I4"/>
  <c r="N4" s="1"/>
  <c r="I11"/>
  <c r="N11" s="1"/>
  <c r="I62"/>
  <c r="N62" s="1"/>
  <c r="I9"/>
  <c r="N9" s="1"/>
  <c r="I3"/>
  <c r="N3" s="1"/>
  <c r="I32"/>
  <c r="N32" s="1"/>
  <c r="I6"/>
  <c r="N6" s="1"/>
  <c r="I5"/>
  <c r="N5" s="1"/>
  <c r="I54"/>
  <c r="N54" s="1"/>
  <c r="I13"/>
  <c r="N13" s="1"/>
  <c r="I70"/>
  <c r="N70" s="1"/>
  <c r="I75"/>
  <c r="N75" s="1"/>
  <c r="I14"/>
  <c r="N14" s="1"/>
  <c r="I25"/>
  <c r="N25" s="1"/>
  <c r="I46"/>
  <c r="N46" s="1"/>
  <c r="I47"/>
  <c r="N47" s="1"/>
  <c r="I26"/>
  <c r="N26" s="1"/>
  <c r="I12"/>
  <c r="N12" s="1"/>
  <c r="I49"/>
  <c r="N49" s="1"/>
  <c r="I16"/>
  <c r="N16" s="1"/>
  <c r="I53"/>
  <c r="N53" s="1"/>
  <c r="I64"/>
  <c r="N64" s="1"/>
  <c r="I33"/>
  <c r="N33" s="1"/>
  <c r="I79"/>
  <c r="N79" s="1"/>
  <c r="I45"/>
  <c r="N45" s="1"/>
  <c r="I42"/>
  <c r="N42" s="1"/>
  <c r="I74"/>
  <c r="N74" s="1"/>
  <c r="N92" i="23"/>
  <c r="N97"/>
  <c r="N126"/>
  <c r="N90"/>
  <c r="N14"/>
  <c r="N88"/>
  <c r="N130"/>
  <c r="N115"/>
  <c r="N55"/>
  <c r="N113"/>
  <c r="N54"/>
  <c r="N120"/>
  <c r="N124"/>
  <c r="N26"/>
  <c r="N20"/>
  <c r="N12"/>
  <c r="N10"/>
  <c r="N11"/>
  <c r="N47"/>
  <c r="N27"/>
  <c r="N45"/>
  <c r="N61"/>
  <c r="N3"/>
  <c r="N28"/>
  <c r="N24"/>
  <c r="N78"/>
  <c r="N132"/>
  <c r="N128"/>
  <c r="N63"/>
  <c r="N59"/>
  <c r="N30"/>
  <c r="N23"/>
  <c r="N32"/>
  <c r="N117"/>
  <c r="N136"/>
  <c r="N133"/>
  <c r="N129"/>
  <c r="N53"/>
  <c r="N46"/>
  <c r="N122"/>
  <c r="N119"/>
  <c r="N73"/>
  <c r="N58"/>
  <c r="N71"/>
  <c r="N33"/>
  <c r="N7"/>
  <c r="N69"/>
  <c r="N112"/>
  <c r="N86"/>
  <c r="N94"/>
  <c r="N22"/>
  <c r="N25"/>
  <c r="N13"/>
  <c r="N21"/>
  <c r="N70"/>
  <c r="N138"/>
  <c r="N135"/>
  <c r="N98"/>
  <c r="N50"/>
  <c r="N125"/>
  <c r="N100"/>
  <c r="N72"/>
  <c r="N16"/>
  <c r="N60"/>
  <c r="N51"/>
  <c r="N4"/>
  <c r="N52"/>
  <c r="N105"/>
  <c r="N127"/>
  <c r="N96"/>
  <c r="N121"/>
  <c r="N118"/>
  <c r="N64"/>
  <c r="N91"/>
  <c r="N104"/>
  <c r="N62"/>
  <c r="N37"/>
  <c r="N77"/>
  <c r="N137"/>
  <c r="N134"/>
  <c r="N131"/>
  <c r="N84"/>
  <c r="N35"/>
  <c r="N19"/>
  <c r="N85"/>
  <c r="N99"/>
  <c r="N114"/>
  <c r="N29"/>
  <c r="N43"/>
  <c r="N56"/>
  <c r="N101"/>
  <c r="N18"/>
  <c r="N111"/>
  <c r="N79"/>
  <c r="N93"/>
  <c r="N89"/>
  <c r="N8"/>
  <c r="N65"/>
  <c r="N66"/>
  <c r="N123"/>
  <c r="N107"/>
  <c r="N95"/>
  <c r="N49"/>
  <c r="N5"/>
  <c r="N41"/>
  <c r="N116"/>
  <c r="N83"/>
  <c r="N57"/>
  <c r="N75"/>
  <c r="N36"/>
  <c r="N34"/>
  <c r="N102"/>
  <c r="N103"/>
  <c r="N39"/>
  <c r="N48"/>
  <c r="N80"/>
  <c r="N82"/>
  <c r="N68"/>
  <c r="N87"/>
  <c r="N106"/>
  <c r="N44"/>
  <c r="N76"/>
  <c r="N17"/>
  <c r="N38"/>
  <c r="N110"/>
  <c r="N42"/>
  <c r="N81"/>
  <c r="N74"/>
  <c r="N67"/>
  <c r="N108"/>
  <c r="N109"/>
</calcChain>
</file>

<file path=xl/sharedStrings.xml><?xml version="1.0" encoding="utf-8"?>
<sst xmlns="http://schemas.openxmlformats.org/spreadsheetml/2006/main" count="4510" uniqueCount="804">
  <si>
    <t>選手姓名</t>
  </si>
  <si>
    <t>TOTAL</t>
  </si>
  <si>
    <t>男公開</t>
  </si>
  <si>
    <t>劉永華</t>
  </si>
  <si>
    <t>賴嘉一</t>
  </si>
  <si>
    <t>許育誠</t>
  </si>
  <si>
    <t>洪昭鑫</t>
  </si>
  <si>
    <t>何祐誠</t>
  </si>
  <si>
    <t>許閎軒</t>
  </si>
  <si>
    <t>邱瀚霆</t>
  </si>
  <si>
    <t>黃議增</t>
  </si>
  <si>
    <t>沈威成</t>
  </si>
  <si>
    <t>林遠惟</t>
  </si>
  <si>
    <t>張勛宸</t>
  </si>
  <si>
    <t>王璽安</t>
  </si>
  <si>
    <t>王文暘</t>
  </si>
  <si>
    <t>廖崇廷</t>
  </si>
  <si>
    <t>黃冠勳</t>
  </si>
  <si>
    <t>陳威勝</t>
  </si>
  <si>
    <t>巫耀微</t>
  </si>
  <si>
    <t>方傳崴</t>
  </si>
  <si>
    <t>張育僑</t>
  </si>
  <si>
    <t>男Ａ組</t>
  </si>
  <si>
    <t>楊浚濠</t>
  </si>
  <si>
    <t>蔡雨達</t>
  </si>
  <si>
    <t>陳裔東</t>
  </si>
  <si>
    <t>丁子軒</t>
  </si>
  <si>
    <t>詹昱韋</t>
  </si>
  <si>
    <t>陳宥蓁</t>
  </si>
  <si>
    <t>謝霆葳</t>
  </si>
  <si>
    <t>黃至翊</t>
  </si>
  <si>
    <t>楊浚頡</t>
  </si>
  <si>
    <t>曾豐棟</t>
  </si>
  <si>
    <t>沈鈞皓</t>
  </si>
  <si>
    <t>羅政元</t>
  </si>
  <si>
    <t>詹佳翰</t>
  </si>
  <si>
    <t>沙比亞特馬克</t>
  </si>
  <si>
    <t>陳伯豪</t>
  </si>
  <si>
    <t>張彥翔</t>
  </si>
  <si>
    <t>黃郁翔</t>
  </si>
  <si>
    <t>李睿紳</t>
  </si>
  <si>
    <t>陳守成</t>
  </si>
  <si>
    <t>男Ｂ組</t>
  </si>
  <si>
    <t>蘇晉弘</t>
  </si>
  <si>
    <t>林銓泰</t>
  </si>
  <si>
    <t>葉佳胤</t>
  </si>
  <si>
    <t>陳佑宇</t>
  </si>
  <si>
    <t>陳瑋利</t>
  </si>
  <si>
    <t>廖崇漢</t>
  </si>
  <si>
    <t>郭傳良</t>
  </si>
  <si>
    <t>張簡克諺</t>
  </si>
  <si>
    <t>陳亮宇</t>
  </si>
  <si>
    <t>柯亮宇</t>
  </si>
  <si>
    <t>陳頎森</t>
  </si>
  <si>
    <t>高宜群</t>
  </si>
  <si>
    <t>劉殷睿</t>
  </si>
  <si>
    <t>許凱俊</t>
  </si>
  <si>
    <t>陳季群</t>
  </si>
  <si>
    <t>黃而夫</t>
  </si>
  <si>
    <t>黃仁杰</t>
  </si>
  <si>
    <t>黃茂富</t>
  </si>
  <si>
    <t>吳易軒</t>
  </si>
  <si>
    <t>呂偉銍</t>
  </si>
  <si>
    <t>名次</t>
    <phoneticPr fontId="2" type="noConversion"/>
  </si>
  <si>
    <t>組別</t>
    <phoneticPr fontId="1" type="noConversion"/>
  </si>
  <si>
    <t>備註</t>
    <phoneticPr fontId="2" type="noConversion"/>
  </si>
  <si>
    <t>R1</t>
  </si>
  <si>
    <t>R2</t>
  </si>
  <si>
    <t>R3</t>
  </si>
  <si>
    <t>R4</t>
  </si>
  <si>
    <t>施俊宇</t>
  </si>
  <si>
    <t>蔡顓至</t>
  </si>
  <si>
    <t>林宸駒</t>
  </si>
  <si>
    <t xml:space="preserve"> </t>
  </si>
  <si>
    <t>何易叡</t>
  </si>
  <si>
    <t>金翔承</t>
  </si>
  <si>
    <t>廖庭毅</t>
  </si>
  <si>
    <t>廖煥鈞</t>
  </si>
  <si>
    <t>林兆義</t>
  </si>
  <si>
    <t>許瑋哲</t>
  </si>
  <si>
    <t>潘繹凱</t>
  </si>
  <si>
    <t>張宇誠</t>
  </si>
  <si>
    <t>洪棋剴</t>
  </si>
  <si>
    <t>林為超</t>
  </si>
  <si>
    <t>沈上恩</t>
  </si>
  <si>
    <t>陳鉑融</t>
  </si>
  <si>
    <t>蔡瑞杰</t>
  </si>
  <si>
    <t>簡士閔</t>
  </si>
  <si>
    <t>吳睿東</t>
  </si>
  <si>
    <t>溫昱澄</t>
  </si>
  <si>
    <t>R1</t>
    <phoneticPr fontId="1" type="noConversion"/>
  </si>
  <si>
    <t>R2</t>
    <phoneticPr fontId="1" type="noConversion"/>
  </si>
  <si>
    <t>R3</t>
    <phoneticPr fontId="1" type="noConversion"/>
  </si>
  <si>
    <t>R4</t>
    <phoneticPr fontId="1" type="noConversion"/>
  </si>
  <si>
    <t>蔡凱任</t>
  </si>
  <si>
    <t>陳立園</t>
  </si>
  <si>
    <t>蔡政宏</t>
  </si>
  <si>
    <t>徐嘉哲</t>
  </si>
  <si>
    <t>廖云瑞</t>
  </si>
  <si>
    <t>林冠廷</t>
  </si>
  <si>
    <t>松柏恩</t>
  </si>
  <si>
    <t>鄭炎坤</t>
  </si>
  <si>
    <t>林柏凱</t>
  </si>
  <si>
    <t>林義淵</t>
  </si>
  <si>
    <t>林子亘</t>
  </si>
  <si>
    <t>呂承學</t>
  </si>
  <si>
    <t>張庭嘉</t>
  </si>
  <si>
    <t>廖家呈</t>
  </si>
  <si>
    <t>谷德俊</t>
  </si>
  <si>
    <t>黃至晨</t>
  </si>
  <si>
    <t>賴昱禓</t>
  </si>
  <si>
    <t>温昱澄</t>
  </si>
  <si>
    <t>事</t>
  </si>
  <si>
    <t>何冠霖</t>
  </si>
  <si>
    <t>DQ</t>
  </si>
  <si>
    <t>蔡睿恒</t>
  </si>
  <si>
    <t>王偉軒</t>
  </si>
  <si>
    <t>呂孫儀</t>
  </si>
  <si>
    <t>陳霆宇</t>
  </si>
  <si>
    <t>李昭樺</t>
  </si>
  <si>
    <t>陳傑生</t>
  </si>
  <si>
    <t>楊凱鈞</t>
  </si>
  <si>
    <t>范揚嘉</t>
  </si>
  <si>
    <t>黃昱安</t>
  </si>
  <si>
    <t>曾昶峰</t>
  </si>
  <si>
    <t>李尚融</t>
  </si>
  <si>
    <t>莊文諺</t>
  </si>
  <si>
    <t>陳科壹</t>
  </si>
  <si>
    <t>劉彧丞</t>
  </si>
  <si>
    <t>羅譜澄</t>
  </si>
  <si>
    <t>朱吉莘</t>
  </si>
  <si>
    <t>陳宣佾</t>
  </si>
  <si>
    <t>黃伯恩</t>
  </si>
  <si>
    <t>張廷瑋</t>
  </si>
  <si>
    <t>王晏彰</t>
  </si>
  <si>
    <t>邱振宇</t>
  </si>
  <si>
    <t>胡宇棠</t>
  </si>
  <si>
    <t>黃凱駿</t>
  </si>
  <si>
    <t>吳丞軒</t>
  </si>
  <si>
    <t>譚傑升</t>
  </si>
  <si>
    <t>羅聖旗</t>
  </si>
  <si>
    <t>陳奕安</t>
  </si>
  <si>
    <t>王羽詮</t>
  </si>
  <si>
    <t>林上予</t>
  </si>
  <si>
    <t>王宥傑</t>
  </si>
  <si>
    <t>林育宏</t>
  </si>
  <si>
    <t>商凱程</t>
  </si>
  <si>
    <t>方彥儒</t>
  </si>
  <si>
    <t>林居佑</t>
  </si>
  <si>
    <t>魏經允</t>
  </si>
  <si>
    <t>殷梓勛</t>
  </si>
  <si>
    <t>吳佳威</t>
  </si>
  <si>
    <t>詹翊正</t>
  </si>
  <si>
    <t>許柏丞</t>
  </si>
  <si>
    <t>張睿洋</t>
  </si>
  <si>
    <t>劉宸榮</t>
  </si>
  <si>
    <t>張哲綸</t>
  </si>
  <si>
    <t>趙翊勳</t>
  </si>
  <si>
    <t>謝豐仰</t>
  </si>
  <si>
    <t>王郡佑</t>
  </si>
  <si>
    <t>施友翔</t>
  </si>
  <si>
    <t>郭時祈</t>
  </si>
  <si>
    <t>女公開</t>
  </si>
  <si>
    <t>張倚嘉</t>
  </si>
  <si>
    <t>江婉瑜</t>
  </si>
  <si>
    <t>黃筠筑</t>
  </si>
  <si>
    <t>盧昕妤</t>
  </si>
  <si>
    <t>洪若華</t>
  </si>
  <si>
    <t>侯羽薔</t>
  </si>
  <si>
    <t>俞涵軒</t>
  </si>
  <si>
    <t>石澄璇</t>
  </si>
  <si>
    <t>邱譓芠</t>
  </si>
  <si>
    <t>黃郁評</t>
  </si>
  <si>
    <t>黃郁心</t>
  </si>
  <si>
    <t>蔡褘佳</t>
  </si>
  <si>
    <t>楊斐茜</t>
  </si>
  <si>
    <t>林冠妤</t>
  </si>
  <si>
    <t>林怡潓</t>
  </si>
  <si>
    <t>劉若瑄</t>
  </si>
  <si>
    <t>吳亭宜</t>
  </si>
  <si>
    <t>楊棋文</t>
  </si>
  <si>
    <t>陳奕融</t>
  </si>
  <si>
    <t>吳佳晏</t>
  </si>
  <si>
    <t>安禾佑</t>
  </si>
  <si>
    <t>許淮茜</t>
  </si>
  <si>
    <t>黃亭瑄</t>
  </si>
  <si>
    <t>劉庭妤</t>
  </si>
  <si>
    <t>謝佳彧</t>
  </si>
  <si>
    <t>吳純葳</t>
  </si>
  <si>
    <t>劉可艾</t>
  </si>
  <si>
    <t>鄭昕然</t>
  </si>
  <si>
    <t>劉芃姍</t>
  </si>
  <si>
    <t>吳侑庭</t>
  </si>
  <si>
    <t>詹芷綺</t>
  </si>
  <si>
    <t>盧芸屏</t>
  </si>
  <si>
    <t>葉家儒</t>
  </si>
  <si>
    <t>古孟宸</t>
  </si>
  <si>
    <t>黃意真</t>
  </si>
  <si>
    <t>陳郁穎</t>
  </si>
  <si>
    <t>林婕恩</t>
  </si>
  <si>
    <t>宋有娟</t>
  </si>
  <si>
    <t>曾凱暄</t>
  </si>
  <si>
    <t>陳葶伃</t>
  </si>
  <si>
    <t>郭瑜恬</t>
  </si>
  <si>
    <t>賴思彤</t>
  </si>
  <si>
    <t>陳文芸</t>
  </si>
  <si>
    <t>楊亞賓</t>
  </si>
  <si>
    <t>石瑋岑</t>
  </si>
  <si>
    <t>吳侑倪</t>
  </si>
  <si>
    <t>江語葳</t>
  </si>
  <si>
    <t>曾彩晴</t>
  </si>
  <si>
    <t>馮立顏</t>
  </si>
  <si>
    <t>鄭熙叡</t>
  </si>
  <si>
    <t>陳俋儒</t>
  </si>
  <si>
    <t>朱庭昀</t>
  </si>
  <si>
    <t>江雨璇</t>
  </si>
  <si>
    <t>吳以勤</t>
  </si>
  <si>
    <t>吳雨樵</t>
  </si>
  <si>
    <t>李佳璇</t>
  </si>
  <si>
    <t>莊雅茜</t>
  </si>
  <si>
    <t>陳伶潔</t>
  </si>
  <si>
    <t>廖信淳</t>
  </si>
  <si>
    <t>楊雅安</t>
  </si>
  <si>
    <t>張芷萱</t>
  </si>
  <si>
    <t>施柔羽</t>
  </si>
  <si>
    <t>林子涵</t>
  </si>
  <si>
    <t>林毓錡</t>
  </si>
  <si>
    <t>林潔心</t>
  </si>
  <si>
    <t>吳昀蓁</t>
  </si>
  <si>
    <t>莊欣蕓</t>
  </si>
  <si>
    <t>張婷諭</t>
  </si>
  <si>
    <t>女CD組</t>
  </si>
  <si>
    <t>陳薇安</t>
  </si>
  <si>
    <t>陳品睎</t>
  </si>
  <si>
    <t>蔡宜儒</t>
  </si>
  <si>
    <t>林欣黛</t>
  </si>
  <si>
    <t>陳詩萱</t>
  </si>
  <si>
    <t>曹恩婕</t>
  </si>
  <si>
    <t>王采琦</t>
  </si>
  <si>
    <t>李晏羽</t>
  </si>
  <si>
    <t>陳智恩</t>
  </si>
  <si>
    <t>汪天茵</t>
  </si>
  <si>
    <t>黃品菲</t>
  </si>
  <si>
    <t>華羽沁</t>
  </si>
  <si>
    <t>洪琳雅</t>
  </si>
  <si>
    <t>盧芊卉</t>
  </si>
  <si>
    <t>台灣業餘</t>
    <phoneticPr fontId="1" type="noConversion"/>
  </si>
  <si>
    <t>總績分</t>
    <phoneticPr fontId="1" type="noConversion"/>
  </si>
  <si>
    <t>徐兆維</t>
  </si>
  <si>
    <t>林士軒</t>
  </si>
  <si>
    <t>林張恆</t>
  </si>
  <si>
    <t>崔楚汶</t>
  </si>
  <si>
    <t>張翔淯</t>
  </si>
  <si>
    <t>106秋</t>
  </si>
  <si>
    <t>長庚</t>
  </si>
  <si>
    <t>斑芝花</t>
  </si>
  <si>
    <t>南峰</t>
  </si>
  <si>
    <t>臺中國際</t>
  </si>
  <si>
    <t>信誼</t>
  </si>
  <si>
    <t>林口</t>
  </si>
  <si>
    <t>淡水</t>
  </si>
  <si>
    <t>揚昇</t>
  </si>
  <si>
    <t>新豐</t>
  </si>
  <si>
    <t>山溪地</t>
  </si>
  <si>
    <t>東華</t>
  </si>
  <si>
    <t>全國</t>
  </si>
  <si>
    <t>南一</t>
  </si>
  <si>
    <t>桃園</t>
  </si>
  <si>
    <t>大崗山</t>
  </si>
  <si>
    <t>美麗華</t>
  </si>
  <si>
    <t>臺北</t>
  </si>
  <si>
    <t>高雄</t>
  </si>
  <si>
    <t>寶山</t>
  </si>
  <si>
    <t>礁溪</t>
  </si>
  <si>
    <t>臺中</t>
  </si>
  <si>
    <t>再興</t>
  </si>
  <si>
    <t>彰化</t>
  </si>
  <si>
    <t>老爺</t>
  </si>
  <si>
    <t>游玄安</t>
  </si>
  <si>
    <t>許仁睿</t>
  </si>
  <si>
    <t>林宸諒</t>
  </si>
  <si>
    <t>陳柏睿</t>
  </si>
  <si>
    <t>張丞碩</t>
  </si>
  <si>
    <t>郭杰倫</t>
  </si>
  <si>
    <t>周翊庭</t>
  </si>
  <si>
    <t>松佩菁</t>
  </si>
  <si>
    <t>張怡涵</t>
  </si>
  <si>
    <t>胡石恩宇</t>
  </si>
  <si>
    <t>邱文凱</t>
  </si>
  <si>
    <t>陳永荃</t>
  </si>
  <si>
    <t>王御呈</t>
  </si>
  <si>
    <t>林苡任</t>
  </si>
  <si>
    <t>謝秉樺</t>
  </si>
  <si>
    <t>老淡水</t>
  </si>
  <si>
    <t>台中國際</t>
  </si>
  <si>
    <t>林口第一</t>
  </si>
  <si>
    <t>溫新</t>
  </si>
  <si>
    <t>景興</t>
  </si>
  <si>
    <t>台北</t>
  </si>
  <si>
    <t>台中</t>
  </si>
  <si>
    <t>台南新化</t>
  </si>
  <si>
    <t>淡水老</t>
  </si>
  <si>
    <t>台灣</t>
  </si>
  <si>
    <t>大屯</t>
  </si>
  <si>
    <t>豐原</t>
  </si>
  <si>
    <t>女A組</t>
  </si>
  <si>
    <t>女B組</t>
  </si>
  <si>
    <t>培訓球場</t>
    <phoneticPr fontId="1" type="noConversion"/>
  </si>
  <si>
    <t>男A組</t>
  </si>
  <si>
    <t>男B組</t>
  </si>
  <si>
    <t>106冬</t>
    <phoneticPr fontId="1" type="noConversion"/>
  </si>
  <si>
    <t>107春</t>
    <phoneticPr fontId="1" type="noConversion"/>
  </si>
  <si>
    <t>楊孝哲</t>
  </si>
  <si>
    <t>黃鈺睿</t>
  </si>
  <si>
    <t>鄭念宗</t>
  </si>
  <si>
    <t>張軒愷</t>
  </si>
  <si>
    <t>李威廷</t>
  </si>
  <si>
    <t>戴佑珊</t>
  </si>
  <si>
    <t>盧玟諭</t>
  </si>
  <si>
    <t>洪婕寧</t>
  </si>
  <si>
    <t>洪芸萱</t>
  </si>
  <si>
    <t>吳凱馨</t>
  </si>
  <si>
    <t>李映彤</t>
  </si>
  <si>
    <t>謝睿哲</t>
  </si>
  <si>
    <t>曾偲恩</t>
  </si>
  <si>
    <t>陳嘉佑</t>
  </si>
  <si>
    <t>徐雋詠</t>
  </si>
  <si>
    <t>謝承洧</t>
  </si>
  <si>
    <t>尤泓諭</t>
  </si>
  <si>
    <t>謝曜宇</t>
  </si>
  <si>
    <t>余秉學</t>
  </si>
  <si>
    <t>洪阡瑋</t>
  </si>
  <si>
    <t>羅文彤</t>
  </si>
  <si>
    <t>王文妤</t>
  </si>
  <si>
    <t>組別</t>
    <phoneticPr fontId="1" type="noConversion"/>
  </si>
  <si>
    <t>南寶</t>
  </si>
  <si>
    <t>男C組</t>
  </si>
  <si>
    <t>男D組</t>
  </si>
  <si>
    <t>home course</t>
    <phoneticPr fontId="1" type="noConversion"/>
  </si>
  <si>
    <t>台南</t>
  </si>
  <si>
    <t>臺中興農</t>
  </si>
  <si>
    <t>臺灣</t>
  </si>
  <si>
    <t>彭威</t>
  </si>
  <si>
    <t>陳萱</t>
    <phoneticPr fontId="1" type="noConversion"/>
  </si>
  <si>
    <t>106秋</t>
    <phoneticPr fontId="1" type="noConversion"/>
  </si>
  <si>
    <t>107夏</t>
    <phoneticPr fontId="1" type="noConversion"/>
  </si>
  <si>
    <t>台灣業餘(-20%)</t>
    <phoneticPr fontId="1" type="noConversion"/>
  </si>
  <si>
    <t>106秋(0%)</t>
    <phoneticPr fontId="1" type="noConversion"/>
  </si>
  <si>
    <t>106冬(20%)</t>
    <phoneticPr fontId="1" type="noConversion"/>
  </si>
  <si>
    <t>107春(30%)</t>
    <phoneticPr fontId="1" type="noConversion"/>
  </si>
  <si>
    <t>107夏(50%)</t>
    <phoneticPr fontId="1" type="noConversion"/>
  </si>
  <si>
    <r>
      <rPr>
        <sz val="10"/>
        <rFont val="新細明體"/>
        <family val="1"/>
        <charset val="136"/>
      </rPr>
      <t>台灣業餘</t>
    </r>
    <phoneticPr fontId="1" type="noConversion"/>
  </si>
  <si>
    <r>
      <t>106</t>
    </r>
    <r>
      <rPr>
        <sz val="10"/>
        <rFont val="新細明體"/>
        <family val="1"/>
        <charset val="136"/>
      </rPr>
      <t>秋</t>
    </r>
    <phoneticPr fontId="1" type="noConversion"/>
  </si>
  <si>
    <r>
      <t>106</t>
    </r>
    <r>
      <rPr>
        <sz val="10"/>
        <rFont val="新細明體"/>
        <family val="1"/>
        <charset val="136"/>
      </rPr>
      <t>冬</t>
    </r>
    <phoneticPr fontId="1" type="noConversion"/>
  </si>
  <si>
    <r>
      <t>107</t>
    </r>
    <r>
      <rPr>
        <sz val="10"/>
        <rFont val="新細明體"/>
        <family val="1"/>
        <charset val="136"/>
      </rPr>
      <t>春</t>
    </r>
    <phoneticPr fontId="1" type="noConversion"/>
  </si>
  <si>
    <r>
      <t>107</t>
    </r>
    <r>
      <rPr>
        <sz val="10"/>
        <rFont val="新細明體"/>
        <family val="1"/>
        <charset val="136"/>
      </rPr>
      <t>夏</t>
    </r>
    <phoneticPr fontId="1" type="noConversion"/>
  </si>
  <si>
    <r>
      <rPr>
        <sz val="10"/>
        <rFont val="新細明體"/>
        <family val="1"/>
        <charset val="136"/>
      </rPr>
      <t>台灣業餘</t>
    </r>
    <r>
      <rPr>
        <sz val="10"/>
        <rFont val="Arial"/>
        <family val="2"/>
      </rPr>
      <t>(-20%)</t>
    </r>
    <phoneticPr fontId="1" type="noConversion"/>
  </si>
  <si>
    <r>
      <t>106</t>
    </r>
    <r>
      <rPr>
        <sz val="10"/>
        <rFont val="新細明體"/>
        <family val="1"/>
        <charset val="136"/>
      </rPr>
      <t>秋</t>
    </r>
    <r>
      <rPr>
        <sz val="10"/>
        <rFont val="Arial"/>
        <family val="2"/>
      </rPr>
      <t>(0%)</t>
    </r>
    <phoneticPr fontId="1" type="noConversion"/>
  </si>
  <si>
    <r>
      <t>106</t>
    </r>
    <r>
      <rPr>
        <sz val="10"/>
        <rFont val="新細明體"/>
        <family val="1"/>
        <charset val="136"/>
      </rPr>
      <t>冬</t>
    </r>
    <r>
      <rPr>
        <sz val="10"/>
        <rFont val="Arial"/>
        <family val="2"/>
      </rPr>
      <t>(20%)</t>
    </r>
    <phoneticPr fontId="1" type="noConversion"/>
  </si>
  <si>
    <r>
      <t>107</t>
    </r>
    <r>
      <rPr>
        <sz val="10"/>
        <rFont val="新細明體"/>
        <family val="1"/>
        <charset val="136"/>
      </rPr>
      <t>春</t>
    </r>
    <r>
      <rPr>
        <sz val="10"/>
        <rFont val="Arial"/>
        <family val="2"/>
      </rPr>
      <t>(30%)</t>
    </r>
    <phoneticPr fontId="1" type="noConversion"/>
  </si>
  <si>
    <r>
      <t>107</t>
    </r>
    <r>
      <rPr>
        <sz val="10"/>
        <rFont val="新細明體"/>
        <family val="1"/>
        <charset val="136"/>
      </rPr>
      <t>夏</t>
    </r>
    <r>
      <rPr>
        <sz val="10"/>
        <rFont val="Arial"/>
        <family val="2"/>
      </rPr>
      <t>(50%)</t>
    </r>
    <phoneticPr fontId="1" type="noConversion"/>
  </si>
  <si>
    <r>
      <rPr>
        <sz val="12"/>
        <rFont val="新細明體"/>
        <family val="1"/>
        <charset val="136"/>
      </rPr>
      <t>總績分</t>
    </r>
    <phoneticPr fontId="1" type="noConversion"/>
  </si>
  <si>
    <r>
      <rPr>
        <sz val="10"/>
        <rFont val="新細明體"/>
        <family val="1"/>
        <charset val="136"/>
      </rPr>
      <t>培訓球場</t>
    </r>
    <phoneticPr fontId="1" type="noConversion"/>
  </si>
  <si>
    <r>
      <rPr>
        <sz val="12"/>
        <color theme="1"/>
        <rFont val="新細明體"/>
        <family val="1"/>
        <charset val="136"/>
      </rPr>
      <t>吳凱馨</t>
    </r>
  </si>
  <si>
    <r>
      <rPr>
        <sz val="12"/>
        <color theme="1"/>
        <rFont val="新細明體"/>
        <family val="1"/>
        <charset val="136"/>
      </rPr>
      <t>江雨璇</t>
    </r>
  </si>
  <si>
    <r>
      <rPr>
        <sz val="12"/>
        <color theme="1"/>
        <rFont val="新細明體"/>
        <family val="1"/>
        <charset val="136"/>
      </rPr>
      <t>江婉瑜</t>
    </r>
  </si>
  <si>
    <r>
      <rPr>
        <sz val="12"/>
        <color theme="1"/>
        <rFont val="新細明體"/>
        <family val="1"/>
        <charset val="136"/>
      </rPr>
      <t>張倚嘉</t>
    </r>
  </si>
  <si>
    <r>
      <rPr>
        <sz val="12"/>
        <color theme="1"/>
        <rFont val="新細明體"/>
        <family val="1"/>
        <charset val="136"/>
      </rPr>
      <t>林潔心</t>
    </r>
  </si>
  <si>
    <r>
      <rPr>
        <sz val="12"/>
        <color theme="1"/>
        <rFont val="新細明體"/>
        <family val="1"/>
        <charset val="136"/>
      </rPr>
      <t>溫娣</t>
    </r>
    <phoneticPr fontId="1" type="noConversion"/>
  </si>
  <si>
    <r>
      <rPr>
        <sz val="12"/>
        <color theme="1"/>
        <rFont val="新細明體"/>
        <family val="1"/>
        <charset val="136"/>
      </rPr>
      <t>施柔羽</t>
    </r>
  </si>
  <si>
    <r>
      <rPr>
        <sz val="12"/>
        <color theme="1"/>
        <rFont val="新細明體"/>
        <family val="1"/>
        <charset val="136"/>
      </rPr>
      <t>黃筠筑</t>
    </r>
  </si>
  <si>
    <r>
      <rPr>
        <sz val="12"/>
        <color theme="1"/>
        <rFont val="新細明體"/>
        <family val="1"/>
        <charset val="136"/>
      </rPr>
      <t>陳萱</t>
    </r>
    <phoneticPr fontId="1" type="noConversion"/>
  </si>
  <si>
    <r>
      <rPr>
        <sz val="12"/>
        <color theme="1"/>
        <rFont val="新細明體"/>
        <family val="1"/>
        <charset val="136"/>
      </rPr>
      <t>曾凱暄</t>
    </r>
  </si>
  <si>
    <r>
      <rPr>
        <sz val="12"/>
        <color theme="1"/>
        <rFont val="新細明體"/>
        <family val="1"/>
        <charset val="136"/>
      </rPr>
      <t>石澄璇</t>
    </r>
  </si>
  <si>
    <r>
      <rPr>
        <sz val="12"/>
        <color theme="1"/>
        <rFont val="新細明體"/>
        <family val="1"/>
        <charset val="136"/>
      </rPr>
      <t>黃郁心</t>
    </r>
  </si>
  <si>
    <r>
      <rPr>
        <sz val="12"/>
        <color theme="1"/>
        <rFont val="新細明體"/>
        <family val="1"/>
        <charset val="136"/>
      </rPr>
      <t>林怡潓</t>
    </r>
  </si>
  <si>
    <r>
      <rPr>
        <sz val="12"/>
        <color theme="1"/>
        <rFont val="新細明體"/>
        <family val="1"/>
        <charset val="136"/>
      </rPr>
      <t>蔡褘佳</t>
    </r>
  </si>
  <si>
    <r>
      <rPr>
        <sz val="12"/>
        <color theme="1"/>
        <rFont val="新細明體"/>
        <family val="1"/>
        <charset val="136"/>
      </rPr>
      <t>鄭熙叡</t>
    </r>
  </si>
  <si>
    <r>
      <rPr>
        <sz val="12"/>
        <color theme="1"/>
        <rFont val="新細明體"/>
        <family val="1"/>
        <charset val="136"/>
      </rPr>
      <t>洪若華</t>
    </r>
  </si>
  <si>
    <r>
      <rPr>
        <sz val="12"/>
        <color theme="1"/>
        <rFont val="新細明體"/>
        <family val="1"/>
        <charset val="136"/>
      </rPr>
      <t>吳雨樵</t>
    </r>
  </si>
  <si>
    <r>
      <rPr>
        <sz val="12"/>
        <color theme="1"/>
        <rFont val="新細明體"/>
        <family val="1"/>
        <charset val="136"/>
      </rPr>
      <t>朱庭昀</t>
    </r>
  </si>
  <si>
    <r>
      <rPr>
        <sz val="12"/>
        <color theme="1"/>
        <rFont val="新細明體"/>
        <family val="1"/>
        <charset val="136"/>
      </rPr>
      <t>楊斐茜</t>
    </r>
  </si>
  <si>
    <r>
      <rPr>
        <sz val="12"/>
        <color theme="1"/>
        <rFont val="新細明體"/>
        <family val="1"/>
        <charset val="136"/>
      </rPr>
      <t>盧玟諭</t>
    </r>
  </si>
  <si>
    <r>
      <rPr>
        <sz val="12"/>
        <color theme="1"/>
        <rFont val="新細明體"/>
        <family val="1"/>
        <charset val="136"/>
      </rPr>
      <t>劉若瑄</t>
    </r>
  </si>
  <si>
    <r>
      <rPr>
        <sz val="12"/>
        <color theme="1"/>
        <rFont val="新細明體"/>
        <family val="1"/>
        <charset val="136"/>
      </rPr>
      <t>林婕恩</t>
    </r>
  </si>
  <si>
    <r>
      <rPr>
        <sz val="12"/>
        <color theme="1"/>
        <rFont val="新細明體"/>
        <family val="1"/>
        <charset val="136"/>
      </rPr>
      <t>林子涵</t>
    </r>
  </si>
  <si>
    <r>
      <rPr>
        <sz val="12"/>
        <color theme="1"/>
        <rFont val="新細明體"/>
        <family val="1"/>
        <charset val="136"/>
      </rPr>
      <t>曾彩晴</t>
    </r>
  </si>
  <si>
    <r>
      <rPr>
        <sz val="12"/>
        <color theme="1"/>
        <rFont val="新細明體"/>
        <family val="1"/>
        <charset val="136"/>
      </rPr>
      <t>俞涵軒</t>
    </r>
  </si>
  <si>
    <r>
      <rPr>
        <sz val="12"/>
        <color theme="1"/>
        <rFont val="新細明體"/>
        <family val="1"/>
        <charset val="136"/>
      </rPr>
      <t>吳亭宜</t>
    </r>
  </si>
  <si>
    <r>
      <rPr>
        <sz val="12"/>
        <color theme="1"/>
        <rFont val="新細明體"/>
        <family val="1"/>
        <charset val="136"/>
      </rPr>
      <t>女</t>
    </r>
    <r>
      <rPr>
        <sz val="12"/>
        <color theme="1"/>
        <rFont val="Arial"/>
        <family val="2"/>
      </rPr>
      <t>A</t>
    </r>
    <r>
      <rPr>
        <sz val="12"/>
        <color theme="1"/>
        <rFont val="新細明體"/>
        <family val="1"/>
        <charset val="136"/>
      </rPr>
      <t>組</t>
    </r>
  </si>
  <si>
    <r>
      <rPr>
        <sz val="12"/>
        <color theme="1"/>
        <rFont val="新細明體"/>
        <family val="1"/>
        <charset val="136"/>
      </rPr>
      <t>陳伶潔</t>
    </r>
  </si>
  <si>
    <r>
      <rPr>
        <sz val="12"/>
        <color theme="1"/>
        <rFont val="新細明體"/>
        <family val="1"/>
        <charset val="136"/>
      </rPr>
      <t>林冠妤</t>
    </r>
  </si>
  <si>
    <r>
      <rPr>
        <sz val="12"/>
        <color theme="1"/>
        <rFont val="新細明體"/>
        <family val="1"/>
        <charset val="136"/>
      </rPr>
      <t>賴思彤</t>
    </r>
  </si>
  <si>
    <r>
      <rPr>
        <sz val="12"/>
        <color theme="1"/>
        <rFont val="新細明體"/>
        <family val="1"/>
        <charset val="136"/>
      </rPr>
      <t>戴佑珊</t>
    </r>
  </si>
  <si>
    <r>
      <rPr>
        <sz val="12"/>
        <color theme="1"/>
        <rFont val="新細明體"/>
        <family val="1"/>
        <charset val="136"/>
      </rPr>
      <t>侯羽薔</t>
    </r>
  </si>
  <si>
    <r>
      <rPr>
        <sz val="12"/>
        <color theme="1"/>
        <rFont val="新細明體"/>
        <family val="1"/>
        <charset val="136"/>
      </rPr>
      <t>莊欣蕓</t>
    </r>
  </si>
  <si>
    <r>
      <rPr>
        <sz val="12"/>
        <color theme="1"/>
        <rFont val="新細明體"/>
        <family val="1"/>
        <charset val="136"/>
      </rPr>
      <t>黃郁評</t>
    </r>
  </si>
  <si>
    <r>
      <rPr>
        <sz val="12"/>
        <color theme="1"/>
        <rFont val="新細明體"/>
        <family val="1"/>
        <charset val="136"/>
      </rPr>
      <t>張怡涵</t>
    </r>
  </si>
  <si>
    <r>
      <rPr>
        <sz val="12"/>
        <color theme="1"/>
        <rFont val="新細明體"/>
        <family val="1"/>
        <charset val="136"/>
      </rPr>
      <t>邱譓芠</t>
    </r>
  </si>
  <si>
    <r>
      <rPr>
        <sz val="12"/>
        <color theme="1"/>
        <rFont val="新細明體"/>
        <family val="1"/>
        <charset val="136"/>
      </rPr>
      <t>楊亞賓</t>
    </r>
  </si>
  <si>
    <r>
      <rPr>
        <sz val="12"/>
        <color theme="1"/>
        <rFont val="新細明體"/>
        <family val="1"/>
        <charset val="136"/>
      </rPr>
      <t>宋有娟</t>
    </r>
  </si>
  <si>
    <r>
      <rPr>
        <sz val="12"/>
        <color theme="1"/>
        <rFont val="新細明體"/>
        <family val="1"/>
        <charset val="136"/>
      </rPr>
      <t>馮立顏</t>
    </r>
  </si>
  <si>
    <r>
      <rPr>
        <sz val="12"/>
        <color theme="1"/>
        <rFont val="新細明體"/>
        <family val="1"/>
        <charset val="136"/>
      </rPr>
      <t>周翊庭</t>
    </r>
  </si>
  <si>
    <r>
      <rPr>
        <sz val="12"/>
        <color theme="1"/>
        <rFont val="新細明體"/>
        <family val="1"/>
        <charset val="136"/>
      </rPr>
      <t>陳文芸</t>
    </r>
  </si>
  <si>
    <r>
      <rPr>
        <sz val="12"/>
        <color theme="1"/>
        <rFont val="新細明體"/>
        <family val="1"/>
        <charset val="136"/>
      </rPr>
      <t>楊棋文</t>
    </r>
  </si>
  <si>
    <r>
      <rPr>
        <sz val="12"/>
        <color theme="1"/>
        <rFont val="新細明體"/>
        <family val="1"/>
        <charset val="136"/>
      </rPr>
      <t>石瑋岑</t>
    </r>
  </si>
  <si>
    <r>
      <rPr>
        <sz val="12"/>
        <color theme="1"/>
        <rFont val="新細明體"/>
        <family val="1"/>
        <charset val="136"/>
      </rPr>
      <t>盧昕妤</t>
    </r>
  </si>
  <si>
    <r>
      <rPr>
        <sz val="12"/>
        <color theme="1"/>
        <rFont val="新細明體"/>
        <family val="1"/>
        <charset val="136"/>
      </rPr>
      <t>洪婕寧</t>
    </r>
  </si>
  <si>
    <r>
      <rPr>
        <sz val="12"/>
        <color theme="1"/>
        <rFont val="新細明體"/>
        <family val="1"/>
        <charset val="136"/>
      </rPr>
      <t>陳奕融</t>
    </r>
  </si>
  <si>
    <r>
      <rPr>
        <sz val="12"/>
        <color theme="1"/>
        <rFont val="新細明體"/>
        <family val="1"/>
        <charset val="136"/>
      </rPr>
      <t>李映彤</t>
    </r>
  </si>
  <si>
    <r>
      <rPr>
        <sz val="12"/>
        <color theme="1"/>
        <rFont val="新細明體"/>
        <family val="1"/>
        <charset val="136"/>
      </rPr>
      <t>洪芸萱</t>
    </r>
  </si>
  <si>
    <r>
      <rPr>
        <sz val="12"/>
        <color theme="1"/>
        <rFont val="新細明體"/>
        <family val="1"/>
        <charset val="136"/>
      </rPr>
      <t>劉可艾</t>
    </r>
  </si>
  <si>
    <r>
      <rPr>
        <sz val="12"/>
        <color theme="1"/>
        <rFont val="新細明體"/>
        <family val="1"/>
        <charset val="136"/>
      </rPr>
      <t>陳葶伃</t>
    </r>
  </si>
  <si>
    <r>
      <rPr>
        <sz val="12"/>
        <color theme="1"/>
        <rFont val="新細明體"/>
        <family val="1"/>
        <charset val="136"/>
      </rPr>
      <t>謝佳彧</t>
    </r>
  </si>
  <si>
    <r>
      <rPr>
        <sz val="12"/>
        <color theme="1"/>
        <rFont val="新細明體"/>
        <family val="1"/>
        <charset val="136"/>
      </rPr>
      <t>鄭昕然</t>
    </r>
  </si>
  <si>
    <r>
      <rPr>
        <sz val="12"/>
        <color theme="1"/>
        <rFont val="新細明體"/>
        <family val="1"/>
        <charset val="136"/>
      </rPr>
      <t>詹芷綺</t>
    </r>
  </si>
  <si>
    <r>
      <rPr>
        <sz val="12"/>
        <color theme="1"/>
        <rFont val="新細明體"/>
        <family val="1"/>
        <charset val="136"/>
      </rPr>
      <t>郭瑜恬</t>
    </r>
  </si>
  <si>
    <r>
      <rPr>
        <sz val="12"/>
        <color theme="1"/>
        <rFont val="新細明體"/>
        <family val="1"/>
        <charset val="136"/>
      </rPr>
      <t>曾楨</t>
    </r>
    <phoneticPr fontId="1" type="noConversion"/>
  </si>
  <si>
    <r>
      <rPr>
        <sz val="12"/>
        <color theme="1"/>
        <rFont val="新細明體"/>
        <family val="1"/>
        <charset val="136"/>
      </rPr>
      <t>盧芸屏</t>
    </r>
  </si>
  <si>
    <r>
      <rPr>
        <sz val="12"/>
        <color theme="1"/>
        <rFont val="新細明體"/>
        <family val="1"/>
        <charset val="136"/>
      </rPr>
      <t>女</t>
    </r>
    <r>
      <rPr>
        <sz val="12"/>
        <color theme="1"/>
        <rFont val="Arial"/>
        <family val="2"/>
      </rPr>
      <t>B</t>
    </r>
    <r>
      <rPr>
        <sz val="12"/>
        <color theme="1"/>
        <rFont val="新細明體"/>
        <family val="1"/>
        <charset val="136"/>
      </rPr>
      <t>組</t>
    </r>
  </si>
  <si>
    <r>
      <rPr>
        <sz val="12"/>
        <color theme="1"/>
        <rFont val="新細明體"/>
        <family val="1"/>
        <charset val="136"/>
      </rPr>
      <t>安禾佑</t>
    </r>
  </si>
  <si>
    <r>
      <rPr>
        <sz val="12"/>
        <color theme="1"/>
        <rFont val="新細明體"/>
        <family val="1"/>
        <charset val="136"/>
      </rPr>
      <t>林毓錡</t>
    </r>
  </si>
  <si>
    <r>
      <rPr>
        <sz val="12"/>
        <color theme="1"/>
        <rFont val="新細明體"/>
        <family val="1"/>
        <charset val="136"/>
      </rPr>
      <t>劉芃姍</t>
    </r>
  </si>
  <si>
    <r>
      <rPr>
        <sz val="12"/>
        <color theme="1"/>
        <rFont val="新細明體"/>
        <family val="1"/>
        <charset val="136"/>
      </rPr>
      <t>吳以勤</t>
    </r>
  </si>
  <si>
    <r>
      <rPr>
        <sz val="12"/>
        <color theme="1"/>
        <rFont val="新細明體"/>
        <family val="1"/>
        <charset val="136"/>
      </rPr>
      <t>劉庭妤</t>
    </r>
  </si>
  <si>
    <r>
      <rPr>
        <sz val="12"/>
        <color theme="1"/>
        <rFont val="新細明體"/>
        <family val="1"/>
        <charset val="136"/>
      </rPr>
      <t>葉家儒</t>
    </r>
  </si>
  <si>
    <r>
      <rPr>
        <sz val="12"/>
        <color theme="1"/>
        <rFont val="新細明體"/>
        <family val="1"/>
        <charset val="136"/>
      </rPr>
      <t>吳侑倪</t>
    </r>
  </si>
  <si>
    <r>
      <rPr>
        <sz val="12"/>
        <color theme="1"/>
        <rFont val="新細明體"/>
        <family val="1"/>
        <charset val="136"/>
      </rPr>
      <t>吳侑庭</t>
    </r>
  </si>
  <si>
    <r>
      <rPr>
        <sz val="12"/>
        <color theme="1"/>
        <rFont val="新細明體"/>
        <family val="1"/>
        <charset val="136"/>
      </rPr>
      <t>江語葳</t>
    </r>
  </si>
  <si>
    <r>
      <rPr>
        <sz val="12"/>
        <color theme="1"/>
        <rFont val="新細明體"/>
        <family val="1"/>
        <charset val="136"/>
      </rPr>
      <t>楊雅安</t>
    </r>
  </si>
  <si>
    <r>
      <rPr>
        <sz val="12"/>
        <color theme="1"/>
        <rFont val="新細明體"/>
        <family val="1"/>
        <charset val="136"/>
      </rPr>
      <t>許淮茜</t>
    </r>
  </si>
  <si>
    <r>
      <rPr>
        <sz val="12"/>
        <color theme="1"/>
        <rFont val="新細明體"/>
        <family val="1"/>
        <charset val="136"/>
      </rPr>
      <t>張芷萱</t>
    </r>
  </si>
  <si>
    <r>
      <rPr>
        <sz val="12"/>
        <color theme="1"/>
        <rFont val="新細明體"/>
        <family val="1"/>
        <charset val="136"/>
      </rPr>
      <t>陳郁穎</t>
    </r>
  </si>
  <si>
    <r>
      <rPr>
        <sz val="12"/>
        <color theme="1"/>
        <rFont val="新細明體"/>
        <family val="1"/>
        <charset val="136"/>
      </rPr>
      <t>松佩菁</t>
    </r>
  </si>
  <si>
    <r>
      <rPr>
        <sz val="12"/>
        <color theme="1"/>
        <rFont val="新細明體"/>
        <family val="1"/>
        <charset val="136"/>
      </rPr>
      <t>吳佳晏</t>
    </r>
  </si>
  <si>
    <r>
      <rPr>
        <sz val="12"/>
        <color theme="1"/>
        <rFont val="新細明體"/>
        <family val="1"/>
        <charset val="136"/>
      </rPr>
      <t>古孟宸</t>
    </r>
  </si>
  <si>
    <r>
      <rPr>
        <sz val="12"/>
        <color theme="1"/>
        <rFont val="新細明體"/>
        <family val="1"/>
        <charset val="136"/>
      </rPr>
      <t>吳昀蓁</t>
    </r>
  </si>
  <si>
    <r>
      <rPr>
        <sz val="12"/>
        <color theme="1"/>
        <rFont val="新細明體"/>
        <family val="1"/>
        <charset val="136"/>
      </rPr>
      <t>黃意真</t>
    </r>
  </si>
  <si>
    <r>
      <rPr>
        <sz val="12"/>
        <color theme="1"/>
        <rFont val="新細明體"/>
        <family val="1"/>
        <charset val="136"/>
      </rPr>
      <t>陳俋儒</t>
    </r>
  </si>
  <si>
    <r>
      <rPr>
        <sz val="12"/>
        <color theme="1"/>
        <rFont val="新細明體"/>
        <family val="1"/>
        <charset val="136"/>
      </rPr>
      <t>廖信淳</t>
    </r>
  </si>
  <si>
    <r>
      <rPr>
        <sz val="12"/>
        <color theme="1"/>
        <rFont val="新細明體"/>
        <family val="1"/>
        <charset val="136"/>
      </rPr>
      <t>吳純葳</t>
    </r>
  </si>
  <si>
    <r>
      <rPr>
        <sz val="12"/>
        <color theme="1"/>
        <rFont val="新細明體"/>
        <family val="1"/>
        <charset val="136"/>
      </rPr>
      <t>黃亭瑄</t>
    </r>
  </si>
  <si>
    <r>
      <rPr>
        <sz val="12"/>
        <color theme="1"/>
        <rFont val="新細明體"/>
        <family val="1"/>
        <charset val="136"/>
      </rPr>
      <t>莊雅茜</t>
    </r>
  </si>
  <si>
    <r>
      <rPr>
        <sz val="12"/>
        <color theme="1"/>
        <rFont val="新細明體"/>
        <family val="1"/>
        <charset val="136"/>
      </rPr>
      <t>李佳璇</t>
    </r>
  </si>
  <si>
    <r>
      <rPr>
        <sz val="12"/>
        <color theme="1"/>
        <rFont val="新細明體"/>
        <family val="1"/>
        <charset val="136"/>
      </rPr>
      <t>華羽沁</t>
    </r>
  </si>
  <si>
    <r>
      <rPr>
        <sz val="12"/>
        <color theme="1"/>
        <rFont val="新細明體"/>
        <family val="1"/>
        <charset val="136"/>
      </rPr>
      <t>張婷諭</t>
    </r>
  </si>
  <si>
    <r>
      <rPr>
        <sz val="12"/>
        <color theme="1"/>
        <rFont val="新細明體"/>
        <family val="1"/>
        <charset val="136"/>
      </rPr>
      <t>林欣黛</t>
    </r>
  </si>
  <si>
    <r>
      <rPr>
        <sz val="12"/>
        <color theme="1"/>
        <rFont val="新細明體"/>
        <family val="1"/>
        <charset val="136"/>
      </rPr>
      <t>李晏羽</t>
    </r>
  </si>
  <si>
    <r>
      <rPr>
        <sz val="12"/>
        <color theme="1"/>
        <rFont val="新細明體"/>
        <family val="1"/>
        <charset val="136"/>
      </rPr>
      <t>陳智恩</t>
    </r>
  </si>
  <si>
    <r>
      <rPr>
        <sz val="12"/>
        <color theme="1"/>
        <rFont val="新細明體"/>
        <family val="1"/>
        <charset val="136"/>
      </rPr>
      <t>陳薇安</t>
    </r>
  </si>
  <si>
    <r>
      <rPr>
        <sz val="12"/>
        <color theme="1"/>
        <rFont val="新細明體"/>
        <family val="1"/>
        <charset val="136"/>
      </rPr>
      <t>王采琦</t>
    </r>
  </si>
  <si>
    <r>
      <rPr>
        <sz val="12"/>
        <color theme="1"/>
        <rFont val="新細明體"/>
        <family val="1"/>
        <charset val="136"/>
      </rPr>
      <t>陳詩萱</t>
    </r>
  </si>
  <si>
    <r>
      <rPr>
        <sz val="12"/>
        <color theme="1"/>
        <rFont val="新細明體"/>
        <family val="1"/>
        <charset val="136"/>
      </rPr>
      <t>盧芊卉</t>
    </r>
  </si>
  <si>
    <r>
      <rPr>
        <sz val="12"/>
        <rFont val="新細明體"/>
        <family val="1"/>
        <charset val="136"/>
      </rPr>
      <t>台灣業餘</t>
    </r>
    <phoneticPr fontId="1" type="noConversion"/>
  </si>
  <si>
    <r>
      <t>106</t>
    </r>
    <r>
      <rPr>
        <sz val="12"/>
        <rFont val="新細明體"/>
        <family val="1"/>
        <charset val="136"/>
      </rPr>
      <t>秋</t>
    </r>
    <phoneticPr fontId="1" type="noConversion"/>
  </si>
  <si>
    <r>
      <t>106</t>
    </r>
    <r>
      <rPr>
        <sz val="12"/>
        <rFont val="新細明體"/>
        <family val="1"/>
        <charset val="136"/>
      </rPr>
      <t>冬</t>
    </r>
    <phoneticPr fontId="1" type="noConversion"/>
  </si>
  <si>
    <r>
      <t>107</t>
    </r>
    <r>
      <rPr>
        <sz val="12"/>
        <rFont val="新細明體"/>
        <family val="1"/>
        <charset val="136"/>
      </rPr>
      <t>春</t>
    </r>
    <phoneticPr fontId="1" type="noConversion"/>
  </si>
  <si>
    <r>
      <t>107</t>
    </r>
    <r>
      <rPr>
        <sz val="12"/>
        <rFont val="新細明體"/>
        <family val="1"/>
        <charset val="136"/>
      </rPr>
      <t>夏</t>
    </r>
    <phoneticPr fontId="1" type="noConversion"/>
  </si>
  <si>
    <r>
      <rPr>
        <sz val="12"/>
        <rFont val="新細明體"/>
        <family val="1"/>
        <charset val="136"/>
      </rPr>
      <t>台灣業餘</t>
    </r>
    <r>
      <rPr>
        <sz val="12"/>
        <rFont val="Arial"/>
        <family val="2"/>
      </rPr>
      <t>(-20%)</t>
    </r>
    <phoneticPr fontId="1" type="noConversion"/>
  </si>
  <si>
    <r>
      <t>106</t>
    </r>
    <r>
      <rPr>
        <sz val="12"/>
        <rFont val="新細明體"/>
        <family val="1"/>
        <charset val="136"/>
      </rPr>
      <t>秋</t>
    </r>
    <r>
      <rPr>
        <sz val="12"/>
        <rFont val="Arial"/>
        <family val="2"/>
      </rPr>
      <t>(0%)</t>
    </r>
    <phoneticPr fontId="1" type="noConversion"/>
  </si>
  <si>
    <r>
      <t>106</t>
    </r>
    <r>
      <rPr>
        <sz val="12"/>
        <rFont val="新細明體"/>
        <family val="1"/>
        <charset val="136"/>
      </rPr>
      <t>冬</t>
    </r>
    <r>
      <rPr>
        <sz val="12"/>
        <rFont val="Arial"/>
        <family val="2"/>
      </rPr>
      <t>(20%)</t>
    </r>
    <phoneticPr fontId="1" type="noConversion"/>
  </si>
  <si>
    <r>
      <t>107</t>
    </r>
    <r>
      <rPr>
        <sz val="12"/>
        <rFont val="新細明體"/>
        <family val="1"/>
        <charset val="136"/>
      </rPr>
      <t>春</t>
    </r>
    <r>
      <rPr>
        <sz val="12"/>
        <rFont val="Arial"/>
        <family val="2"/>
      </rPr>
      <t>(30%)</t>
    </r>
    <phoneticPr fontId="1" type="noConversion"/>
  </si>
  <si>
    <r>
      <t>107</t>
    </r>
    <r>
      <rPr>
        <sz val="12"/>
        <rFont val="新細明體"/>
        <family val="1"/>
        <charset val="136"/>
      </rPr>
      <t>夏</t>
    </r>
    <r>
      <rPr>
        <sz val="12"/>
        <rFont val="Arial"/>
        <family val="2"/>
      </rPr>
      <t>(50%)</t>
    </r>
    <phoneticPr fontId="1" type="noConversion"/>
  </si>
  <si>
    <r>
      <rPr>
        <sz val="12"/>
        <rFont val="新細明體"/>
        <family val="1"/>
        <charset val="136"/>
      </rPr>
      <t>培訓球場</t>
    </r>
    <phoneticPr fontId="1" type="noConversion"/>
  </si>
  <si>
    <r>
      <rPr>
        <sz val="12"/>
        <rFont val="新細明體"/>
        <family val="1"/>
        <charset val="136"/>
      </rPr>
      <t>名次</t>
    </r>
    <phoneticPr fontId="2" type="noConversion"/>
  </si>
  <si>
    <r>
      <rPr>
        <sz val="12"/>
        <rFont val="新細明體"/>
        <family val="1"/>
        <charset val="136"/>
      </rPr>
      <t>組別</t>
    </r>
    <phoneticPr fontId="1" type="noConversion"/>
  </si>
  <si>
    <r>
      <rPr>
        <sz val="12"/>
        <rFont val="新細明體"/>
        <family val="1"/>
        <charset val="136"/>
      </rPr>
      <t>選手姓名</t>
    </r>
  </si>
  <si>
    <t>名次</t>
    <phoneticPr fontId="2" type="noConversion"/>
  </si>
  <si>
    <t>106冬</t>
    <phoneticPr fontId="1" type="noConversion"/>
  </si>
  <si>
    <t>107春</t>
    <phoneticPr fontId="1" type="noConversion"/>
  </si>
  <si>
    <t>107夏</t>
    <phoneticPr fontId="1" type="noConversion"/>
  </si>
  <si>
    <t>106秋(0%)</t>
    <phoneticPr fontId="1" type="noConversion"/>
  </si>
  <si>
    <t>106冬(20%)</t>
    <phoneticPr fontId="1" type="noConversion"/>
  </si>
  <si>
    <t>107春(30%)</t>
    <phoneticPr fontId="1" type="noConversion"/>
  </si>
  <si>
    <t>107夏(50%)</t>
    <phoneticPr fontId="1" type="noConversion"/>
  </si>
  <si>
    <t>總績分</t>
    <phoneticPr fontId="1" type="noConversion"/>
  </si>
  <si>
    <t>培訓球場</t>
    <phoneticPr fontId="1" type="noConversion"/>
  </si>
  <si>
    <r>
      <t>106</t>
    </r>
    <r>
      <rPr>
        <sz val="12"/>
        <rFont val="新細明體"/>
        <family val="1"/>
        <charset val="136"/>
      </rPr>
      <t>秋</t>
    </r>
  </si>
  <si>
    <r>
      <rPr>
        <sz val="12"/>
        <color theme="1"/>
        <rFont val="新細明體"/>
        <family val="1"/>
        <charset val="136"/>
      </rPr>
      <t>黃品菲</t>
    </r>
  </si>
  <si>
    <r>
      <rPr>
        <sz val="12"/>
        <color theme="1"/>
        <rFont val="新細明體"/>
        <family val="1"/>
        <charset val="136"/>
      </rPr>
      <t>陳品睎</t>
    </r>
  </si>
  <si>
    <r>
      <rPr>
        <sz val="12"/>
        <color theme="1"/>
        <rFont val="新細明體"/>
        <family val="1"/>
        <charset val="136"/>
      </rPr>
      <t>蔡宜儒</t>
    </r>
  </si>
  <si>
    <r>
      <rPr>
        <sz val="12"/>
        <color theme="1"/>
        <rFont val="新細明體"/>
        <family val="1"/>
        <charset val="136"/>
      </rPr>
      <t>洪琳雅</t>
    </r>
  </si>
  <si>
    <r>
      <rPr>
        <sz val="12"/>
        <color theme="1"/>
        <rFont val="新細明體"/>
        <family val="1"/>
        <charset val="136"/>
      </rPr>
      <t>林苡任</t>
    </r>
  </si>
  <si>
    <r>
      <rPr>
        <sz val="12"/>
        <color theme="1"/>
        <rFont val="新細明體"/>
        <family val="1"/>
        <charset val="136"/>
      </rPr>
      <t>王文妤</t>
    </r>
  </si>
  <si>
    <r>
      <rPr>
        <sz val="12"/>
        <color theme="1"/>
        <rFont val="新細明體"/>
        <family val="1"/>
        <charset val="136"/>
      </rPr>
      <t>汪天茵</t>
    </r>
  </si>
  <si>
    <r>
      <rPr>
        <sz val="12"/>
        <color theme="1"/>
        <rFont val="新細明體"/>
        <family val="1"/>
        <charset val="136"/>
      </rPr>
      <t>羅文彤</t>
    </r>
  </si>
  <si>
    <r>
      <rPr>
        <sz val="12"/>
        <color theme="1"/>
        <rFont val="新細明體"/>
        <family val="1"/>
        <charset val="136"/>
      </rPr>
      <t>曹恩婕</t>
    </r>
  </si>
  <si>
    <r>
      <rPr>
        <sz val="12"/>
        <color theme="1"/>
        <rFont val="新細明體"/>
        <family val="1"/>
        <charset val="136"/>
      </rPr>
      <t>洪阡瑋</t>
    </r>
  </si>
  <si>
    <r>
      <rPr>
        <sz val="12"/>
        <color theme="1"/>
        <rFont val="新細明體"/>
        <family val="1"/>
        <charset val="136"/>
      </rPr>
      <t>陳　襄</t>
    </r>
  </si>
  <si>
    <r>
      <rPr>
        <sz val="12"/>
        <color theme="1"/>
        <rFont val="新細明體"/>
        <family val="1"/>
        <charset val="136"/>
      </rPr>
      <t>謝秉樺</t>
    </r>
  </si>
  <si>
    <r>
      <rPr>
        <sz val="12"/>
        <color theme="1"/>
        <rFont val="新細明體"/>
        <family val="1"/>
        <charset val="136"/>
      </rPr>
      <t>女</t>
    </r>
    <r>
      <rPr>
        <sz val="12"/>
        <color theme="1"/>
        <rFont val="Arial"/>
        <family val="2"/>
      </rPr>
      <t>CD</t>
    </r>
    <r>
      <rPr>
        <sz val="12"/>
        <color theme="1"/>
        <rFont val="新細明體"/>
        <family val="1"/>
        <charset val="136"/>
      </rPr>
      <t>組</t>
    </r>
  </si>
  <si>
    <r>
      <rPr>
        <sz val="12"/>
        <rFont val="新細明體"/>
        <family val="1"/>
        <charset val="136"/>
      </rPr>
      <t>名次</t>
    </r>
    <phoneticPr fontId="2" type="noConversion"/>
  </si>
  <si>
    <r>
      <rPr>
        <sz val="12"/>
        <rFont val="新細明體"/>
        <family val="1"/>
        <charset val="136"/>
      </rPr>
      <t>組別</t>
    </r>
    <phoneticPr fontId="1" type="noConversion"/>
  </si>
  <si>
    <r>
      <t>107</t>
    </r>
    <r>
      <rPr>
        <sz val="12"/>
        <rFont val="新細明體"/>
        <family val="1"/>
        <charset val="136"/>
      </rPr>
      <t>夏</t>
    </r>
    <phoneticPr fontId="1" type="noConversion"/>
  </si>
  <si>
    <r>
      <t>107</t>
    </r>
    <r>
      <rPr>
        <sz val="12"/>
        <rFont val="新細明體"/>
        <family val="1"/>
        <charset val="136"/>
      </rPr>
      <t>夏</t>
    </r>
    <r>
      <rPr>
        <sz val="12"/>
        <rFont val="Arial"/>
        <family val="2"/>
      </rPr>
      <t>(50%)</t>
    </r>
    <phoneticPr fontId="1" type="noConversion"/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</si>
  <si>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A</t>
    </r>
    <r>
      <rPr>
        <sz val="12"/>
        <color theme="1"/>
        <rFont val="新細明體"/>
        <family val="1"/>
        <charset val="136"/>
      </rPr>
      <t>組</t>
    </r>
  </si>
  <si>
    <r>
      <rPr>
        <sz val="12"/>
        <color theme="1"/>
        <rFont val="新細明體"/>
        <family val="1"/>
        <charset val="136"/>
      </rPr>
      <t>林銓泰</t>
    </r>
  </si>
  <si>
    <r>
      <rPr>
        <sz val="12"/>
        <color theme="1"/>
        <rFont val="新細明體"/>
        <family val="1"/>
        <charset val="136"/>
      </rPr>
      <t>男公開</t>
    </r>
  </si>
  <si>
    <r>
      <rPr>
        <sz val="12"/>
        <color theme="1"/>
        <rFont val="新細明體"/>
        <family val="1"/>
        <charset val="136"/>
      </rPr>
      <t>劉永華</t>
    </r>
  </si>
  <si>
    <r>
      <rPr>
        <sz val="12"/>
        <color theme="1"/>
        <rFont val="新細明體"/>
        <family val="1"/>
        <charset val="136"/>
      </rPr>
      <t>賴嘉一</t>
    </r>
  </si>
  <si>
    <r>
      <rPr>
        <sz val="12"/>
        <color theme="1"/>
        <rFont val="新細明體"/>
        <family val="1"/>
        <charset val="136"/>
      </rPr>
      <t>蘇晉弘</t>
    </r>
  </si>
  <si>
    <r>
      <rPr>
        <sz val="12"/>
        <color theme="1"/>
        <rFont val="新細明體"/>
        <family val="1"/>
        <charset val="136"/>
      </rPr>
      <t>楊浚頡</t>
    </r>
  </si>
  <si>
    <r>
      <rPr>
        <sz val="12"/>
        <color theme="1"/>
        <rFont val="新細明體"/>
        <family val="1"/>
        <charset val="136"/>
      </rPr>
      <t>謝霆葳</t>
    </r>
  </si>
  <si>
    <r>
      <rPr>
        <sz val="12"/>
        <color theme="1"/>
        <rFont val="新細明體"/>
        <family val="1"/>
        <charset val="136"/>
      </rPr>
      <t>許閎軒</t>
    </r>
  </si>
  <si>
    <r>
      <rPr>
        <sz val="12"/>
        <color theme="1"/>
        <rFont val="新細明體"/>
        <family val="1"/>
        <charset val="136"/>
      </rPr>
      <t>蔡雨達</t>
    </r>
  </si>
  <si>
    <r>
      <rPr>
        <sz val="12"/>
        <color theme="1"/>
        <rFont val="新細明體"/>
        <family val="1"/>
        <charset val="136"/>
      </rPr>
      <t>王偉軒</t>
    </r>
  </si>
  <si>
    <r>
      <rPr>
        <sz val="12"/>
        <color theme="1"/>
        <rFont val="新細明體"/>
        <family val="1"/>
        <charset val="136"/>
      </rPr>
      <t>陳裔東</t>
    </r>
  </si>
  <si>
    <r>
      <rPr>
        <sz val="12"/>
        <color theme="1"/>
        <rFont val="新細明體"/>
        <family val="1"/>
        <charset val="136"/>
      </rPr>
      <t>黃郁翔</t>
    </r>
  </si>
  <si>
    <r>
      <rPr>
        <sz val="12"/>
        <color theme="1"/>
        <rFont val="新細明體"/>
        <family val="1"/>
        <charset val="136"/>
      </rPr>
      <t>何祐誠</t>
    </r>
  </si>
  <si>
    <r>
      <rPr>
        <sz val="12"/>
        <color theme="1"/>
        <rFont val="新細明體"/>
        <family val="1"/>
        <charset val="136"/>
      </rPr>
      <t>王文暘</t>
    </r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</si>
  <si>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B</t>
    </r>
    <r>
      <rPr>
        <sz val="12"/>
        <color theme="1"/>
        <rFont val="新細明體"/>
        <family val="1"/>
        <charset val="136"/>
      </rPr>
      <t>組</t>
    </r>
  </si>
  <si>
    <r>
      <rPr>
        <sz val="12"/>
        <color theme="1"/>
        <rFont val="新細明體"/>
        <family val="1"/>
        <charset val="136"/>
      </rPr>
      <t>陳亮宇</t>
    </r>
  </si>
  <si>
    <r>
      <rPr>
        <sz val="12"/>
        <color theme="1"/>
        <rFont val="新細明體"/>
        <family val="1"/>
        <charset val="136"/>
      </rPr>
      <t>陳霆宇</t>
    </r>
  </si>
  <si>
    <r>
      <rPr>
        <sz val="12"/>
        <color theme="1"/>
        <rFont val="新細明體"/>
        <family val="1"/>
        <charset val="136"/>
      </rPr>
      <t>徐嘉哲</t>
    </r>
  </si>
  <si>
    <r>
      <rPr>
        <sz val="12"/>
        <color theme="1"/>
        <rFont val="新細明體"/>
        <family val="1"/>
        <charset val="136"/>
      </rPr>
      <t>詹佳翰</t>
    </r>
  </si>
  <si>
    <r>
      <rPr>
        <sz val="12"/>
        <color theme="1"/>
        <rFont val="新細明體"/>
        <family val="1"/>
        <charset val="136"/>
      </rPr>
      <t>陳佑宇</t>
    </r>
  </si>
  <si>
    <r>
      <rPr>
        <sz val="12"/>
        <color theme="1"/>
        <rFont val="新細明體"/>
        <family val="1"/>
        <charset val="136"/>
      </rPr>
      <t>楊浚濠</t>
    </r>
  </si>
  <si>
    <r>
      <rPr>
        <sz val="12"/>
        <color theme="1"/>
        <rFont val="新細明體"/>
        <family val="1"/>
        <charset val="136"/>
      </rPr>
      <t>李昭樺</t>
    </r>
  </si>
  <si>
    <r>
      <rPr>
        <sz val="12"/>
        <color theme="1"/>
        <rFont val="新細明體"/>
        <family val="1"/>
        <charset val="136"/>
      </rPr>
      <t>蔡凱任</t>
    </r>
  </si>
  <si>
    <r>
      <rPr>
        <sz val="12"/>
        <color theme="1"/>
        <rFont val="新細明體"/>
        <family val="1"/>
        <charset val="136"/>
      </rPr>
      <t>黃至翊</t>
    </r>
  </si>
  <si>
    <r>
      <rPr>
        <sz val="12"/>
        <color theme="1"/>
        <rFont val="新細明體"/>
        <family val="1"/>
        <charset val="136"/>
      </rPr>
      <t>廖煥鈞</t>
    </r>
  </si>
  <si>
    <r>
      <rPr>
        <sz val="10"/>
        <color theme="1"/>
        <rFont val="新細明體"/>
        <family val="1"/>
        <charset val="136"/>
      </rPr>
      <t>黃冠勳</t>
    </r>
  </si>
  <si>
    <r>
      <rPr>
        <sz val="12"/>
        <color theme="1"/>
        <rFont val="新細明體"/>
        <family val="1"/>
        <charset val="136"/>
      </rPr>
      <t>陳瑋利</t>
    </r>
  </si>
  <si>
    <r>
      <rPr>
        <sz val="12"/>
        <color theme="1"/>
        <rFont val="新細明體"/>
        <family val="1"/>
        <charset val="136"/>
      </rPr>
      <t>蔡顓至</t>
    </r>
  </si>
  <si>
    <r>
      <rPr>
        <sz val="12"/>
        <color theme="1"/>
        <rFont val="新細明體"/>
        <family val="1"/>
        <charset val="136"/>
      </rPr>
      <t>陳季群</t>
    </r>
  </si>
  <si>
    <r>
      <rPr>
        <sz val="12"/>
        <color theme="1"/>
        <rFont val="新細明體"/>
        <family val="1"/>
        <charset val="136"/>
      </rPr>
      <t>葉佳胤</t>
    </r>
  </si>
  <si>
    <r>
      <rPr>
        <sz val="12"/>
        <color theme="1"/>
        <rFont val="新細明體"/>
        <family val="1"/>
        <charset val="136"/>
      </rPr>
      <t>張簡克諺</t>
    </r>
  </si>
  <si>
    <r>
      <rPr>
        <sz val="12"/>
        <color theme="1"/>
        <rFont val="新細明體"/>
        <family val="1"/>
        <charset val="136"/>
      </rPr>
      <t>沙比亞特馬克</t>
    </r>
  </si>
  <si>
    <r>
      <rPr>
        <sz val="12"/>
        <color theme="1"/>
        <rFont val="新細明體"/>
        <family val="1"/>
        <charset val="136"/>
      </rPr>
      <t>陳威勝</t>
    </r>
  </si>
  <si>
    <r>
      <rPr>
        <sz val="12"/>
        <color theme="1"/>
        <rFont val="新細明體"/>
        <family val="1"/>
        <charset val="136"/>
      </rPr>
      <t>林宸駒</t>
    </r>
  </si>
  <si>
    <r>
      <rPr>
        <sz val="12"/>
        <color theme="1"/>
        <rFont val="新細明體"/>
        <family val="1"/>
        <charset val="136"/>
      </rPr>
      <t>呂孫儀</t>
    </r>
  </si>
  <si>
    <r>
      <rPr>
        <sz val="12"/>
        <color theme="1"/>
        <rFont val="新細明體"/>
        <family val="1"/>
        <charset val="136"/>
      </rPr>
      <t>沈上恩</t>
    </r>
  </si>
  <si>
    <r>
      <rPr>
        <sz val="12"/>
        <color theme="1"/>
        <rFont val="新細明體"/>
        <family val="1"/>
        <charset val="136"/>
      </rPr>
      <t>陳宥蓁</t>
    </r>
  </si>
  <si>
    <r>
      <rPr>
        <sz val="12"/>
        <color theme="1"/>
        <rFont val="新細明體"/>
        <family val="1"/>
        <charset val="136"/>
      </rPr>
      <t>林張恆</t>
    </r>
  </si>
  <si>
    <r>
      <rPr>
        <sz val="12"/>
        <color theme="1"/>
        <rFont val="新細明體"/>
        <family val="1"/>
        <charset val="136"/>
      </rPr>
      <t>曾豐棟</t>
    </r>
  </si>
  <si>
    <r>
      <rPr>
        <sz val="12"/>
        <color theme="1"/>
        <rFont val="新細明體"/>
        <family val="1"/>
        <charset val="136"/>
      </rPr>
      <t>洪昭鑫</t>
    </r>
  </si>
  <si>
    <r>
      <rPr>
        <sz val="12"/>
        <color theme="1"/>
        <rFont val="新細明體"/>
        <family val="1"/>
        <charset val="136"/>
      </rPr>
      <t>林為超</t>
    </r>
  </si>
  <si>
    <r>
      <rPr>
        <sz val="12"/>
        <color theme="1"/>
        <rFont val="新細明體"/>
        <family val="1"/>
        <charset val="136"/>
      </rPr>
      <t>羅政元</t>
    </r>
  </si>
  <si>
    <r>
      <rPr>
        <sz val="12"/>
        <color theme="1"/>
        <rFont val="新細明體"/>
        <family val="1"/>
        <charset val="136"/>
      </rPr>
      <t>許育誠</t>
    </r>
  </si>
  <si>
    <r>
      <rPr>
        <sz val="12"/>
        <color theme="1"/>
        <rFont val="新細明體"/>
        <family val="1"/>
        <charset val="136"/>
      </rPr>
      <t>楊凱鈞</t>
    </r>
  </si>
  <si>
    <r>
      <rPr>
        <sz val="12"/>
        <color theme="1"/>
        <rFont val="新細明體"/>
        <family val="1"/>
        <charset val="136"/>
      </rPr>
      <t>徐兆維</t>
    </r>
  </si>
  <si>
    <r>
      <rPr>
        <sz val="12"/>
        <color theme="1"/>
        <rFont val="新細明體"/>
        <family val="1"/>
        <charset val="136"/>
      </rPr>
      <t>黃議增</t>
    </r>
  </si>
  <si>
    <r>
      <rPr>
        <sz val="12"/>
        <color theme="1"/>
        <rFont val="新細明體"/>
        <family val="1"/>
        <charset val="136"/>
      </rPr>
      <t>游玄安</t>
    </r>
  </si>
  <si>
    <r>
      <rPr>
        <sz val="12"/>
        <color theme="1"/>
        <rFont val="新細明體"/>
        <family val="1"/>
        <charset val="136"/>
      </rPr>
      <t>王璽安</t>
    </r>
  </si>
  <si>
    <r>
      <rPr>
        <sz val="12"/>
        <color theme="1"/>
        <rFont val="新細明體"/>
        <family val="1"/>
        <charset val="136"/>
      </rPr>
      <t>施俊宇</t>
    </r>
  </si>
  <si>
    <r>
      <rPr>
        <sz val="12"/>
        <color theme="1"/>
        <rFont val="新細明體"/>
        <family val="1"/>
        <charset val="136"/>
      </rPr>
      <t>金翔承</t>
    </r>
  </si>
  <si>
    <r>
      <rPr>
        <sz val="12"/>
        <color theme="1"/>
        <rFont val="新細明體"/>
        <family val="1"/>
        <charset val="136"/>
      </rPr>
      <t>吳易軒</t>
    </r>
  </si>
  <si>
    <r>
      <rPr>
        <sz val="12"/>
        <color theme="1"/>
        <rFont val="新細明體"/>
        <family val="1"/>
        <charset val="136"/>
      </rPr>
      <t>廖崇廷</t>
    </r>
  </si>
  <si>
    <r>
      <rPr>
        <sz val="12"/>
        <color theme="1"/>
        <rFont val="新細明體"/>
        <family val="1"/>
        <charset val="136"/>
      </rPr>
      <t>黃伯恩</t>
    </r>
  </si>
  <si>
    <r>
      <rPr>
        <sz val="12"/>
        <color theme="1"/>
        <rFont val="新細明體"/>
        <family val="1"/>
        <charset val="136"/>
      </rPr>
      <t>柯亮宇</t>
    </r>
  </si>
  <si>
    <r>
      <rPr>
        <sz val="12"/>
        <color theme="1"/>
        <rFont val="新細明體"/>
        <family val="1"/>
        <charset val="136"/>
      </rPr>
      <t>廖庭毅</t>
    </r>
  </si>
  <si>
    <r>
      <rPr>
        <sz val="12"/>
        <color theme="1"/>
        <rFont val="新細明體"/>
        <family val="1"/>
        <charset val="136"/>
      </rPr>
      <t>賴昱禓</t>
    </r>
  </si>
  <si>
    <r>
      <rPr>
        <sz val="12"/>
        <color theme="1"/>
        <rFont val="新細明體"/>
        <family val="1"/>
        <charset val="136"/>
      </rPr>
      <t>陳守成</t>
    </r>
  </si>
  <si>
    <r>
      <rPr>
        <sz val="12"/>
        <color theme="1"/>
        <rFont val="新細明體"/>
        <family val="1"/>
        <charset val="136"/>
      </rPr>
      <t>林義淵</t>
    </r>
  </si>
  <si>
    <r>
      <rPr>
        <sz val="12"/>
        <color theme="1"/>
        <rFont val="新細明體"/>
        <family val="1"/>
        <charset val="136"/>
      </rPr>
      <t>楊孝哲</t>
    </r>
  </si>
  <si>
    <r>
      <rPr>
        <sz val="12"/>
        <color theme="1"/>
        <rFont val="新細明體"/>
        <family val="1"/>
        <charset val="136"/>
      </rPr>
      <t>吳睿東</t>
    </r>
  </si>
  <si>
    <r>
      <rPr>
        <sz val="12"/>
        <color theme="1"/>
        <rFont val="新細明體"/>
        <family val="1"/>
        <charset val="136"/>
      </rPr>
      <t>李睿紳</t>
    </r>
  </si>
  <si>
    <r>
      <rPr>
        <sz val="12"/>
        <color theme="1"/>
        <rFont val="新細明體"/>
        <family val="1"/>
        <charset val="136"/>
      </rPr>
      <t>張宇誠</t>
    </r>
  </si>
  <si>
    <r>
      <rPr>
        <sz val="12"/>
        <color theme="1"/>
        <rFont val="新細明體"/>
        <family val="1"/>
        <charset val="136"/>
      </rPr>
      <t>許瑋哲</t>
    </r>
  </si>
  <si>
    <r>
      <rPr>
        <sz val="12"/>
        <color theme="1"/>
        <rFont val="新細明體"/>
        <family val="1"/>
        <charset val="136"/>
      </rPr>
      <t>洪棋剴</t>
    </r>
  </si>
  <si>
    <r>
      <rPr>
        <sz val="12"/>
        <color theme="1"/>
        <rFont val="新細明體"/>
        <family val="1"/>
        <charset val="136"/>
      </rPr>
      <t>黃鈺睿</t>
    </r>
  </si>
  <si>
    <r>
      <rPr>
        <sz val="12"/>
        <color theme="1"/>
        <rFont val="新細明體"/>
        <family val="1"/>
        <charset val="136"/>
      </rPr>
      <t>簡士閔</t>
    </r>
  </si>
  <si>
    <r>
      <rPr>
        <sz val="12"/>
        <color theme="1"/>
        <rFont val="新細明體"/>
        <family val="1"/>
        <charset val="136"/>
      </rPr>
      <t>黃仁杰</t>
    </r>
  </si>
  <si>
    <r>
      <rPr>
        <sz val="12"/>
        <color theme="1"/>
        <rFont val="新細明體"/>
        <family val="1"/>
        <charset val="136"/>
      </rPr>
      <t>陳傑生</t>
    </r>
  </si>
  <si>
    <r>
      <rPr>
        <sz val="12"/>
        <color theme="1"/>
        <rFont val="新細明體"/>
        <family val="1"/>
        <charset val="136"/>
      </rPr>
      <t>許凱俊</t>
    </r>
  </si>
  <si>
    <r>
      <rPr>
        <sz val="12"/>
        <color theme="1"/>
        <rFont val="新細明體"/>
        <family val="1"/>
        <charset val="136"/>
      </rPr>
      <t>沈鈞皓</t>
    </r>
  </si>
  <si>
    <r>
      <rPr>
        <sz val="12"/>
        <color theme="1"/>
        <rFont val="新細明體"/>
        <family val="1"/>
        <charset val="136"/>
      </rPr>
      <t>潘繹凱</t>
    </r>
  </si>
  <si>
    <r>
      <rPr>
        <sz val="12"/>
        <color theme="1"/>
        <rFont val="新細明體"/>
        <family val="1"/>
        <charset val="136"/>
      </rPr>
      <t>陳頎森</t>
    </r>
  </si>
  <si>
    <r>
      <rPr>
        <sz val="12"/>
        <color theme="1"/>
        <rFont val="新細明體"/>
        <family val="1"/>
        <charset val="136"/>
      </rPr>
      <t>張勛宸</t>
    </r>
  </si>
  <si>
    <r>
      <rPr>
        <sz val="12"/>
        <color theme="1"/>
        <rFont val="新細明體"/>
        <family val="1"/>
        <charset val="136"/>
      </rPr>
      <t>范揚嘉</t>
    </r>
  </si>
  <si>
    <r>
      <rPr>
        <sz val="12"/>
        <color theme="1"/>
        <rFont val="新細明體"/>
        <family val="1"/>
        <charset val="136"/>
      </rPr>
      <t>林兆義</t>
    </r>
  </si>
  <si>
    <r>
      <rPr>
        <sz val="12"/>
        <color theme="1"/>
        <rFont val="新細明體"/>
        <family val="1"/>
        <charset val="136"/>
      </rPr>
      <t>蔡政宏</t>
    </r>
  </si>
  <si>
    <r>
      <rPr>
        <sz val="12"/>
        <color theme="1"/>
        <rFont val="新細明體"/>
        <family val="1"/>
        <charset val="136"/>
      </rPr>
      <t>陳立園</t>
    </r>
  </si>
  <si>
    <r>
      <rPr>
        <sz val="12"/>
        <color theme="1"/>
        <rFont val="新細明體"/>
        <family val="1"/>
        <charset val="136"/>
      </rPr>
      <t>曾昶峰</t>
    </r>
  </si>
  <si>
    <r>
      <rPr>
        <sz val="12"/>
        <color theme="1"/>
        <rFont val="新細明體"/>
        <family val="1"/>
        <charset val="136"/>
      </rPr>
      <t>陳鉑融</t>
    </r>
  </si>
  <si>
    <r>
      <rPr>
        <sz val="12"/>
        <color theme="1"/>
        <rFont val="新細明體"/>
        <family val="1"/>
        <charset val="136"/>
      </rPr>
      <t>何易叡</t>
    </r>
  </si>
  <si>
    <r>
      <rPr>
        <sz val="12"/>
        <color theme="1"/>
        <rFont val="新細明體"/>
        <family val="1"/>
        <charset val="136"/>
      </rPr>
      <t>黃茂富</t>
    </r>
  </si>
  <si>
    <r>
      <rPr>
        <sz val="12"/>
        <color theme="1"/>
        <rFont val="新細明體"/>
        <family val="1"/>
        <charset val="136"/>
      </rPr>
      <t>朱吉莘</t>
    </r>
  </si>
  <si>
    <r>
      <rPr>
        <sz val="12"/>
        <color theme="1"/>
        <rFont val="新細明體"/>
        <family val="1"/>
        <charset val="136"/>
      </rPr>
      <t>蔡睿恒</t>
    </r>
  </si>
  <si>
    <r>
      <rPr>
        <sz val="12"/>
        <color theme="1"/>
        <rFont val="新細明體"/>
        <family val="1"/>
        <charset val="136"/>
      </rPr>
      <t>劉殷睿</t>
    </r>
  </si>
  <si>
    <r>
      <rPr>
        <sz val="12"/>
        <color theme="1"/>
        <rFont val="新細明體"/>
        <family val="1"/>
        <charset val="136"/>
      </rPr>
      <t>溫新</t>
    </r>
  </si>
  <si>
    <r>
      <rPr>
        <sz val="12"/>
        <color theme="1"/>
        <rFont val="新細明體"/>
        <family val="1"/>
        <charset val="136"/>
      </rPr>
      <t>張彥翔</t>
    </r>
  </si>
  <si>
    <r>
      <rPr>
        <sz val="12"/>
        <color theme="1"/>
        <rFont val="新細明體"/>
        <family val="1"/>
        <charset val="136"/>
      </rPr>
      <t>郭傳良</t>
    </r>
  </si>
  <si>
    <r>
      <rPr>
        <sz val="12"/>
        <color theme="1"/>
        <rFont val="新細明體"/>
        <family val="1"/>
        <charset val="136"/>
      </rPr>
      <t>林遠惟</t>
    </r>
  </si>
  <si>
    <r>
      <rPr>
        <sz val="12"/>
        <color theme="1"/>
        <rFont val="新細明體"/>
        <family val="1"/>
        <charset val="136"/>
      </rPr>
      <t>廖云瑞</t>
    </r>
  </si>
  <si>
    <r>
      <rPr>
        <sz val="12"/>
        <color theme="1"/>
        <rFont val="新細明體"/>
        <family val="1"/>
        <charset val="136"/>
      </rPr>
      <t>李尚融</t>
    </r>
  </si>
  <si>
    <r>
      <rPr>
        <sz val="12"/>
        <color theme="1"/>
        <rFont val="新細明體"/>
        <family val="1"/>
        <charset val="136"/>
      </rPr>
      <t>黃昱安</t>
    </r>
  </si>
  <si>
    <r>
      <rPr>
        <sz val="12"/>
        <color theme="1"/>
        <rFont val="新細明體"/>
        <family val="1"/>
        <charset val="136"/>
      </rPr>
      <t>鄭念宗</t>
    </r>
  </si>
  <si>
    <r>
      <rPr>
        <sz val="12"/>
        <color theme="1"/>
        <rFont val="新細明體"/>
        <family val="1"/>
        <charset val="136"/>
      </rPr>
      <t>巫耀微</t>
    </r>
  </si>
  <si>
    <r>
      <rPr>
        <sz val="12"/>
        <color theme="1"/>
        <rFont val="新細明體"/>
        <family val="1"/>
        <charset val="136"/>
      </rPr>
      <t>林柏凱</t>
    </r>
  </si>
  <si>
    <r>
      <rPr>
        <sz val="12"/>
        <color theme="1"/>
        <rFont val="新細明體"/>
        <family val="1"/>
        <charset val="136"/>
      </rPr>
      <t>松柏恩</t>
    </r>
  </si>
  <si>
    <r>
      <rPr>
        <sz val="12"/>
        <color theme="1"/>
        <rFont val="新細明體"/>
        <family val="1"/>
        <charset val="136"/>
      </rPr>
      <t>林士軒</t>
    </r>
  </si>
  <si>
    <r>
      <rPr>
        <sz val="12"/>
        <color theme="1"/>
        <rFont val="新細明體"/>
        <family val="1"/>
        <charset val="136"/>
      </rPr>
      <t>張育僑</t>
    </r>
  </si>
  <si>
    <r>
      <rPr>
        <sz val="12"/>
        <color theme="1"/>
        <rFont val="新細明體"/>
        <family val="1"/>
        <charset val="136"/>
      </rPr>
      <t>呂偉銍</t>
    </r>
  </si>
  <si>
    <r>
      <rPr>
        <sz val="12"/>
        <color theme="1"/>
        <rFont val="新細明體"/>
        <family val="1"/>
        <charset val="136"/>
      </rPr>
      <t>鄭炎坤</t>
    </r>
  </si>
  <si>
    <r>
      <rPr>
        <sz val="12"/>
        <color theme="1"/>
        <rFont val="新細明體"/>
        <family val="1"/>
        <charset val="136"/>
      </rPr>
      <t>廖崇漢</t>
    </r>
  </si>
  <si>
    <r>
      <rPr>
        <sz val="12"/>
        <color theme="1"/>
        <rFont val="新細明體"/>
        <family val="1"/>
        <charset val="136"/>
      </rPr>
      <t>崔楚汶</t>
    </r>
  </si>
  <si>
    <r>
      <rPr>
        <sz val="12"/>
        <color theme="1"/>
        <rFont val="新細明體"/>
        <family val="1"/>
        <charset val="136"/>
      </rPr>
      <t>方傳崴</t>
    </r>
  </si>
  <si>
    <r>
      <rPr>
        <sz val="12"/>
        <color theme="1"/>
        <rFont val="新細明體"/>
        <family val="1"/>
        <charset val="136"/>
      </rPr>
      <t>呂承學</t>
    </r>
  </si>
  <si>
    <r>
      <rPr>
        <sz val="12"/>
        <color theme="1"/>
        <rFont val="新細明體"/>
        <family val="1"/>
        <charset val="136"/>
      </rPr>
      <t>張翔淯</t>
    </r>
  </si>
  <si>
    <r>
      <rPr>
        <sz val="12"/>
        <color theme="1"/>
        <rFont val="新細明體"/>
        <family val="1"/>
        <charset val="136"/>
      </rPr>
      <t>王晏彰</t>
    </r>
  </si>
  <si>
    <r>
      <rPr>
        <sz val="12"/>
        <color theme="1"/>
        <rFont val="新細明體"/>
        <family val="1"/>
        <charset val="136"/>
      </rPr>
      <t>黃而夫</t>
    </r>
  </si>
  <si>
    <r>
      <rPr>
        <sz val="12"/>
        <color theme="1"/>
        <rFont val="新細明體"/>
        <family val="1"/>
        <charset val="136"/>
      </rPr>
      <t>高宜群</t>
    </r>
  </si>
  <si>
    <r>
      <rPr>
        <sz val="12"/>
        <color theme="1"/>
        <rFont val="新細明體"/>
        <family val="1"/>
        <charset val="136"/>
      </rPr>
      <t>林子亘</t>
    </r>
  </si>
  <si>
    <r>
      <rPr>
        <sz val="12"/>
        <color theme="1"/>
        <rFont val="新細明體"/>
        <family val="1"/>
        <charset val="136"/>
      </rPr>
      <t>張庭嘉</t>
    </r>
  </si>
  <si>
    <r>
      <rPr>
        <sz val="12"/>
        <color theme="1"/>
        <rFont val="新細明體"/>
        <family val="1"/>
        <charset val="136"/>
      </rPr>
      <t>詹昱韋</t>
    </r>
  </si>
  <si>
    <r>
      <rPr>
        <sz val="12"/>
        <color theme="1"/>
        <rFont val="新細明體"/>
        <family val="1"/>
        <charset val="136"/>
      </rPr>
      <t>許仁睿</t>
    </r>
  </si>
  <si>
    <r>
      <rPr>
        <sz val="12"/>
        <color theme="1"/>
        <rFont val="新細明體"/>
        <family val="1"/>
        <charset val="136"/>
      </rPr>
      <t>張軒愷</t>
    </r>
  </si>
  <si>
    <r>
      <rPr>
        <sz val="12"/>
        <color theme="1"/>
        <rFont val="新細明體"/>
        <family val="1"/>
        <charset val="136"/>
      </rPr>
      <t>廖家呈</t>
    </r>
  </si>
  <si>
    <r>
      <rPr>
        <sz val="12"/>
        <color theme="1"/>
        <rFont val="新細明體"/>
        <family val="1"/>
        <charset val="136"/>
      </rPr>
      <t>林宸諒</t>
    </r>
  </si>
  <si>
    <r>
      <rPr>
        <sz val="12"/>
        <color theme="1"/>
        <rFont val="新細明體"/>
        <family val="1"/>
        <charset val="136"/>
      </rPr>
      <t>莊文諺</t>
    </r>
  </si>
  <si>
    <r>
      <rPr>
        <sz val="12"/>
        <color theme="1"/>
        <rFont val="新細明體"/>
        <family val="1"/>
        <charset val="136"/>
      </rPr>
      <t>彭威</t>
    </r>
  </si>
  <si>
    <r>
      <rPr>
        <sz val="12"/>
        <color theme="1"/>
        <rFont val="新細明體"/>
        <family val="1"/>
        <charset val="136"/>
      </rPr>
      <t>谷德俊</t>
    </r>
  </si>
  <si>
    <r>
      <rPr>
        <sz val="12"/>
        <color theme="1"/>
        <rFont val="新細明體"/>
        <family val="1"/>
        <charset val="136"/>
      </rPr>
      <t>溫昱澄</t>
    </r>
  </si>
  <si>
    <r>
      <rPr>
        <sz val="12"/>
        <color theme="1"/>
        <rFont val="新細明體"/>
        <family val="1"/>
        <charset val="136"/>
      </rPr>
      <t>陳科壹</t>
    </r>
  </si>
  <si>
    <r>
      <rPr>
        <sz val="12"/>
        <color theme="1"/>
        <rFont val="新細明體"/>
        <family val="1"/>
        <charset val="136"/>
      </rPr>
      <t>張丞碩</t>
    </r>
  </si>
  <si>
    <r>
      <rPr>
        <sz val="12"/>
        <color theme="1"/>
        <rFont val="新細明體"/>
        <family val="1"/>
        <charset val="136"/>
      </rPr>
      <t>郭杰倫</t>
    </r>
  </si>
  <si>
    <r>
      <rPr>
        <sz val="12"/>
        <color theme="1"/>
        <rFont val="新細明體"/>
        <family val="1"/>
        <charset val="136"/>
      </rPr>
      <t>何冠霖</t>
    </r>
  </si>
  <si>
    <r>
      <rPr>
        <sz val="12"/>
        <color theme="1"/>
        <rFont val="新細明體"/>
        <family val="1"/>
        <charset val="136"/>
      </rPr>
      <t>羅譜澄</t>
    </r>
  </si>
  <si>
    <r>
      <rPr>
        <sz val="12"/>
        <color theme="1"/>
        <rFont val="新細明體"/>
        <family val="1"/>
        <charset val="136"/>
      </rPr>
      <t>李威廷</t>
    </r>
  </si>
  <si>
    <r>
      <rPr>
        <sz val="12"/>
        <color theme="1"/>
        <rFont val="新細明體"/>
        <family val="1"/>
        <charset val="136"/>
      </rPr>
      <t>黃至晨</t>
    </r>
  </si>
  <si>
    <r>
      <rPr>
        <sz val="12"/>
        <color theme="1"/>
        <rFont val="新細明體"/>
        <family val="1"/>
        <charset val="136"/>
      </rPr>
      <t>陳柏睿</t>
    </r>
  </si>
  <si>
    <r>
      <rPr>
        <sz val="12"/>
        <color theme="1"/>
        <rFont val="新細明體"/>
        <family val="1"/>
        <charset val="136"/>
      </rPr>
      <t>張廷瑋</t>
    </r>
  </si>
  <si>
    <r>
      <rPr>
        <sz val="12"/>
        <color theme="1"/>
        <rFont val="新細明體"/>
        <family val="1"/>
        <charset val="136"/>
      </rPr>
      <t>羅聖旗</t>
    </r>
  </si>
  <si>
    <r>
      <rPr>
        <sz val="12"/>
        <color theme="1"/>
        <rFont val="新細明體"/>
        <family val="1"/>
        <charset val="136"/>
      </rPr>
      <t>吳丞軒</t>
    </r>
  </si>
  <si>
    <r>
      <rPr>
        <sz val="12"/>
        <color theme="1"/>
        <rFont val="新細明體"/>
        <family val="1"/>
        <charset val="136"/>
      </rPr>
      <t>邱振宇</t>
    </r>
  </si>
  <si>
    <r>
      <rPr>
        <sz val="12"/>
        <color theme="1"/>
        <rFont val="新細明體"/>
        <family val="1"/>
        <charset val="136"/>
      </rPr>
      <t>陳宣佾</t>
    </r>
  </si>
  <si>
    <r>
      <rPr>
        <sz val="12"/>
        <color theme="1"/>
        <rFont val="新細明體"/>
        <family val="1"/>
        <charset val="136"/>
      </rPr>
      <t>劉彧丞</t>
    </r>
  </si>
  <si>
    <r>
      <rPr>
        <sz val="12"/>
        <color theme="1"/>
        <rFont val="新細明體"/>
        <family val="1"/>
        <charset val="136"/>
      </rPr>
      <t>林上予</t>
    </r>
  </si>
  <si>
    <r>
      <rPr>
        <sz val="12"/>
        <color theme="1"/>
        <rFont val="新細明體"/>
        <family val="1"/>
        <charset val="136"/>
      </rPr>
      <t>商凱程</t>
    </r>
  </si>
  <si>
    <r>
      <rPr>
        <sz val="12"/>
        <color theme="1"/>
        <rFont val="新細明體"/>
        <family val="1"/>
        <charset val="136"/>
      </rPr>
      <t>吳佳威</t>
    </r>
  </si>
  <si>
    <r>
      <rPr>
        <sz val="12"/>
        <color theme="1"/>
        <rFont val="新細明體"/>
        <family val="1"/>
        <charset val="136"/>
      </rPr>
      <t>王羽詮</t>
    </r>
  </si>
  <si>
    <r>
      <rPr>
        <sz val="12"/>
        <color theme="1"/>
        <rFont val="新細明體"/>
        <family val="1"/>
        <charset val="136"/>
      </rPr>
      <t>胡石恩宇</t>
    </r>
  </si>
  <si>
    <r>
      <rPr>
        <sz val="12"/>
        <color theme="1"/>
        <rFont val="新細明體"/>
        <family val="1"/>
        <charset val="136"/>
      </rPr>
      <t>林冠廷</t>
    </r>
    <phoneticPr fontId="1" type="noConversion"/>
  </si>
  <si>
    <r>
      <rPr>
        <sz val="12"/>
        <color theme="1"/>
        <rFont val="新細明體"/>
        <family val="1"/>
        <charset val="136"/>
      </rPr>
      <t>吳瑞隆</t>
    </r>
    <phoneticPr fontId="1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</si>
  <si>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</si>
  <si>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</si>
  <si>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</si>
  <si>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R4</t>
    <phoneticPr fontId="1" type="noConversion"/>
  </si>
  <si>
    <t>備註</t>
    <phoneticPr fontId="2" type="noConversion"/>
  </si>
  <si>
    <r>
      <rPr>
        <sz val="12"/>
        <rFont val="新細明體"/>
        <family val="1"/>
        <charset val="136"/>
      </rPr>
      <t>備註</t>
    </r>
    <phoneticPr fontId="2" type="noConversion"/>
  </si>
  <si>
    <r>
      <rPr>
        <sz val="12"/>
        <color theme="1"/>
        <rFont val="新細明體"/>
        <family val="1"/>
        <charset val="136"/>
      </rPr>
      <t>男Ａ組</t>
    </r>
  </si>
  <si>
    <r>
      <rPr>
        <sz val="12"/>
        <color theme="1"/>
        <rFont val="新細明體"/>
        <family val="1"/>
        <charset val="136"/>
      </rPr>
      <t>男Ｂ組</t>
    </r>
  </si>
  <si>
    <r>
      <rPr>
        <sz val="12"/>
        <color theme="1"/>
        <rFont val="新細明體"/>
        <family val="1"/>
        <charset val="136"/>
      </rPr>
      <t>陳伯豪</t>
    </r>
  </si>
  <si>
    <r>
      <rPr>
        <sz val="12"/>
        <color theme="1"/>
        <rFont val="新細明體"/>
        <family val="1"/>
        <charset val="136"/>
      </rPr>
      <t>丁子軒</t>
    </r>
  </si>
  <si>
    <r>
      <rPr>
        <sz val="12"/>
        <color theme="1"/>
        <rFont val="新細明體"/>
        <family val="1"/>
        <charset val="136"/>
      </rPr>
      <t>黃冠勳</t>
    </r>
  </si>
  <si>
    <r>
      <rPr>
        <sz val="12"/>
        <color theme="1"/>
        <rFont val="新細明體"/>
        <family val="1"/>
        <charset val="136"/>
      </rPr>
      <t>沈威成</t>
    </r>
  </si>
  <si>
    <r>
      <rPr>
        <sz val="12"/>
        <color theme="1"/>
        <rFont val="新細明體"/>
        <family val="1"/>
        <charset val="136"/>
      </rPr>
      <t>吳瑞隆</t>
    </r>
  </si>
  <si>
    <r>
      <rPr>
        <sz val="12"/>
        <color theme="1"/>
        <rFont val="新細明體"/>
        <family val="1"/>
        <charset val="136"/>
      </rPr>
      <t>温昱澄</t>
    </r>
  </si>
  <si>
    <r>
      <rPr>
        <sz val="12"/>
        <color theme="1"/>
        <rFont val="新細明體"/>
        <family val="1"/>
        <charset val="136"/>
      </rPr>
      <t>事</t>
    </r>
  </si>
  <si>
    <r>
      <rPr>
        <sz val="12"/>
        <color theme="1"/>
        <rFont val="新細明體"/>
        <family val="1"/>
        <charset val="136"/>
      </rPr>
      <t>彭　威</t>
    </r>
  </si>
  <si>
    <r>
      <rPr>
        <sz val="12"/>
        <rFont val="新細明體"/>
        <family val="1"/>
        <charset val="136"/>
      </rPr>
      <t>備註</t>
    </r>
    <phoneticPr fontId="2" type="noConversion"/>
  </si>
  <si>
    <r>
      <rPr>
        <sz val="12"/>
        <color theme="1"/>
        <rFont val="新細明體"/>
        <family val="1"/>
        <charset val="136"/>
      </rPr>
      <t>男Ｃ組</t>
    </r>
  </si>
  <si>
    <r>
      <rPr>
        <sz val="12"/>
        <color theme="1"/>
        <rFont val="新細明體"/>
        <family val="1"/>
        <charset val="136"/>
      </rPr>
      <t>蘇頎</t>
    </r>
  </si>
  <si>
    <r>
      <rPr>
        <sz val="12"/>
        <color theme="1"/>
        <rFont val="新細明體"/>
        <family val="1"/>
        <charset val="136"/>
      </rPr>
      <t>邱靖</t>
    </r>
  </si>
  <si>
    <r>
      <rPr>
        <sz val="12"/>
        <color theme="1"/>
        <rFont val="新細明體"/>
        <family val="1"/>
        <charset val="136"/>
      </rPr>
      <t>黃凱駿</t>
    </r>
  </si>
  <si>
    <r>
      <rPr>
        <sz val="12"/>
        <color theme="1"/>
        <rFont val="新細明體"/>
        <family val="1"/>
        <charset val="136"/>
      </rPr>
      <t>林育宏</t>
    </r>
  </si>
  <si>
    <r>
      <rPr>
        <sz val="12"/>
        <color theme="1"/>
        <rFont val="新細明體"/>
        <family val="1"/>
        <charset val="136"/>
      </rPr>
      <t>方彥儒</t>
    </r>
  </si>
  <si>
    <r>
      <rPr>
        <sz val="12"/>
        <color theme="1"/>
        <rFont val="新細明體"/>
        <family val="1"/>
        <charset val="136"/>
      </rPr>
      <t>吳承恩</t>
    </r>
  </si>
  <si>
    <r>
      <rPr>
        <sz val="12"/>
        <color theme="1"/>
        <rFont val="新細明體"/>
        <family val="1"/>
        <charset val="136"/>
      </rPr>
      <t>胡宇棠</t>
    </r>
  </si>
  <si>
    <r>
      <rPr>
        <sz val="12"/>
        <color theme="1"/>
        <rFont val="新細明體"/>
        <family val="1"/>
        <charset val="136"/>
      </rPr>
      <t>林居佑</t>
    </r>
  </si>
  <si>
    <r>
      <rPr>
        <sz val="12"/>
        <color theme="1"/>
        <rFont val="新細明體"/>
        <family val="1"/>
        <charset val="136"/>
      </rPr>
      <t>魏經允</t>
    </r>
  </si>
  <si>
    <r>
      <rPr>
        <sz val="12"/>
        <color theme="1"/>
        <rFont val="新細明體"/>
        <family val="1"/>
        <charset val="136"/>
      </rPr>
      <t>殷梓勛</t>
    </r>
  </si>
  <si>
    <r>
      <rPr>
        <sz val="12"/>
        <color theme="1"/>
        <rFont val="新細明體"/>
        <family val="1"/>
        <charset val="136"/>
      </rPr>
      <t>詹翊正</t>
    </r>
  </si>
  <si>
    <r>
      <rPr>
        <sz val="12"/>
        <color theme="1"/>
        <rFont val="新細明體"/>
        <family val="1"/>
        <charset val="136"/>
      </rPr>
      <t>譚傑升</t>
    </r>
  </si>
  <si>
    <r>
      <rPr>
        <sz val="12"/>
        <color theme="1"/>
        <rFont val="新細明體"/>
        <family val="1"/>
        <charset val="136"/>
      </rPr>
      <t>張睿洋</t>
    </r>
  </si>
  <si>
    <r>
      <rPr>
        <sz val="12"/>
        <color theme="1"/>
        <rFont val="新細明體"/>
        <family val="1"/>
        <charset val="136"/>
      </rPr>
      <t>陳奕安</t>
    </r>
  </si>
  <si>
    <r>
      <rPr>
        <sz val="12"/>
        <color theme="1"/>
        <rFont val="新細明體"/>
        <family val="1"/>
        <charset val="136"/>
      </rPr>
      <t>劉宸榮</t>
    </r>
  </si>
  <si>
    <r>
      <rPr>
        <sz val="12"/>
        <color theme="1"/>
        <rFont val="新細明體"/>
        <family val="1"/>
        <charset val="136"/>
      </rPr>
      <t>邱文凱</t>
    </r>
  </si>
  <si>
    <r>
      <rPr>
        <sz val="12"/>
        <color theme="1"/>
        <rFont val="新細明體"/>
        <family val="1"/>
        <charset val="136"/>
      </rPr>
      <t>王宥傑</t>
    </r>
  </si>
  <si>
    <r>
      <rPr>
        <sz val="12"/>
        <color theme="1"/>
        <rFont val="新細明體"/>
        <family val="1"/>
        <charset val="136"/>
      </rPr>
      <t>邱靖</t>
    </r>
    <phoneticPr fontId="1" type="noConversion"/>
  </si>
  <si>
    <r>
      <rPr>
        <sz val="12"/>
        <color theme="1"/>
        <rFont val="新細明體"/>
        <family val="1"/>
        <charset val="136"/>
      </rPr>
      <t>謝睿哲</t>
    </r>
  </si>
  <si>
    <r>
      <rPr>
        <sz val="12"/>
        <color theme="1"/>
        <rFont val="新細明體"/>
        <family val="1"/>
        <charset val="136"/>
      </rPr>
      <t>許柏丞</t>
    </r>
  </si>
  <si>
    <r>
      <rPr>
        <sz val="12"/>
        <color theme="1"/>
        <rFont val="新細明體"/>
        <family val="1"/>
        <charset val="136"/>
      </rPr>
      <t>趙翊勳</t>
    </r>
  </si>
  <si>
    <r>
      <rPr>
        <sz val="12"/>
        <color theme="1"/>
        <rFont val="新細明體"/>
        <family val="1"/>
        <charset val="136"/>
      </rPr>
      <t>施友翔</t>
    </r>
  </si>
  <si>
    <r>
      <rPr>
        <sz val="12"/>
        <color theme="1"/>
        <rFont val="新細明體"/>
        <family val="1"/>
        <charset val="136"/>
      </rPr>
      <t>曾偲恩</t>
    </r>
  </si>
  <si>
    <r>
      <rPr>
        <sz val="12"/>
        <color theme="1"/>
        <rFont val="新細明體"/>
        <family val="1"/>
        <charset val="136"/>
      </rPr>
      <t>陳嘉佑</t>
    </r>
  </si>
  <si>
    <r>
      <rPr>
        <sz val="12"/>
        <color theme="1"/>
        <rFont val="新細明體"/>
        <family val="1"/>
        <charset val="136"/>
      </rPr>
      <t>徐雋詠</t>
    </r>
  </si>
  <si>
    <r>
      <rPr>
        <sz val="12"/>
        <color theme="1"/>
        <rFont val="新細明體"/>
        <family val="1"/>
        <charset val="136"/>
      </rPr>
      <t>男Ｄ組</t>
    </r>
  </si>
  <si>
    <r>
      <rPr>
        <sz val="12"/>
        <color theme="1"/>
        <rFont val="新細明體"/>
        <family val="1"/>
        <charset val="136"/>
      </rPr>
      <t>王郡佑</t>
    </r>
  </si>
  <si>
    <r>
      <rPr>
        <sz val="12"/>
        <color theme="1"/>
        <rFont val="新細明體"/>
        <family val="1"/>
        <charset val="136"/>
      </rPr>
      <t>謝豐仰</t>
    </r>
  </si>
  <si>
    <r>
      <rPr>
        <sz val="12"/>
        <rFont val="新細明體"/>
        <family val="1"/>
        <charset val="136"/>
      </rPr>
      <t>名次</t>
    </r>
    <phoneticPr fontId="2" type="noConversion"/>
  </si>
  <si>
    <r>
      <rPr>
        <sz val="12"/>
        <rFont val="新細明體"/>
        <family val="1"/>
        <charset val="136"/>
      </rPr>
      <t>組別</t>
    </r>
    <phoneticPr fontId="1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</si>
  <si>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</si>
  <si>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</si>
  <si>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</si>
  <si>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R4</t>
    <phoneticPr fontId="1" type="noConversion"/>
  </si>
  <si>
    <r>
      <rPr>
        <sz val="12"/>
        <rFont val="新細明體"/>
        <family val="1"/>
        <charset val="136"/>
      </rPr>
      <t>備註</t>
    </r>
    <phoneticPr fontId="2" type="noConversion"/>
  </si>
  <si>
    <r>
      <rPr>
        <sz val="12"/>
        <color theme="1"/>
        <rFont val="新細明體"/>
        <family val="1"/>
        <charset val="136"/>
      </rPr>
      <t>張哲綸</t>
    </r>
  </si>
  <si>
    <r>
      <rPr>
        <sz val="12"/>
        <color theme="1"/>
        <rFont val="新細明體"/>
        <family val="1"/>
        <charset val="136"/>
      </rPr>
      <t>郭時祈</t>
    </r>
  </si>
  <si>
    <r>
      <rPr>
        <sz val="12"/>
        <color theme="1"/>
        <rFont val="新細明體"/>
        <family val="1"/>
        <charset val="136"/>
      </rPr>
      <t>陳永荃</t>
    </r>
  </si>
  <si>
    <r>
      <rPr>
        <sz val="12"/>
        <color theme="1"/>
        <rFont val="新細明體"/>
        <family val="1"/>
        <charset val="136"/>
      </rPr>
      <t>王御呈</t>
    </r>
  </si>
  <si>
    <r>
      <rPr>
        <sz val="12"/>
        <color theme="1"/>
        <rFont val="新細明體"/>
        <family val="1"/>
        <charset val="136"/>
      </rPr>
      <t>謝承洧</t>
    </r>
  </si>
  <si>
    <r>
      <rPr>
        <sz val="12"/>
        <color theme="1"/>
        <rFont val="新細明體"/>
        <family val="1"/>
        <charset val="136"/>
      </rPr>
      <t>尤泓諭</t>
    </r>
  </si>
  <si>
    <r>
      <rPr>
        <sz val="12"/>
        <color theme="1"/>
        <rFont val="新細明體"/>
        <family val="1"/>
        <charset val="136"/>
      </rPr>
      <t>謝曜宇</t>
    </r>
  </si>
  <si>
    <r>
      <rPr>
        <sz val="12"/>
        <color theme="1"/>
        <rFont val="新細明體"/>
        <family val="1"/>
        <charset val="136"/>
      </rPr>
      <t>余秉學</t>
    </r>
  </si>
  <si>
    <r>
      <rPr>
        <sz val="12"/>
        <rFont val="新細明體"/>
        <family val="1"/>
        <charset val="136"/>
      </rPr>
      <t>名次</t>
    </r>
  </si>
  <si>
    <r>
      <rPr>
        <sz val="12"/>
        <rFont val="新細明體"/>
        <family val="1"/>
        <charset val="136"/>
      </rPr>
      <t>組別</t>
    </r>
  </si>
  <si>
    <r>
      <rPr>
        <sz val="12"/>
        <rFont val="新細明體"/>
        <family val="1"/>
        <charset val="136"/>
      </rPr>
      <t>備註</t>
    </r>
  </si>
  <si>
    <r>
      <rPr>
        <sz val="12"/>
        <color theme="1"/>
        <rFont val="新細明體"/>
        <family val="1"/>
        <charset val="136"/>
      </rPr>
      <t>女Ａ組</t>
    </r>
  </si>
  <si>
    <r>
      <rPr>
        <sz val="12"/>
        <color theme="1"/>
        <rFont val="新細明體"/>
        <family val="1"/>
        <charset val="136"/>
      </rPr>
      <t>女公開</t>
    </r>
  </si>
  <si>
    <r>
      <rPr>
        <sz val="12"/>
        <color theme="1"/>
        <rFont val="新細明體"/>
        <family val="1"/>
        <charset val="136"/>
      </rPr>
      <t>陳萱</t>
    </r>
  </si>
  <si>
    <r>
      <rPr>
        <sz val="12"/>
        <color theme="1"/>
        <rFont val="新細明體"/>
        <family val="1"/>
        <charset val="136"/>
      </rPr>
      <t>女Ｂ組</t>
    </r>
  </si>
  <si>
    <r>
      <rPr>
        <sz val="12"/>
        <color theme="1"/>
        <rFont val="新細明體"/>
        <family val="1"/>
        <charset val="136"/>
      </rPr>
      <t>曾楨</t>
    </r>
  </si>
  <si>
    <r>
      <rPr>
        <sz val="12"/>
        <color theme="1"/>
        <rFont val="新細明體"/>
        <family val="1"/>
        <charset val="136"/>
      </rPr>
      <t>溫娣</t>
    </r>
  </si>
  <si>
    <r>
      <rPr>
        <sz val="12"/>
        <color theme="1"/>
        <rFont val="新細明體"/>
        <family val="1"/>
        <charset val="136"/>
      </rPr>
      <t>松珮菁</t>
    </r>
  </si>
  <si>
    <r>
      <rPr>
        <sz val="12"/>
        <color theme="1"/>
        <rFont val="新細明體"/>
        <family val="1"/>
        <charset val="136"/>
      </rPr>
      <t>病</t>
    </r>
  </si>
  <si>
    <r>
      <rPr>
        <sz val="12"/>
        <color theme="1"/>
        <rFont val="新細明體"/>
        <family val="1"/>
        <charset val="136"/>
      </rPr>
      <t>曾楨</t>
    </r>
    <phoneticPr fontId="1" type="noConversion"/>
  </si>
  <si>
    <r>
      <rPr>
        <sz val="12"/>
        <color theme="1"/>
        <rFont val="新細明體"/>
        <family val="1"/>
        <charset val="136"/>
      </rPr>
      <t>姓名</t>
    </r>
    <phoneticPr fontId="1" type="noConversion"/>
  </si>
  <si>
    <r>
      <rPr>
        <sz val="12"/>
        <color theme="1"/>
        <rFont val="新細明體"/>
        <family val="1"/>
        <charset val="136"/>
      </rPr>
      <t>蘇　頎</t>
    </r>
  </si>
  <si>
    <r>
      <rPr>
        <sz val="12"/>
        <color theme="1"/>
        <rFont val="新細明體"/>
        <family val="1"/>
        <charset val="136"/>
      </rPr>
      <t>陳襄</t>
    </r>
    <phoneticPr fontId="1" type="noConversion"/>
  </si>
  <si>
    <r>
      <rPr>
        <sz val="12"/>
        <color theme="1"/>
        <rFont val="新細明體"/>
        <family val="1"/>
        <charset val="136"/>
      </rPr>
      <t>吳承恩</t>
    </r>
    <phoneticPr fontId="1" type="noConversion"/>
  </si>
  <si>
    <r>
      <rPr>
        <sz val="12"/>
        <color theme="1"/>
        <rFont val="新細明體"/>
        <family val="1"/>
        <charset val="136"/>
      </rPr>
      <t>陳襄</t>
    </r>
  </si>
  <si>
    <r>
      <rPr>
        <sz val="12"/>
        <color theme="1"/>
        <rFont val="新細明體"/>
        <family val="1"/>
        <charset val="136"/>
      </rPr>
      <t>斑芝花</t>
    </r>
  </si>
  <si>
    <r>
      <rPr>
        <sz val="12"/>
        <color theme="1"/>
        <rFont val="新細明體"/>
        <family val="1"/>
        <charset val="136"/>
      </rPr>
      <t>高雄</t>
    </r>
  </si>
  <si>
    <r>
      <rPr>
        <sz val="12"/>
        <color theme="1"/>
        <rFont val="新細明體"/>
        <family val="1"/>
        <charset val="136"/>
      </rPr>
      <t>寶山</t>
    </r>
  </si>
  <si>
    <r>
      <rPr>
        <sz val="12"/>
        <color theme="1"/>
        <rFont val="新細明體"/>
        <family val="1"/>
        <charset val="136"/>
      </rPr>
      <t>淡水老</t>
    </r>
  </si>
  <si>
    <r>
      <rPr>
        <sz val="12"/>
        <color theme="1"/>
        <rFont val="新細明體"/>
        <family val="1"/>
        <charset val="136"/>
      </rPr>
      <t>東華</t>
    </r>
  </si>
  <si>
    <r>
      <rPr>
        <sz val="12"/>
        <color theme="1"/>
        <rFont val="新細明體"/>
        <family val="1"/>
        <charset val="136"/>
      </rPr>
      <t>台北</t>
    </r>
  </si>
  <si>
    <r>
      <rPr>
        <sz val="12"/>
        <color theme="1"/>
        <rFont val="新細明體"/>
        <family val="1"/>
        <charset val="136"/>
      </rPr>
      <t>信誼</t>
    </r>
  </si>
  <si>
    <r>
      <rPr>
        <sz val="12"/>
        <color theme="1"/>
        <rFont val="新細明體"/>
        <family val="1"/>
        <charset val="136"/>
      </rPr>
      <t>老爺</t>
    </r>
  </si>
  <si>
    <r>
      <rPr>
        <sz val="12"/>
        <color theme="1"/>
        <rFont val="新細明體"/>
        <family val="1"/>
        <charset val="136"/>
      </rPr>
      <t>景興</t>
    </r>
  </si>
  <si>
    <r>
      <rPr>
        <sz val="12"/>
        <color theme="1"/>
        <rFont val="新細明體"/>
        <family val="1"/>
        <charset val="136"/>
      </rPr>
      <t>揚昇</t>
    </r>
  </si>
  <si>
    <r>
      <rPr>
        <sz val="12"/>
        <color theme="1"/>
        <rFont val="新細明體"/>
        <family val="1"/>
        <charset val="136"/>
      </rPr>
      <t>礁溪</t>
    </r>
  </si>
  <si>
    <r>
      <rPr>
        <sz val="12"/>
        <color theme="1"/>
        <rFont val="新細明體"/>
        <family val="1"/>
        <charset val="136"/>
      </rPr>
      <t>全國</t>
    </r>
  </si>
  <si>
    <r>
      <rPr>
        <sz val="12"/>
        <color theme="1"/>
        <rFont val="新細明體"/>
        <family val="1"/>
        <charset val="136"/>
      </rPr>
      <t>桃園</t>
    </r>
  </si>
  <si>
    <r>
      <rPr>
        <sz val="12"/>
        <color theme="1"/>
        <rFont val="新細明體"/>
        <family val="1"/>
        <charset val="136"/>
      </rPr>
      <t>南一</t>
    </r>
  </si>
  <si>
    <r>
      <rPr>
        <sz val="12"/>
        <color theme="1"/>
        <rFont val="新細明體"/>
        <family val="1"/>
        <charset val="136"/>
      </rPr>
      <t>美麗華</t>
    </r>
  </si>
  <si>
    <r>
      <rPr>
        <sz val="12"/>
        <color theme="1"/>
        <rFont val="新細明體"/>
        <family val="1"/>
        <charset val="136"/>
      </rPr>
      <t>山溪地</t>
    </r>
  </si>
  <si>
    <r>
      <rPr>
        <sz val="12"/>
        <color theme="1"/>
        <rFont val="新細明體"/>
        <family val="1"/>
        <charset val="136"/>
      </rPr>
      <t>再興</t>
    </r>
  </si>
  <si>
    <r>
      <rPr>
        <sz val="12"/>
        <color theme="1"/>
        <rFont val="新細明體"/>
        <family val="1"/>
        <charset val="136"/>
      </rPr>
      <t>長庚</t>
    </r>
  </si>
  <si>
    <r>
      <rPr>
        <sz val="12"/>
        <color theme="1"/>
        <rFont val="新細明體"/>
        <family val="1"/>
        <charset val="136"/>
      </rPr>
      <t>新豐</t>
    </r>
  </si>
  <si>
    <r>
      <rPr>
        <sz val="12"/>
        <color theme="1"/>
        <rFont val="新細明體"/>
        <family val="1"/>
        <charset val="136"/>
      </rPr>
      <t>南峰</t>
    </r>
  </si>
  <si>
    <r>
      <rPr>
        <sz val="12"/>
        <color theme="1"/>
        <rFont val="新細明體"/>
        <family val="1"/>
        <charset val="136"/>
      </rPr>
      <t>臺北</t>
    </r>
  </si>
  <si>
    <r>
      <rPr>
        <sz val="12"/>
        <color theme="1"/>
        <rFont val="新細明體"/>
        <family val="1"/>
        <charset val="136"/>
      </rPr>
      <t>台灣</t>
    </r>
  </si>
  <si>
    <r>
      <rPr>
        <sz val="12"/>
        <color theme="1"/>
        <rFont val="新細明體"/>
        <family val="1"/>
        <charset val="136"/>
      </rPr>
      <t>林口</t>
    </r>
  </si>
  <si>
    <r>
      <rPr>
        <sz val="12"/>
        <color theme="1"/>
        <rFont val="新細明體"/>
        <family val="1"/>
        <charset val="136"/>
      </rPr>
      <t>臺中</t>
    </r>
  </si>
  <si>
    <r>
      <rPr>
        <sz val="12"/>
        <color theme="1"/>
        <rFont val="新細明體"/>
        <family val="1"/>
        <charset val="136"/>
      </rPr>
      <t>彰化</t>
    </r>
  </si>
  <si>
    <r>
      <rPr>
        <sz val="12"/>
        <color theme="1"/>
        <rFont val="新細明體"/>
        <family val="1"/>
        <charset val="136"/>
      </rPr>
      <t>臺中國際</t>
    </r>
  </si>
  <si>
    <r>
      <rPr>
        <sz val="12"/>
        <color theme="1"/>
        <rFont val="新細明體"/>
        <family val="1"/>
        <charset val="136"/>
      </rPr>
      <t>台中</t>
    </r>
  </si>
  <si>
    <r>
      <rPr>
        <sz val="12"/>
        <color theme="1"/>
        <rFont val="新細明體"/>
        <family val="1"/>
        <charset val="136"/>
      </rPr>
      <t>台中國際</t>
    </r>
  </si>
  <si>
    <r>
      <rPr>
        <sz val="12"/>
        <color theme="1"/>
        <rFont val="新細明體"/>
        <family val="1"/>
        <charset val="136"/>
      </rPr>
      <t>老淡水</t>
    </r>
  </si>
  <si>
    <r>
      <rPr>
        <sz val="12"/>
        <color theme="1"/>
        <rFont val="新細明體"/>
        <family val="1"/>
        <charset val="136"/>
      </rPr>
      <t>大崗山</t>
    </r>
  </si>
  <si>
    <r>
      <rPr>
        <sz val="12"/>
        <color theme="1"/>
        <rFont val="新細明體"/>
        <family val="1"/>
        <charset val="136"/>
      </rPr>
      <t>淡水</t>
    </r>
  </si>
  <si>
    <r>
      <rPr>
        <sz val="12"/>
        <color theme="1"/>
        <rFont val="新細明體"/>
        <family val="1"/>
        <charset val="136"/>
      </rPr>
      <t>林口第一</t>
    </r>
  </si>
  <si>
    <r>
      <rPr>
        <sz val="12"/>
        <color theme="1"/>
        <rFont val="新細明體"/>
        <family val="1"/>
        <charset val="136"/>
      </rPr>
      <t>台南新化</t>
    </r>
  </si>
  <si>
    <r>
      <rPr>
        <sz val="12"/>
        <color theme="1"/>
        <rFont val="新細明體"/>
        <family val="1"/>
        <charset val="136"/>
      </rPr>
      <t>花蓮</t>
    </r>
  </si>
  <si>
    <r>
      <rPr>
        <sz val="12"/>
        <color theme="1"/>
        <rFont val="新細明體"/>
        <family val="1"/>
        <charset val="136"/>
      </rPr>
      <t>男</t>
    </r>
  </si>
  <si>
    <r>
      <rPr>
        <sz val="12"/>
        <color theme="1"/>
        <rFont val="新細明體"/>
        <family val="1"/>
        <charset val="136"/>
      </rPr>
      <t>男公開</t>
    </r>
    <phoneticPr fontId="1" type="noConversion"/>
  </si>
  <si>
    <r>
      <rPr>
        <sz val="12"/>
        <color theme="1"/>
        <rFont val="新細明體"/>
        <family val="1"/>
        <charset val="136"/>
      </rPr>
      <t>老爺</t>
    </r>
    <phoneticPr fontId="1" type="noConversion"/>
  </si>
  <si>
    <r>
      <rPr>
        <sz val="12"/>
        <color theme="1"/>
        <rFont val="新細明體"/>
        <family val="1"/>
        <charset val="136"/>
      </rPr>
      <t>溫　新</t>
    </r>
    <phoneticPr fontId="1" type="noConversion"/>
  </si>
  <si>
    <r>
      <rPr>
        <sz val="12"/>
        <color theme="1"/>
        <rFont val="新細明體"/>
        <family val="1"/>
        <charset val="136"/>
      </rPr>
      <t>台南</t>
    </r>
  </si>
  <si>
    <r>
      <rPr>
        <sz val="12"/>
        <color theme="1"/>
        <rFont val="新細明體"/>
        <family val="1"/>
        <charset val="136"/>
      </rPr>
      <t>溫昱澄</t>
    </r>
    <phoneticPr fontId="1" type="noConversion"/>
  </si>
  <si>
    <r>
      <rPr>
        <sz val="12"/>
        <color theme="1"/>
        <rFont val="新細明體"/>
        <family val="1"/>
        <charset val="136"/>
      </rPr>
      <t>南寶</t>
    </r>
  </si>
  <si>
    <r>
      <rPr>
        <sz val="12"/>
        <color theme="1"/>
        <rFont val="新細明體"/>
        <family val="1"/>
        <charset val="136"/>
      </rPr>
      <t>邱　靖</t>
    </r>
    <phoneticPr fontId="1" type="noConversion"/>
  </si>
  <si>
    <r>
      <rPr>
        <sz val="12"/>
        <color theme="1"/>
        <rFont val="新細明體"/>
        <family val="1"/>
        <charset val="136"/>
      </rPr>
      <t>女公開組</t>
    </r>
    <phoneticPr fontId="1" type="noConversion"/>
  </si>
  <si>
    <r>
      <rPr>
        <sz val="12"/>
        <color theme="1"/>
        <rFont val="新細明體"/>
        <family val="1"/>
        <charset val="136"/>
      </rPr>
      <t>女</t>
    </r>
  </si>
  <si>
    <r>
      <rPr>
        <sz val="12"/>
        <color theme="1"/>
        <rFont val="新細明體"/>
        <family val="1"/>
        <charset val="136"/>
      </rPr>
      <t>溫　娣</t>
    </r>
    <phoneticPr fontId="1" type="noConversion"/>
  </si>
  <si>
    <r>
      <rPr>
        <sz val="12"/>
        <color theme="1"/>
        <rFont val="新細明體"/>
        <family val="1"/>
        <charset val="136"/>
      </rPr>
      <t>陳　萱</t>
    </r>
    <phoneticPr fontId="1" type="noConversion"/>
  </si>
  <si>
    <r>
      <rPr>
        <sz val="12"/>
        <color theme="1"/>
        <rFont val="新細明體"/>
        <family val="1"/>
        <charset val="136"/>
      </rPr>
      <t>臺中興農</t>
    </r>
  </si>
  <si>
    <r>
      <rPr>
        <sz val="12"/>
        <color theme="1"/>
        <rFont val="新細明體"/>
        <family val="1"/>
        <charset val="136"/>
      </rPr>
      <t>臺灣</t>
    </r>
  </si>
  <si>
    <r>
      <rPr>
        <sz val="12"/>
        <color theme="1"/>
        <rFont val="新細明體"/>
        <family val="1"/>
        <charset val="136"/>
      </rPr>
      <t>曾　楨</t>
    </r>
    <phoneticPr fontId="1" type="noConversion"/>
  </si>
  <si>
    <r>
      <rPr>
        <sz val="12"/>
        <color theme="1"/>
        <rFont val="新細明體"/>
        <family val="1"/>
        <charset val="136"/>
      </rPr>
      <t>豐原</t>
    </r>
  </si>
  <si>
    <r>
      <rPr>
        <sz val="12"/>
        <color theme="1"/>
        <rFont val="新細明體"/>
        <family val="1"/>
        <charset val="136"/>
      </rPr>
      <t>組別</t>
    </r>
    <phoneticPr fontId="1" type="noConversion"/>
  </si>
  <si>
    <r>
      <rPr>
        <sz val="12"/>
        <color theme="1"/>
        <rFont val="新細明體"/>
        <family val="1"/>
        <charset val="136"/>
      </rPr>
      <t>生日</t>
    </r>
    <phoneticPr fontId="1" type="noConversion"/>
  </si>
  <si>
    <r>
      <rPr>
        <sz val="12"/>
        <color theme="1"/>
        <rFont val="新細明體"/>
        <family val="1"/>
        <charset val="136"/>
      </rPr>
      <t>性別</t>
    </r>
    <phoneticPr fontId="1" type="noConversion"/>
  </si>
  <si>
    <r>
      <rPr>
        <sz val="12"/>
        <color theme="1"/>
        <rFont val="新細明體"/>
        <family val="1"/>
        <charset val="136"/>
      </rPr>
      <t>男公開</t>
    </r>
    <phoneticPr fontId="1" type="noConversion"/>
  </si>
  <si>
    <r>
      <rPr>
        <sz val="12"/>
        <color theme="1"/>
        <rFont val="新細明體"/>
        <family val="1"/>
        <charset val="136"/>
      </rPr>
      <t>林口</t>
    </r>
    <phoneticPr fontId="1" type="noConversion"/>
  </si>
  <si>
    <r>
      <rPr>
        <sz val="12"/>
        <color theme="1"/>
        <rFont val="新細明體"/>
        <family val="1"/>
        <charset val="136"/>
      </rPr>
      <t>彭　威</t>
    </r>
    <phoneticPr fontId="1" type="noConversion"/>
  </si>
  <si>
    <r>
      <rPr>
        <sz val="12"/>
        <color theme="1"/>
        <rFont val="新細明體"/>
        <family val="1"/>
        <charset val="136"/>
      </rPr>
      <t>大屯</t>
    </r>
  </si>
  <si>
    <r>
      <rPr>
        <sz val="12"/>
        <color theme="1"/>
        <rFont val="新細明體"/>
        <family val="1"/>
        <charset val="136"/>
      </rPr>
      <t>王文妤</t>
    </r>
    <phoneticPr fontId="1" type="noConversion"/>
  </si>
  <si>
    <r>
      <rPr>
        <sz val="12"/>
        <color theme="1"/>
        <rFont val="新細明體"/>
        <family val="1"/>
        <charset val="136"/>
      </rPr>
      <t>林冠廷</t>
    </r>
    <r>
      <rPr>
        <sz val="12"/>
        <color theme="1"/>
        <rFont val="Arial"/>
        <family val="2"/>
      </rPr>
      <t>85</t>
    </r>
    <phoneticPr fontId="1" type="noConversion"/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</si>
  <si>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A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</si>
  <si>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B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</si>
  <si>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C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</si>
  <si>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吳承恩</t>
    </r>
    <r>
      <rPr>
        <sz val="12"/>
        <color theme="1"/>
        <rFont val="Arial"/>
        <family val="2"/>
      </rPr>
      <t>(96)</t>
    </r>
    <phoneticPr fontId="1" type="noConversion"/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</si>
  <si>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D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</si>
  <si>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女</t>
    </r>
    <r>
      <rPr>
        <sz val="12"/>
        <color theme="1"/>
        <rFont val="Arial"/>
        <family val="2"/>
      </rPr>
      <t>A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</si>
  <si>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女</t>
    </r>
    <r>
      <rPr>
        <sz val="12"/>
        <color theme="1"/>
        <rFont val="Arial"/>
        <family val="2"/>
      </rPr>
      <t>B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</si>
  <si>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女</t>
    </r>
    <r>
      <rPr>
        <sz val="12"/>
        <color theme="1"/>
        <rFont val="Arial"/>
        <family val="2"/>
      </rPr>
      <t>CD</t>
    </r>
    <r>
      <rPr>
        <sz val="12"/>
        <color theme="1"/>
        <rFont val="新細明體"/>
        <family val="1"/>
        <charset val="136"/>
      </rPr>
      <t>組</t>
    </r>
    <phoneticPr fontId="1" type="noConversion"/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</si>
  <si>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D</t>
    </r>
    <r>
      <rPr>
        <sz val="12"/>
        <color theme="1"/>
        <rFont val="新細明體"/>
        <family val="1"/>
        <charset val="136"/>
      </rPr>
      <t>組</t>
    </r>
  </si>
  <si>
    <r>
      <rPr>
        <sz val="12"/>
        <color theme="1"/>
        <rFont val="新細明體"/>
        <family val="1"/>
        <charset val="136"/>
      </rPr>
      <t>男</t>
    </r>
    <r>
      <rPr>
        <sz val="12"/>
        <color theme="1"/>
        <rFont val="Arial"/>
        <family val="2"/>
      </rPr>
      <t>C</t>
    </r>
    <r>
      <rPr>
        <sz val="12"/>
        <color theme="1"/>
        <rFont val="新細明體"/>
        <family val="1"/>
        <charset val="136"/>
      </rPr>
      <t>組</t>
    </r>
  </si>
  <si>
    <t>溫娣</t>
    <phoneticPr fontId="1" type="noConversion"/>
  </si>
  <si>
    <t>曾楨</t>
    <phoneticPr fontId="1" type="noConversion"/>
  </si>
  <si>
    <t>蘇頎</t>
    <phoneticPr fontId="1" type="noConversion"/>
  </si>
  <si>
    <t>邱靖</t>
    <phoneticPr fontId="1" type="noConversion"/>
  </si>
  <si>
    <t>吳承恩</t>
    <phoneticPr fontId="1" type="noConversion"/>
  </si>
  <si>
    <t>陳襄</t>
    <phoneticPr fontId="1" type="noConversion"/>
  </si>
  <si>
    <t>說明:安禾佑應公派參加三得利女子公開賽,依本會「參加國際賽事代表隊選訓精進作法」,以WAGR積分乘以1.4(A、B級賽事)</t>
    <phoneticPr fontId="1" type="noConversion"/>
  </si>
  <si>
    <t>做為該場得分。即11.2167*1.4*1.5=23.55507,取23.56</t>
    <phoneticPr fontId="1" type="noConversion"/>
  </si>
  <si>
    <t>台灣業餘</t>
    <phoneticPr fontId="1" type="noConversion"/>
  </si>
  <si>
    <t>106秋</t>
    <phoneticPr fontId="1" type="noConversion"/>
  </si>
  <si>
    <t>106冬</t>
    <phoneticPr fontId="1" type="noConversion"/>
  </si>
  <si>
    <t>107春</t>
    <phoneticPr fontId="1" type="noConversion"/>
  </si>
  <si>
    <t>107夏</t>
    <phoneticPr fontId="1" type="noConversion"/>
  </si>
  <si>
    <t>台灣業餘(-20%)</t>
    <phoneticPr fontId="1" type="noConversion"/>
  </si>
  <si>
    <t>106秋(0%)</t>
    <phoneticPr fontId="1" type="noConversion"/>
  </si>
  <si>
    <t>106冬(20%)</t>
    <phoneticPr fontId="1" type="noConversion"/>
  </si>
  <si>
    <t>107春(30%)</t>
    <phoneticPr fontId="1" type="noConversion"/>
  </si>
  <si>
    <t>107夏(50%)</t>
    <phoneticPr fontId="1" type="noConversion"/>
  </si>
  <si>
    <t>總績分</t>
    <phoneticPr fontId="1" type="noConversion"/>
  </si>
  <si>
    <t>培訓球場</t>
    <phoneticPr fontId="1" type="noConversion"/>
  </si>
  <si>
    <t>溫新</t>
    <phoneticPr fontId="1" type="noConversion"/>
  </si>
  <si>
    <t>吳瑞隆</t>
  </si>
</sst>
</file>

<file path=xl/styles.xml><?xml version="1.0" encoding="utf-8"?>
<styleSheet xmlns="http://schemas.openxmlformats.org/spreadsheetml/2006/main">
  <numFmts count="5">
    <numFmt numFmtId="176" formatCode="[DBNum1][$-404]ggge&quot;年&quot;m&quot;月&quot;d&quot;日&quot;;@"/>
    <numFmt numFmtId="177" formatCode="0_);[Red]\(0\)"/>
    <numFmt numFmtId="178" formatCode="0;;;@"/>
    <numFmt numFmtId="179" formatCode="0.00_);[Red]\(0.00\)"/>
    <numFmt numFmtId="180" formatCode="0.00_ 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細明體"/>
      <family val="3"/>
      <charset val="136"/>
    </font>
    <font>
      <sz val="12"/>
      <color rgb="FFFF000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76" fontId="12" fillId="3" borderId="1" xfId="0" applyNumberFormat="1" applyFont="1" applyFill="1" applyBorder="1" applyAlignment="1" applyProtection="1">
      <alignment horizontal="center" vertical="center"/>
    </xf>
    <xf numFmtId="176" fontId="13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176" fontId="3" fillId="2" borderId="1" xfId="0" applyNumberFormat="1" applyFont="1" applyFill="1" applyBorder="1" applyAlignment="1" applyProtection="1">
      <alignment horizontal="left" vertical="center"/>
    </xf>
    <xf numFmtId="178" fontId="3" fillId="2" borderId="1" xfId="0" applyNumberFormat="1" applyFont="1" applyFill="1" applyBorder="1" applyAlignment="1" applyProtection="1">
      <alignment horizontal="left" vertical="center"/>
    </xf>
    <xf numFmtId="178" fontId="14" fillId="2" borderId="1" xfId="0" applyNumberFormat="1" applyFont="1" applyFill="1" applyBorder="1" applyAlignment="1" applyProtection="1">
      <alignment horizontal="left" vertical="center"/>
    </xf>
    <xf numFmtId="177" fontId="3" fillId="2" borderId="1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</xf>
    <xf numFmtId="0" fontId="15" fillId="0" borderId="0" xfId="0" applyFont="1" applyProtection="1">
      <alignment vertical="center"/>
    </xf>
    <xf numFmtId="177" fontId="15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1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179" fontId="15" fillId="2" borderId="1" xfId="0" applyNumberFormat="1" applyFont="1" applyFill="1" applyBorder="1" applyAlignment="1" applyProtection="1">
      <alignment horizontal="center" vertical="center"/>
    </xf>
    <xf numFmtId="176" fontId="13" fillId="3" borderId="1" xfId="0" applyNumberFormat="1" applyFont="1" applyFill="1" applyBorder="1" applyAlignment="1" applyProtection="1">
      <alignment horizontal="left" vertical="center"/>
    </xf>
    <xf numFmtId="176" fontId="13" fillId="2" borderId="1" xfId="0" applyNumberFormat="1" applyFont="1" applyFill="1" applyBorder="1" applyAlignment="1" applyProtection="1">
      <alignment horizontal="center" vertical="center" wrapText="1"/>
    </xf>
    <xf numFmtId="176" fontId="13" fillId="2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/>
    </xf>
    <xf numFmtId="177" fontId="18" fillId="2" borderId="1" xfId="0" applyNumberFormat="1" applyFont="1" applyFill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>
      <alignment vertical="center"/>
    </xf>
    <xf numFmtId="178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80" fontId="6" fillId="2" borderId="1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Protection="1">
      <alignment vertical="center"/>
    </xf>
    <xf numFmtId="178" fontId="15" fillId="2" borderId="1" xfId="0" applyNumberFormat="1" applyFont="1" applyFill="1" applyBorder="1" applyAlignment="1" applyProtection="1">
      <alignment horizontal="left" vertical="center"/>
    </xf>
    <xf numFmtId="177" fontId="15" fillId="2" borderId="1" xfId="0" applyNumberFormat="1" applyFont="1" applyFill="1" applyBorder="1" applyAlignment="1" applyProtection="1">
      <alignment horizontal="center" vertical="center"/>
      <protection locked="0"/>
    </xf>
  </cellXfs>
  <cellStyles count="6">
    <cellStyle name="一般" xfId="0" builtinId="0"/>
    <cellStyle name="一般 2" xfId="3"/>
    <cellStyle name="一般 3" xfId="2"/>
    <cellStyle name="一般 4" xfId="1"/>
    <cellStyle name="超連結 2" xfId="4"/>
    <cellStyle name="超連結 3" xfId="5"/>
  </cellStyles>
  <dxfs count="318"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N32" sqref="N32"/>
    </sheetView>
  </sheetViews>
  <sheetFormatPr defaultRowHeight="16.5"/>
  <cols>
    <col min="1" max="1" width="6" style="19" bestFit="1" customWidth="1"/>
    <col min="2" max="2" width="7.5" style="19" bestFit="1" customWidth="1"/>
    <col min="3" max="3" width="12.5" style="19" customWidth="1"/>
    <col min="4" max="4" width="5.375" style="19" customWidth="1"/>
    <col min="5" max="5" width="4.625" style="19" customWidth="1"/>
    <col min="6" max="6" width="5" style="19" customWidth="1"/>
    <col min="7" max="7" width="4.625" style="19" customWidth="1"/>
    <col min="8" max="8" width="7.75" style="19" customWidth="1"/>
    <col min="9" max="9" width="6" style="19" customWidth="1"/>
    <col min="10" max="16384" width="9" style="19"/>
  </cols>
  <sheetData>
    <row r="1" spans="1:14">
      <c r="A1" s="31" t="s">
        <v>467</v>
      </c>
      <c r="B1" s="32" t="s">
        <v>334</v>
      </c>
      <c r="C1" s="32" t="s">
        <v>0</v>
      </c>
      <c r="D1" s="31" t="s">
        <v>635</v>
      </c>
      <c r="E1" s="31" t="s">
        <v>636</v>
      </c>
      <c r="F1" s="31" t="s">
        <v>637</v>
      </c>
      <c r="G1" s="31" t="s">
        <v>638</v>
      </c>
      <c r="H1" s="32" t="s">
        <v>1</v>
      </c>
      <c r="I1" s="32" t="s">
        <v>639</v>
      </c>
      <c r="J1" s="31" t="s">
        <v>635</v>
      </c>
      <c r="K1" s="31" t="s">
        <v>636</v>
      </c>
      <c r="L1" s="31" t="s">
        <v>637</v>
      </c>
      <c r="M1" s="31" t="s">
        <v>638</v>
      </c>
      <c r="N1" s="32" t="s">
        <v>1</v>
      </c>
    </row>
    <row r="2" spans="1:14">
      <c r="A2" s="20"/>
      <c r="B2" s="20"/>
      <c r="C2" s="20" t="s">
        <v>3</v>
      </c>
      <c r="D2" s="20">
        <v>76</v>
      </c>
      <c r="E2" s="20">
        <v>69</v>
      </c>
      <c r="F2" s="20">
        <v>66</v>
      </c>
      <c r="G2" s="20">
        <v>71</v>
      </c>
      <c r="H2" s="20">
        <v>282</v>
      </c>
      <c r="I2" s="20"/>
      <c r="J2" s="27">
        <v>10.964285714285708</v>
      </c>
      <c r="K2" s="27">
        <v>12.961538461538467</v>
      </c>
      <c r="L2" s="27">
        <v>19.25</v>
      </c>
      <c r="M2" s="27">
        <v>14.114285714285714</v>
      </c>
      <c r="N2" s="27">
        <v>57.290109890109889</v>
      </c>
    </row>
    <row r="3" spans="1:14">
      <c r="A3" s="20"/>
      <c r="B3" s="20"/>
      <c r="C3" s="20" t="s">
        <v>29</v>
      </c>
      <c r="D3" s="20">
        <v>80</v>
      </c>
      <c r="E3" s="20">
        <v>75</v>
      </c>
      <c r="F3" s="20">
        <v>71</v>
      </c>
      <c r="G3" s="20">
        <v>70</v>
      </c>
      <c r="H3" s="20">
        <v>296</v>
      </c>
      <c r="I3" s="20"/>
      <c r="J3" s="27">
        <v>6.9642857142857082</v>
      </c>
      <c r="K3" s="27">
        <v>6.961538461538467</v>
      </c>
      <c r="L3" s="27">
        <v>14.25</v>
      </c>
      <c r="M3" s="27">
        <v>15.114285714285714</v>
      </c>
      <c r="N3" s="27">
        <v>43.290109890109889</v>
      </c>
    </row>
    <row r="4" spans="1:14">
      <c r="A4" s="20"/>
      <c r="B4" s="20"/>
      <c r="C4" s="20" t="s">
        <v>71</v>
      </c>
      <c r="D4" s="20">
        <v>77</v>
      </c>
      <c r="E4" s="20">
        <v>71</v>
      </c>
      <c r="F4" s="20">
        <v>74</v>
      </c>
      <c r="G4" s="20">
        <v>74</v>
      </c>
      <c r="H4" s="20">
        <v>296</v>
      </c>
      <c r="I4" s="20"/>
      <c r="J4" s="27">
        <v>9.9642857142857082</v>
      </c>
      <c r="K4" s="27">
        <v>10.961538461538467</v>
      </c>
      <c r="L4" s="27">
        <v>11.25</v>
      </c>
      <c r="M4" s="27">
        <v>11.114285714285714</v>
      </c>
      <c r="N4" s="27">
        <v>43.290109890109889</v>
      </c>
    </row>
    <row r="5" spans="1:14">
      <c r="A5" s="20"/>
      <c r="B5" s="20"/>
      <c r="C5" s="20" t="s">
        <v>94</v>
      </c>
      <c r="D5" s="20">
        <v>74</v>
      </c>
      <c r="E5" s="20">
        <v>78</v>
      </c>
      <c r="F5" s="20">
        <v>76</v>
      </c>
      <c r="G5" s="20">
        <v>71</v>
      </c>
      <c r="H5" s="20">
        <v>299</v>
      </c>
      <c r="I5" s="20"/>
      <c r="J5" s="27">
        <v>12.964285714285708</v>
      </c>
      <c r="K5" s="27">
        <v>3.961538461538467</v>
      </c>
      <c r="L5" s="27">
        <v>9.25</v>
      </c>
      <c r="M5" s="27">
        <v>14.114285714285714</v>
      </c>
      <c r="N5" s="27">
        <v>40.290109890109889</v>
      </c>
    </row>
    <row r="6" spans="1:14">
      <c r="A6" s="20"/>
      <c r="B6" s="20"/>
      <c r="C6" s="20" t="s">
        <v>25</v>
      </c>
      <c r="D6" s="20">
        <v>79</v>
      </c>
      <c r="E6" s="20">
        <v>72</v>
      </c>
      <c r="F6" s="20">
        <v>78</v>
      </c>
      <c r="G6" s="20">
        <v>71</v>
      </c>
      <c r="H6" s="20">
        <v>300</v>
      </c>
      <c r="I6" s="20"/>
      <c r="J6" s="27">
        <v>7.9642857142857082</v>
      </c>
      <c r="K6" s="27">
        <v>9.961538461538467</v>
      </c>
      <c r="L6" s="27">
        <v>7.25</v>
      </c>
      <c r="M6" s="27">
        <v>14.114285714285714</v>
      </c>
      <c r="N6" s="27">
        <v>39.290109890109889</v>
      </c>
    </row>
    <row r="7" spans="1:14">
      <c r="A7" s="20"/>
      <c r="B7" s="20"/>
      <c r="C7" s="20" t="s">
        <v>7</v>
      </c>
      <c r="D7" s="20">
        <v>85</v>
      </c>
      <c r="E7" s="20">
        <v>68</v>
      </c>
      <c r="F7" s="20">
        <v>78</v>
      </c>
      <c r="G7" s="20">
        <v>72</v>
      </c>
      <c r="H7" s="20">
        <v>303</v>
      </c>
      <c r="I7" s="20"/>
      <c r="J7" s="27">
        <v>1.9642857142857082</v>
      </c>
      <c r="K7" s="27">
        <v>13.961538461538467</v>
      </c>
      <c r="L7" s="27">
        <v>7.25</v>
      </c>
      <c r="M7" s="27">
        <v>13.114285714285714</v>
      </c>
      <c r="N7" s="27">
        <v>36.290109890109889</v>
      </c>
    </row>
    <row r="8" spans="1:14">
      <c r="A8" s="20"/>
      <c r="B8" s="20"/>
      <c r="C8" s="20" t="s">
        <v>43</v>
      </c>
      <c r="D8" s="20">
        <v>79</v>
      </c>
      <c r="E8" s="20">
        <v>76</v>
      </c>
      <c r="F8" s="20">
        <v>74</v>
      </c>
      <c r="G8" s="20">
        <v>74</v>
      </c>
      <c r="H8" s="20">
        <v>303</v>
      </c>
      <c r="I8" s="20"/>
      <c r="J8" s="27">
        <v>7.9642857142857082</v>
      </c>
      <c r="K8" s="27">
        <v>5.961538461538467</v>
      </c>
      <c r="L8" s="27">
        <v>11.25</v>
      </c>
      <c r="M8" s="27">
        <v>11.114285714285714</v>
      </c>
      <c r="N8" s="27">
        <v>36.290109890109889</v>
      </c>
    </row>
    <row r="9" spans="1:14">
      <c r="A9" s="20"/>
      <c r="B9" s="20"/>
      <c r="C9" s="20" t="s">
        <v>95</v>
      </c>
      <c r="D9" s="20">
        <v>80</v>
      </c>
      <c r="E9" s="20">
        <v>75</v>
      </c>
      <c r="F9" s="20">
        <v>75</v>
      </c>
      <c r="G9" s="20">
        <v>74</v>
      </c>
      <c r="H9" s="20">
        <v>304</v>
      </c>
      <c r="I9" s="20"/>
      <c r="J9" s="27">
        <v>6.9642857142857082</v>
      </c>
      <c r="K9" s="27">
        <v>6.961538461538467</v>
      </c>
      <c r="L9" s="27">
        <v>10.25</v>
      </c>
      <c r="M9" s="27">
        <v>11.114285714285714</v>
      </c>
      <c r="N9" s="27">
        <v>35.290109890109889</v>
      </c>
    </row>
    <row r="10" spans="1:14">
      <c r="A10" s="20"/>
      <c r="B10" s="20"/>
      <c r="C10" s="20" t="s">
        <v>96</v>
      </c>
      <c r="D10" s="20">
        <v>80</v>
      </c>
      <c r="E10" s="20">
        <v>75</v>
      </c>
      <c r="F10" s="20">
        <v>73</v>
      </c>
      <c r="G10" s="20">
        <v>76</v>
      </c>
      <c r="H10" s="20">
        <v>304</v>
      </c>
      <c r="I10" s="20"/>
      <c r="J10" s="27">
        <v>6.9642857142857082</v>
      </c>
      <c r="K10" s="27">
        <v>6.961538461538467</v>
      </c>
      <c r="L10" s="27">
        <v>12.25</v>
      </c>
      <c r="M10" s="27">
        <v>9.1142857142857139</v>
      </c>
      <c r="N10" s="27">
        <v>35.290109890109889</v>
      </c>
    </row>
    <row r="11" spans="1:14">
      <c r="A11" s="20"/>
      <c r="B11" s="20"/>
      <c r="C11" s="20" t="s">
        <v>37</v>
      </c>
      <c r="D11" s="20">
        <v>76</v>
      </c>
      <c r="E11" s="20">
        <v>77</v>
      </c>
      <c r="F11" s="20">
        <v>81</v>
      </c>
      <c r="G11" s="20">
        <v>71</v>
      </c>
      <c r="H11" s="20">
        <v>305</v>
      </c>
      <c r="I11" s="20"/>
      <c r="J11" s="27">
        <v>10.964285714285708</v>
      </c>
      <c r="K11" s="27">
        <v>4.961538461538467</v>
      </c>
      <c r="L11" s="27">
        <v>4.25</v>
      </c>
      <c r="M11" s="27">
        <v>14.114285714285714</v>
      </c>
      <c r="N11" s="27">
        <v>34.290109890109889</v>
      </c>
    </row>
    <row r="12" spans="1:14">
      <c r="A12" s="20"/>
      <c r="B12" s="20"/>
      <c r="C12" s="20" t="s">
        <v>97</v>
      </c>
      <c r="D12" s="20">
        <v>84</v>
      </c>
      <c r="E12" s="20">
        <v>70</v>
      </c>
      <c r="F12" s="20">
        <v>74</v>
      </c>
      <c r="G12" s="20">
        <v>77</v>
      </c>
      <c r="H12" s="20">
        <v>305</v>
      </c>
      <c r="I12" s="20"/>
      <c r="J12" s="27">
        <v>2.9642857142857082</v>
      </c>
      <c r="K12" s="27">
        <v>11.961538461538467</v>
      </c>
      <c r="L12" s="27">
        <v>11.25</v>
      </c>
      <c r="M12" s="27">
        <v>8.1142857142857139</v>
      </c>
      <c r="N12" s="27">
        <v>34.290109890109889</v>
      </c>
    </row>
    <row r="13" spans="1:14">
      <c r="A13" s="20"/>
      <c r="B13" s="20"/>
      <c r="C13" s="20" t="s">
        <v>31</v>
      </c>
      <c r="D13" s="20">
        <v>81</v>
      </c>
      <c r="E13" s="20">
        <v>71</v>
      </c>
      <c r="F13" s="20">
        <v>75</v>
      </c>
      <c r="G13" s="20">
        <v>78</v>
      </c>
      <c r="H13" s="20">
        <v>305</v>
      </c>
      <c r="I13" s="20"/>
      <c r="J13" s="27">
        <v>5.9642857142857082</v>
      </c>
      <c r="K13" s="27">
        <v>10.961538461538467</v>
      </c>
      <c r="L13" s="27">
        <v>10.25</v>
      </c>
      <c r="M13" s="27">
        <v>7.1142857142857139</v>
      </c>
      <c r="N13" s="27">
        <v>34.290109890109889</v>
      </c>
    </row>
    <row r="14" spans="1:14">
      <c r="A14" s="20"/>
      <c r="B14" s="20"/>
      <c r="C14" s="20" t="s">
        <v>16</v>
      </c>
      <c r="D14" s="20">
        <v>79</v>
      </c>
      <c r="E14" s="20">
        <v>77</v>
      </c>
      <c r="F14" s="20">
        <v>77</v>
      </c>
      <c r="G14" s="20">
        <v>74</v>
      </c>
      <c r="H14" s="20">
        <v>307</v>
      </c>
      <c r="I14" s="20"/>
      <c r="J14" s="27">
        <v>7.9642857142857082</v>
      </c>
      <c r="K14" s="27">
        <v>4.961538461538467</v>
      </c>
      <c r="L14" s="27">
        <v>8.25</v>
      </c>
      <c r="M14" s="27">
        <v>11.114285714285714</v>
      </c>
      <c r="N14" s="27">
        <v>32.290109890109889</v>
      </c>
    </row>
    <row r="15" spans="1:14">
      <c r="A15" s="20"/>
      <c r="B15" s="20"/>
      <c r="C15" s="20" t="s">
        <v>11</v>
      </c>
      <c r="D15" s="20">
        <v>78</v>
      </c>
      <c r="E15" s="20">
        <v>80</v>
      </c>
      <c r="F15" s="20">
        <v>74</v>
      </c>
      <c r="G15" s="20">
        <v>75</v>
      </c>
      <c r="H15" s="20">
        <v>307</v>
      </c>
      <c r="I15" s="20"/>
      <c r="J15" s="27">
        <v>8.9642857142857082</v>
      </c>
      <c r="K15" s="27">
        <v>1.961538461538467</v>
      </c>
      <c r="L15" s="27">
        <v>11.25</v>
      </c>
      <c r="M15" s="27">
        <v>10.114285714285714</v>
      </c>
      <c r="N15" s="27">
        <v>32.290109890109889</v>
      </c>
    </row>
    <row r="16" spans="1:14">
      <c r="A16" s="20"/>
      <c r="B16" s="20"/>
      <c r="C16" s="20" t="s">
        <v>10</v>
      </c>
      <c r="D16" s="20">
        <v>79</v>
      </c>
      <c r="E16" s="20">
        <v>76</v>
      </c>
      <c r="F16" s="20">
        <v>75</v>
      </c>
      <c r="G16" s="20">
        <v>77</v>
      </c>
      <c r="H16" s="20">
        <v>307</v>
      </c>
      <c r="I16" s="20"/>
      <c r="J16" s="27">
        <v>7.9642857142857082</v>
      </c>
      <c r="K16" s="27">
        <v>5.961538461538467</v>
      </c>
      <c r="L16" s="27">
        <v>10.25</v>
      </c>
      <c r="M16" s="27">
        <v>8.1142857142857139</v>
      </c>
      <c r="N16" s="27">
        <v>32.290109890109889</v>
      </c>
    </row>
    <row r="17" spans="1:14">
      <c r="A17" s="20"/>
      <c r="B17" s="20"/>
      <c r="C17" s="20" t="s">
        <v>15</v>
      </c>
      <c r="D17" s="20">
        <v>81</v>
      </c>
      <c r="E17" s="20">
        <v>75</v>
      </c>
      <c r="F17" s="20">
        <v>75</v>
      </c>
      <c r="G17" s="20">
        <v>77</v>
      </c>
      <c r="H17" s="20">
        <v>308</v>
      </c>
      <c r="I17" s="20"/>
      <c r="J17" s="27">
        <v>5.9642857142857082</v>
      </c>
      <c r="K17" s="27">
        <v>6.961538461538467</v>
      </c>
      <c r="L17" s="27">
        <v>10.25</v>
      </c>
      <c r="M17" s="27">
        <v>8.1142857142857139</v>
      </c>
      <c r="N17" s="27">
        <v>31.290109890109889</v>
      </c>
    </row>
    <row r="18" spans="1:14">
      <c r="A18" s="20"/>
      <c r="B18" s="20"/>
      <c r="C18" s="20" t="s">
        <v>28</v>
      </c>
      <c r="D18" s="20">
        <v>83</v>
      </c>
      <c r="E18" s="20">
        <v>75</v>
      </c>
      <c r="F18" s="20">
        <v>73</v>
      </c>
      <c r="G18" s="20">
        <v>77</v>
      </c>
      <c r="H18" s="20">
        <v>308</v>
      </c>
      <c r="I18" s="20"/>
      <c r="J18" s="27">
        <v>3.9642857142857082</v>
      </c>
      <c r="K18" s="27">
        <v>6.961538461538467</v>
      </c>
      <c r="L18" s="27">
        <v>12.25</v>
      </c>
      <c r="M18" s="27">
        <v>8.1142857142857139</v>
      </c>
      <c r="N18" s="27">
        <v>31.290109890109889</v>
      </c>
    </row>
    <row r="19" spans="1:14">
      <c r="A19" s="20"/>
      <c r="B19" s="20"/>
      <c r="C19" s="20" t="s">
        <v>32</v>
      </c>
      <c r="D19" s="20">
        <v>81</v>
      </c>
      <c r="E19" s="20">
        <v>74</v>
      </c>
      <c r="F19" s="20">
        <v>80</v>
      </c>
      <c r="G19" s="20">
        <v>75</v>
      </c>
      <c r="H19" s="20">
        <v>310</v>
      </c>
      <c r="I19" s="20"/>
      <c r="J19" s="27">
        <v>5.9642857142857082</v>
      </c>
      <c r="K19" s="27">
        <v>7.961538461538467</v>
      </c>
      <c r="L19" s="27">
        <v>5.25</v>
      </c>
      <c r="M19" s="27">
        <v>10.114285714285714</v>
      </c>
      <c r="N19" s="27">
        <v>29.290109890109889</v>
      </c>
    </row>
    <row r="20" spans="1:14">
      <c r="A20" s="20"/>
      <c r="B20" s="20"/>
      <c r="C20" s="20" t="s">
        <v>35</v>
      </c>
      <c r="D20" s="20">
        <v>76</v>
      </c>
      <c r="E20" s="20">
        <v>82</v>
      </c>
      <c r="F20" s="20">
        <v>74</v>
      </c>
      <c r="G20" s="20">
        <v>79</v>
      </c>
      <c r="H20" s="20">
        <v>311</v>
      </c>
      <c r="I20" s="20"/>
      <c r="J20" s="27">
        <v>10.964285714285708</v>
      </c>
      <c r="K20" s="27">
        <v>0</v>
      </c>
      <c r="L20" s="27">
        <v>11.25</v>
      </c>
      <c r="M20" s="27">
        <v>6.1142857142857139</v>
      </c>
      <c r="N20" s="27">
        <v>28.328571428571422</v>
      </c>
    </row>
    <row r="21" spans="1:14">
      <c r="A21" s="20"/>
      <c r="B21" s="20"/>
      <c r="C21" s="20" t="s">
        <v>5</v>
      </c>
      <c r="D21" s="20">
        <v>79</v>
      </c>
      <c r="E21" s="20">
        <v>74</v>
      </c>
      <c r="F21" s="20">
        <v>77</v>
      </c>
      <c r="G21" s="20">
        <v>86</v>
      </c>
      <c r="H21" s="20">
        <v>316</v>
      </c>
      <c r="I21" s="20"/>
      <c r="J21" s="27">
        <v>7.9642857142857082</v>
      </c>
      <c r="K21" s="27">
        <v>7.961538461538467</v>
      </c>
      <c r="L21" s="27">
        <v>8.25</v>
      </c>
      <c r="M21" s="27">
        <v>0</v>
      </c>
      <c r="N21" s="27">
        <v>24.175824175824175</v>
      </c>
    </row>
    <row r="22" spans="1:14">
      <c r="A22" s="20"/>
      <c r="B22" s="20"/>
      <c r="C22" s="20" t="s">
        <v>77</v>
      </c>
      <c r="D22" s="20">
        <v>84</v>
      </c>
      <c r="E22" s="20">
        <v>75</v>
      </c>
      <c r="F22" s="20"/>
      <c r="G22" s="20"/>
      <c r="H22" s="20">
        <v>159</v>
      </c>
      <c r="I22" s="20"/>
      <c r="J22" s="27">
        <v>2.9642857142857082</v>
      </c>
      <c r="K22" s="27">
        <v>6.961538461538467</v>
      </c>
      <c r="L22" s="27" t="s">
        <v>73</v>
      </c>
      <c r="M22" s="27" t="s">
        <v>73</v>
      </c>
      <c r="N22" s="27">
        <v>9.9258241758241752</v>
      </c>
    </row>
    <row r="23" spans="1:14">
      <c r="A23" s="20"/>
      <c r="B23" s="20"/>
      <c r="C23" s="20" t="s">
        <v>20</v>
      </c>
      <c r="D23" s="20">
        <v>83</v>
      </c>
      <c r="E23" s="20">
        <v>76</v>
      </c>
      <c r="F23" s="20"/>
      <c r="G23" s="20"/>
      <c r="H23" s="20">
        <v>159</v>
      </c>
      <c r="I23" s="20"/>
      <c r="J23" s="27">
        <v>3.9642857142857082</v>
      </c>
      <c r="K23" s="27">
        <v>5.961538461538467</v>
      </c>
      <c r="L23" s="27" t="s">
        <v>73</v>
      </c>
      <c r="M23" s="27" t="s">
        <v>73</v>
      </c>
      <c r="N23" s="27">
        <v>9.9258241758241752</v>
      </c>
    </row>
    <row r="24" spans="1:14">
      <c r="A24" s="20"/>
      <c r="B24" s="20"/>
      <c r="C24" s="20" t="s">
        <v>38</v>
      </c>
      <c r="D24" s="20">
        <v>80</v>
      </c>
      <c r="E24" s="20">
        <v>79</v>
      </c>
      <c r="F24" s="20"/>
      <c r="G24" s="20"/>
      <c r="H24" s="20">
        <v>159</v>
      </c>
      <c r="I24" s="20"/>
      <c r="J24" s="27">
        <v>6.9642857142857082</v>
      </c>
      <c r="K24" s="27">
        <v>2.961538461538467</v>
      </c>
      <c r="L24" s="27" t="s">
        <v>73</v>
      </c>
      <c r="M24" s="27" t="s">
        <v>73</v>
      </c>
      <c r="N24" s="27">
        <v>9.9258241758241752</v>
      </c>
    </row>
    <row r="25" spans="1:14">
      <c r="A25" s="20"/>
      <c r="B25" s="20"/>
      <c r="C25" s="20" t="s">
        <v>4</v>
      </c>
      <c r="D25" s="20">
        <v>85</v>
      </c>
      <c r="E25" s="20">
        <v>75</v>
      </c>
      <c r="F25" s="20">
        <v>0</v>
      </c>
      <c r="G25" s="20">
        <v>0</v>
      </c>
      <c r="H25" s="20">
        <v>160</v>
      </c>
      <c r="I25" s="20"/>
      <c r="J25" s="27">
        <v>1.9642857142857082</v>
      </c>
      <c r="K25" s="27">
        <v>6.961538461538467</v>
      </c>
      <c r="L25" s="27" t="s">
        <v>73</v>
      </c>
      <c r="M25" s="27" t="s">
        <v>73</v>
      </c>
      <c r="N25" s="27">
        <v>8.9258241758241752</v>
      </c>
    </row>
    <row r="26" spans="1:14">
      <c r="A26" s="20"/>
      <c r="B26" s="20"/>
      <c r="C26" s="20" t="s">
        <v>13</v>
      </c>
      <c r="D26" s="20">
        <v>84</v>
      </c>
      <c r="E26" s="20">
        <v>76</v>
      </c>
      <c r="F26" s="20">
        <v>0</v>
      </c>
      <c r="G26" s="20">
        <v>0</v>
      </c>
      <c r="H26" s="20">
        <v>160</v>
      </c>
      <c r="I26" s="20"/>
      <c r="J26" s="27">
        <v>2.9642857142857082</v>
      </c>
      <c r="K26" s="27">
        <v>5.961538461538467</v>
      </c>
      <c r="L26" s="27" t="s">
        <v>73</v>
      </c>
      <c r="M26" s="27" t="s">
        <v>73</v>
      </c>
      <c r="N26" s="27">
        <v>8.9258241758241752</v>
      </c>
    </row>
    <row r="27" spans="1:14">
      <c r="A27" s="20"/>
      <c r="B27" s="20"/>
      <c r="C27" s="20" t="s">
        <v>44</v>
      </c>
      <c r="D27" s="20">
        <v>82</v>
      </c>
      <c r="E27" s="20">
        <v>79</v>
      </c>
      <c r="F27" s="20"/>
      <c r="G27" s="20"/>
      <c r="H27" s="20">
        <v>161</v>
      </c>
      <c r="I27" s="20"/>
      <c r="J27" s="27">
        <v>4.9642857142857082</v>
      </c>
      <c r="K27" s="27">
        <v>2.961538461538467</v>
      </c>
      <c r="L27" s="27" t="s">
        <v>73</v>
      </c>
      <c r="M27" s="27" t="s">
        <v>73</v>
      </c>
      <c r="N27" s="27">
        <v>7.9258241758241752</v>
      </c>
    </row>
    <row r="28" spans="1:14">
      <c r="A28" s="20"/>
      <c r="B28" s="20"/>
      <c r="C28" s="20" t="s">
        <v>98</v>
      </c>
      <c r="D28" s="20">
        <v>88</v>
      </c>
      <c r="E28" s="20">
        <v>75</v>
      </c>
      <c r="F28" s="20"/>
      <c r="G28" s="20"/>
      <c r="H28" s="20">
        <v>163</v>
      </c>
      <c r="I28" s="20"/>
      <c r="J28" s="27">
        <v>0</v>
      </c>
      <c r="K28" s="27">
        <v>6.961538461538467</v>
      </c>
      <c r="L28" s="27" t="s">
        <v>73</v>
      </c>
      <c r="M28" s="27" t="s">
        <v>73</v>
      </c>
      <c r="N28" s="27">
        <v>6.961538461538467</v>
      </c>
    </row>
    <row r="29" spans="1:14">
      <c r="A29" s="20"/>
      <c r="B29" s="20"/>
      <c r="C29" s="20" t="s">
        <v>12</v>
      </c>
      <c r="D29" s="20">
        <v>87</v>
      </c>
      <c r="E29" s="20">
        <v>76</v>
      </c>
      <c r="F29" s="20">
        <v>0</v>
      </c>
      <c r="G29" s="20">
        <v>0</v>
      </c>
      <c r="H29" s="20">
        <v>163</v>
      </c>
      <c r="I29" s="20"/>
      <c r="J29" s="27">
        <v>0</v>
      </c>
      <c r="K29" s="27">
        <v>5.961538461538467</v>
      </c>
      <c r="L29" s="27" t="s">
        <v>73</v>
      </c>
      <c r="M29" s="27" t="s">
        <v>73</v>
      </c>
      <c r="N29" s="27">
        <v>5.961538461538467</v>
      </c>
    </row>
    <row r="30" spans="1:14">
      <c r="A30" s="20"/>
      <c r="B30" s="20"/>
      <c r="C30" s="20" t="s">
        <v>17</v>
      </c>
      <c r="D30" s="20">
        <v>85</v>
      </c>
      <c r="E30" s="20">
        <v>78</v>
      </c>
      <c r="F30" s="20"/>
      <c r="G30" s="20"/>
      <c r="H30" s="20">
        <v>163</v>
      </c>
      <c r="I30" s="20"/>
      <c r="J30" s="27">
        <v>1.9642857142857082</v>
      </c>
      <c r="K30" s="27">
        <v>3.961538461538467</v>
      </c>
      <c r="L30" s="27" t="s">
        <v>73</v>
      </c>
      <c r="M30" s="27" t="s">
        <v>73</v>
      </c>
      <c r="N30" s="27">
        <v>5.9258241758241752</v>
      </c>
    </row>
    <row r="31" spans="1:14">
      <c r="A31" s="20"/>
      <c r="B31" s="20"/>
      <c r="C31" s="20" t="s">
        <v>74</v>
      </c>
      <c r="D31" s="20">
        <v>84</v>
      </c>
      <c r="E31" s="20">
        <v>83</v>
      </c>
      <c r="F31" s="20"/>
      <c r="G31" s="20"/>
      <c r="H31" s="20">
        <v>167</v>
      </c>
      <c r="I31" s="20"/>
      <c r="J31" s="27">
        <v>2.9642857142857082</v>
      </c>
      <c r="K31" s="27">
        <v>0</v>
      </c>
      <c r="L31" s="27" t="s">
        <v>73</v>
      </c>
      <c r="M31" s="27" t="s">
        <v>73</v>
      </c>
      <c r="N31" s="27">
        <v>2.9642857142857082</v>
      </c>
    </row>
    <row r="32" spans="1:14">
      <c r="A32" s="20"/>
      <c r="B32" s="20"/>
      <c r="C32" s="20" t="s">
        <v>296</v>
      </c>
      <c r="D32" s="20">
        <v>86</v>
      </c>
      <c r="E32" s="20">
        <v>82</v>
      </c>
      <c r="F32" s="20"/>
      <c r="G32" s="20"/>
      <c r="H32" s="20">
        <v>168</v>
      </c>
      <c r="I32" s="20"/>
      <c r="J32" s="27">
        <v>0.9642857142857082</v>
      </c>
      <c r="K32" s="27">
        <v>0</v>
      </c>
      <c r="L32" s="27" t="s">
        <v>73</v>
      </c>
      <c r="M32" s="27" t="s">
        <v>73</v>
      </c>
      <c r="N32" s="27">
        <v>0.9642857142857082</v>
      </c>
    </row>
    <row r="33" spans="1:14">
      <c r="A33" s="20"/>
      <c r="B33" s="20"/>
      <c r="C33" s="20" t="s">
        <v>47</v>
      </c>
      <c r="D33" s="20">
        <v>89</v>
      </c>
      <c r="E33" s="20">
        <v>80</v>
      </c>
      <c r="F33" s="20">
        <v>0</v>
      </c>
      <c r="G33" s="20">
        <v>0</v>
      </c>
      <c r="H33" s="20">
        <v>169</v>
      </c>
      <c r="I33" s="20"/>
      <c r="J33" s="27">
        <v>0</v>
      </c>
      <c r="K33" s="27">
        <v>1.961538461538467</v>
      </c>
      <c r="L33" s="27" t="s">
        <v>73</v>
      </c>
      <c r="M33" s="27" t="s">
        <v>73</v>
      </c>
      <c r="N33" s="27">
        <v>1.961538461538467</v>
      </c>
    </row>
    <row r="34" spans="1:14">
      <c r="A34" s="20"/>
      <c r="B34" s="20"/>
      <c r="C34" s="20" t="s">
        <v>45</v>
      </c>
      <c r="D34" s="20">
        <v>79</v>
      </c>
      <c r="E34" s="20"/>
      <c r="F34" s="20"/>
      <c r="G34" s="20"/>
      <c r="H34" s="20">
        <v>79</v>
      </c>
      <c r="I34" s="20"/>
      <c r="J34" s="27">
        <v>7.9642857142857082</v>
      </c>
      <c r="K34" s="27" t="s">
        <v>73</v>
      </c>
      <c r="L34" s="27" t="s">
        <v>73</v>
      </c>
      <c r="M34" s="27" t="s">
        <v>73</v>
      </c>
      <c r="N34" s="27">
        <v>7.9642857142857082</v>
      </c>
    </row>
    <row r="35" spans="1:14">
      <c r="A35" s="20"/>
      <c r="B35" s="20"/>
      <c r="C35" s="20" t="s">
        <v>27</v>
      </c>
      <c r="D35" s="20">
        <v>83</v>
      </c>
      <c r="E35" s="20">
        <v>0</v>
      </c>
      <c r="F35" s="20">
        <v>0</v>
      </c>
      <c r="G35" s="20">
        <v>0</v>
      </c>
      <c r="H35" s="20">
        <v>83</v>
      </c>
      <c r="I35" s="20"/>
      <c r="J35" s="27">
        <v>3.9642857142857082</v>
      </c>
      <c r="K35" s="27" t="s">
        <v>73</v>
      </c>
      <c r="L35" s="27" t="s">
        <v>73</v>
      </c>
      <c r="M35" s="27" t="s">
        <v>73</v>
      </c>
      <c r="N35" s="27">
        <v>3.9642857142857082</v>
      </c>
    </row>
    <row r="36" spans="1:14">
      <c r="A36" s="20"/>
      <c r="B36" s="20"/>
      <c r="C36" s="20" t="s">
        <v>24</v>
      </c>
      <c r="D36" s="20">
        <v>87</v>
      </c>
      <c r="E36" s="20"/>
      <c r="F36" s="20"/>
      <c r="G36" s="20"/>
      <c r="H36" s="20">
        <v>87</v>
      </c>
      <c r="I36" s="20"/>
      <c r="J36" s="27">
        <v>0</v>
      </c>
      <c r="K36" s="27" t="s">
        <v>73</v>
      </c>
      <c r="L36" s="27" t="s">
        <v>73</v>
      </c>
      <c r="M36" s="27" t="s">
        <v>73</v>
      </c>
      <c r="N36" s="27">
        <v>0</v>
      </c>
    </row>
    <row r="37" spans="1:14">
      <c r="A37" s="20"/>
      <c r="B37" s="20"/>
      <c r="C37" s="20" t="s">
        <v>70</v>
      </c>
      <c r="D37" s="20"/>
      <c r="E37" s="20"/>
      <c r="F37" s="20"/>
      <c r="G37" s="20"/>
      <c r="H37" s="20"/>
      <c r="I37" s="20"/>
      <c r="J37" s="27" t="s">
        <v>73</v>
      </c>
      <c r="K37" s="27" t="s">
        <v>73</v>
      </c>
      <c r="L37" s="27" t="s">
        <v>73</v>
      </c>
      <c r="M37" s="27" t="s">
        <v>73</v>
      </c>
      <c r="N37" s="27">
        <v>0</v>
      </c>
    </row>
    <row r="38" spans="1:14">
      <c r="A38" s="20"/>
      <c r="B38" s="20"/>
      <c r="C38" s="20" t="s">
        <v>23</v>
      </c>
      <c r="D38" s="20"/>
      <c r="E38" s="20"/>
      <c r="F38" s="20"/>
      <c r="G38" s="20"/>
      <c r="H38" s="20"/>
      <c r="I38" s="20"/>
      <c r="J38" s="27" t="s">
        <v>73</v>
      </c>
      <c r="K38" s="27" t="s">
        <v>73</v>
      </c>
      <c r="L38" s="27" t="s">
        <v>73</v>
      </c>
      <c r="M38" s="27" t="s">
        <v>73</v>
      </c>
      <c r="N38" s="27">
        <v>0</v>
      </c>
    </row>
  </sheetData>
  <phoneticPr fontId="1" type="noConversion"/>
  <conditionalFormatting sqref="B2:B38">
    <cfRule type="expression" dxfId="317" priority="6">
      <formula>AND(XEG2=0,XEH2&lt;&gt;"")</formula>
    </cfRule>
  </conditionalFormatting>
  <conditionalFormatting sqref="A2:N38">
    <cfRule type="expression" dxfId="316" priority="5">
      <formula>AND(XEG2=0,XEH2&lt;&gt;"")</formula>
    </cfRule>
  </conditionalFormatting>
  <conditionalFormatting sqref="D2:G38">
    <cfRule type="cellIs" dxfId="315" priority="3" operator="lessThan">
      <formula>#REF!</formula>
    </cfRule>
    <cfRule type="cellIs" dxfId="314" priority="4" operator="equal">
      <formula>#REF!</formula>
    </cfRule>
  </conditionalFormatting>
  <conditionalFormatting sqref="H2:H38">
    <cfRule type="cellIs" dxfId="313" priority="1" operator="lessThan">
      <formula>#REF!*COUNTIF(D2:G2,"&gt;0")</formula>
    </cfRule>
    <cfRule type="cellIs" dxfId="312" priority="2" operator="equal">
      <formula>#REF!*COUNTIF(D2:G2,"&gt;0")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XFD1048576"/>
    </sheetView>
  </sheetViews>
  <sheetFormatPr defaultRowHeight="15"/>
  <cols>
    <col min="1" max="1" width="5.75" style="7" bestFit="1" customWidth="1"/>
    <col min="2" max="2" width="7.75" style="7" bestFit="1" customWidth="1"/>
    <col min="3" max="3" width="9.75" style="7" bestFit="1" customWidth="1"/>
    <col min="4" max="5" width="4.25" style="7" bestFit="1" customWidth="1"/>
    <col min="6" max="7" width="5.125" style="7" bestFit="1" customWidth="1"/>
    <col min="8" max="8" width="8" style="7" bestFit="1" customWidth="1"/>
    <col min="9" max="9" width="5.75" style="7" bestFit="1" customWidth="1"/>
    <col min="10" max="11" width="4.25" style="7" bestFit="1" customWidth="1"/>
    <col min="12" max="13" width="7.375" style="7" bestFit="1" customWidth="1"/>
    <col min="14" max="14" width="8" style="7" bestFit="1" customWidth="1"/>
    <col min="15" max="16384" width="9" style="7"/>
  </cols>
  <sheetData>
    <row r="1" spans="1:14" ht="16.5">
      <c r="A1" s="29" t="s">
        <v>681</v>
      </c>
      <c r="B1" s="30" t="s">
        <v>682</v>
      </c>
      <c r="C1" s="30" t="s">
        <v>466</v>
      </c>
      <c r="D1" s="29" t="s">
        <v>683</v>
      </c>
      <c r="E1" s="29" t="s">
        <v>684</v>
      </c>
      <c r="F1" s="29" t="s">
        <v>685</v>
      </c>
      <c r="G1" s="29" t="s">
        <v>686</v>
      </c>
      <c r="H1" s="30" t="s">
        <v>1</v>
      </c>
      <c r="I1" s="30" t="s">
        <v>687</v>
      </c>
      <c r="J1" s="29" t="s">
        <v>683</v>
      </c>
      <c r="K1" s="29" t="s">
        <v>684</v>
      </c>
      <c r="L1" s="29" t="s">
        <v>685</v>
      </c>
      <c r="M1" s="29" t="s">
        <v>686</v>
      </c>
      <c r="N1" s="30" t="s">
        <v>1</v>
      </c>
    </row>
    <row r="2" spans="1:14" ht="16.5">
      <c r="A2" s="1">
        <v>1</v>
      </c>
      <c r="B2" s="1" t="s">
        <v>678</v>
      </c>
      <c r="C2" s="1" t="s">
        <v>672</v>
      </c>
      <c r="D2" s="1">
        <v>0</v>
      </c>
      <c r="E2" s="1">
        <v>0</v>
      </c>
      <c r="F2" s="1">
        <v>79</v>
      </c>
      <c r="G2" s="1">
        <v>81</v>
      </c>
      <c r="H2" s="1">
        <v>160</v>
      </c>
      <c r="I2" s="1"/>
      <c r="J2" s="2"/>
      <c r="K2" s="2"/>
      <c r="L2" s="2">
        <v>28.739726027397239</v>
      </c>
      <c r="M2" s="2">
        <v>25.921722113502938</v>
      </c>
      <c r="N2" s="2">
        <v>54.661448140900177</v>
      </c>
    </row>
    <row r="3" spans="1:14" ht="16.5">
      <c r="A3" s="1">
        <v>2</v>
      </c>
      <c r="B3" s="1" t="s">
        <v>678</v>
      </c>
      <c r="C3" s="1" t="s">
        <v>660</v>
      </c>
      <c r="D3" s="1">
        <v>0</v>
      </c>
      <c r="E3" s="1">
        <v>0</v>
      </c>
      <c r="F3" s="1">
        <v>85</v>
      </c>
      <c r="G3" s="1">
        <v>86</v>
      </c>
      <c r="H3" s="1">
        <v>171</v>
      </c>
      <c r="I3" s="1"/>
      <c r="J3" s="2"/>
      <c r="K3" s="2"/>
      <c r="L3" s="2">
        <v>22.821917808219155</v>
      </c>
      <c r="M3" s="2">
        <v>20.990215264187867</v>
      </c>
      <c r="N3" s="2">
        <v>43.812133072407022</v>
      </c>
    </row>
    <row r="4" spans="1:14" ht="16.5">
      <c r="A4" s="1">
        <v>3</v>
      </c>
      <c r="B4" s="1" t="s">
        <v>678</v>
      </c>
      <c r="C4" s="1" t="s">
        <v>665</v>
      </c>
      <c r="D4" s="1">
        <v>0</v>
      </c>
      <c r="E4" s="1">
        <v>0</v>
      </c>
      <c r="F4" s="1">
        <v>96</v>
      </c>
      <c r="G4" s="1">
        <v>88</v>
      </c>
      <c r="H4" s="1">
        <v>184</v>
      </c>
      <c r="I4" s="1"/>
      <c r="J4" s="2"/>
      <c r="K4" s="2"/>
      <c r="L4" s="2">
        <v>11.972602739726014</v>
      </c>
      <c r="M4" s="2">
        <v>19.017612524461853</v>
      </c>
      <c r="N4" s="2">
        <v>30.990215264187867</v>
      </c>
    </row>
    <row r="5" spans="1:14" ht="16.5">
      <c r="A5" s="1">
        <v>4</v>
      </c>
      <c r="B5" s="1" t="s">
        <v>678</v>
      </c>
      <c r="C5" s="1" t="s">
        <v>679</v>
      </c>
      <c r="D5" s="1">
        <v>0</v>
      </c>
      <c r="E5" s="1">
        <v>0</v>
      </c>
      <c r="F5" s="1">
        <v>99</v>
      </c>
      <c r="G5" s="1">
        <v>99</v>
      </c>
      <c r="H5" s="1">
        <v>198</v>
      </c>
      <c r="I5" s="1"/>
      <c r="J5" s="2"/>
      <c r="K5" s="2"/>
      <c r="L5" s="2">
        <v>9.0136986301369575</v>
      </c>
      <c r="M5" s="2">
        <v>8.1682974559686841</v>
      </c>
      <c r="N5" s="2">
        <v>17.181996086105642</v>
      </c>
    </row>
    <row r="6" spans="1:14" ht="16.5">
      <c r="A6" s="1">
        <v>5</v>
      </c>
      <c r="B6" s="1" t="s">
        <v>678</v>
      </c>
      <c r="C6" s="1" t="s">
        <v>673</v>
      </c>
      <c r="D6" s="1">
        <v>0</v>
      </c>
      <c r="E6" s="1">
        <v>0</v>
      </c>
      <c r="F6" s="13">
        <v>102</v>
      </c>
      <c r="G6" s="13">
        <v>101</v>
      </c>
      <c r="H6" s="1">
        <v>203</v>
      </c>
      <c r="I6" s="1"/>
      <c r="J6" s="2"/>
      <c r="K6" s="2"/>
      <c r="L6" s="2">
        <v>6.0547945205479294</v>
      </c>
      <c r="M6" s="2">
        <v>6.1956947162426701</v>
      </c>
      <c r="N6" s="2">
        <v>12.2504892367906</v>
      </c>
    </row>
    <row r="7" spans="1:14" ht="16.5">
      <c r="A7" s="1">
        <v>6</v>
      </c>
      <c r="B7" s="1" t="s">
        <v>678</v>
      </c>
      <c r="C7" s="1" t="s">
        <v>674</v>
      </c>
      <c r="D7" s="1">
        <v>0</v>
      </c>
      <c r="E7" s="1">
        <v>0</v>
      </c>
      <c r="F7" s="13">
        <v>109</v>
      </c>
      <c r="G7" s="13">
        <v>108</v>
      </c>
      <c r="H7" s="1">
        <v>217</v>
      </c>
      <c r="I7" s="1"/>
      <c r="J7" s="2"/>
      <c r="K7" s="2"/>
      <c r="L7" s="2">
        <v>0</v>
      </c>
      <c r="M7" s="2">
        <v>0</v>
      </c>
      <c r="N7" s="2">
        <v>0</v>
      </c>
    </row>
    <row r="8" spans="1:14" ht="16.5">
      <c r="A8" s="1">
        <v>7</v>
      </c>
      <c r="B8" s="1" t="s">
        <v>678</v>
      </c>
      <c r="C8" s="1" t="s">
        <v>680</v>
      </c>
      <c r="D8" s="1">
        <v>0</v>
      </c>
      <c r="E8" s="1">
        <v>0</v>
      </c>
      <c r="F8" s="13">
        <v>116</v>
      </c>
      <c r="G8" s="13">
        <v>117</v>
      </c>
      <c r="H8" s="1">
        <v>233</v>
      </c>
      <c r="I8" s="1"/>
      <c r="J8" s="2"/>
      <c r="K8" s="2"/>
      <c r="L8" s="2">
        <v>0</v>
      </c>
      <c r="M8" s="2">
        <v>0</v>
      </c>
      <c r="N8" s="2">
        <v>0</v>
      </c>
    </row>
  </sheetData>
  <phoneticPr fontId="1" type="noConversion"/>
  <conditionalFormatting sqref="B2:B8">
    <cfRule type="expression" dxfId="263" priority="6">
      <formula>AND(XEG2=0,XEH2&lt;&gt;"")</formula>
    </cfRule>
  </conditionalFormatting>
  <conditionalFormatting sqref="A2:N8">
    <cfRule type="expression" dxfId="262" priority="5">
      <formula>AND(XEG2=0,XEH2&lt;&gt;"")</formula>
    </cfRule>
  </conditionalFormatting>
  <conditionalFormatting sqref="D2:G8">
    <cfRule type="cellIs" dxfId="261" priority="3" operator="lessThan">
      <formula>#REF!</formula>
    </cfRule>
    <cfRule type="cellIs" dxfId="260" priority="4" operator="equal">
      <formula>#REF!</formula>
    </cfRule>
  </conditionalFormatting>
  <conditionalFormatting sqref="H2:H8">
    <cfRule type="cellIs" dxfId="259" priority="1" operator="lessThan">
      <formula>#REF!*COUNTIF(D2:G2,"&gt;0")</formula>
    </cfRule>
    <cfRule type="cellIs" dxfId="258" priority="2" operator="equal">
      <formula>#REF!*COUNTIF(D2:G2,"&gt;0")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K15" sqref="K15"/>
    </sheetView>
  </sheetViews>
  <sheetFormatPr defaultRowHeight="15"/>
  <cols>
    <col min="1" max="1" width="6" style="7" bestFit="1" customWidth="1"/>
    <col min="2" max="2" width="7.75" style="7" bestFit="1" customWidth="1"/>
    <col min="3" max="3" width="10.25" style="7" bestFit="1" customWidth="1"/>
    <col min="4" max="5" width="3.75" style="7" bestFit="1" customWidth="1"/>
    <col min="6" max="6" width="5.75" style="7" bestFit="1" customWidth="1"/>
    <col min="7" max="7" width="4.625" style="7" customWidth="1"/>
    <col min="8" max="8" width="7.75" style="7" customWidth="1"/>
    <col min="9" max="9" width="6" style="7" customWidth="1"/>
    <col min="10" max="11" width="3.75" style="7" bestFit="1" customWidth="1"/>
    <col min="12" max="13" width="7.375" style="7" bestFit="1" customWidth="1"/>
    <col min="14" max="14" width="7.75" style="7" bestFit="1" customWidth="1"/>
    <col min="15" max="16384" width="9" style="7"/>
  </cols>
  <sheetData>
    <row r="1" spans="1:14" ht="16.5">
      <c r="A1" s="29" t="s">
        <v>681</v>
      </c>
      <c r="B1" s="30" t="s">
        <v>682</v>
      </c>
      <c r="C1" s="30" t="s">
        <v>466</v>
      </c>
      <c r="D1" s="29" t="s">
        <v>683</v>
      </c>
      <c r="E1" s="29" t="s">
        <v>684</v>
      </c>
      <c r="F1" s="29" t="s">
        <v>685</v>
      </c>
      <c r="G1" s="29" t="s">
        <v>686</v>
      </c>
      <c r="H1" s="30" t="s">
        <v>1</v>
      </c>
      <c r="I1" s="30" t="s">
        <v>687</v>
      </c>
      <c r="J1" s="29" t="s">
        <v>683</v>
      </c>
      <c r="K1" s="29" t="s">
        <v>684</v>
      </c>
      <c r="L1" s="29" t="s">
        <v>685</v>
      </c>
      <c r="M1" s="29" t="s">
        <v>686</v>
      </c>
      <c r="N1" s="30" t="s">
        <v>1</v>
      </c>
    </row>
    <row r="2" spans="1:14" ht="16.5">
      <c r="A2" s="1">
        <v>1</v>
      </c>
      <c r="B2" s="1" t="s">
        <v>678</v>
      </c>
      <c r="C2" s="1" t="s">
        <v>672</v>
      </c>
      <c r="D2" s="1">
        <v>0</v>
      </c>
      <c r="E2" s="1">
        <v>0</v>
      </c>
      <c r="F2" s="1">
        <v>74</v>
      </c>
      <c r="G2" s="1">
        <v>77</v>
      </c>
      <c r="H2" s="1">
        <v>151</v>
      </c>
      <c r="I2" s="1"/>
      <c r="J2" s="2"/>
      <c r="K2" s="2"/>
      <c r="L2" s="2">
        <v>27.5</v>
      </c>
      <c r="M2" s="2">
        <v>22</v>
      </c>
      <c r="N2" s="2">
        <v>49.5</v>
      </c>
    </row>
    <row r="3" spans="1:14" ht="16.5">
      <c r="A3" s="1">
        <v>2</v>
      </c>
      <c r="B3" s="1" t="s">
        <v>678</v>
      </c>
      <c r="C3" s="1" t="s">
        <v>665</v>
      </c>
      <c r="D3" s="1">
        <v>0</v>
      </c>
      <c r="E3" s="1">
        <v>0</v>
      </c>
      <c r="F3" s="1">
        <v>84</v>
      </c>
      <c r="G3" s="1">
        <v>85</v>
      </c>
      <c r="H3" s="1">
        <v>169</v>
      </c>
      <c r="I3" s="1"/>
      <c r="J3" s="2"/>
      <c r="K3" s="2"/>
      <c r="L3" s="2">
        <v>17.5</v>
      </c>
      <c r="M3" s="2">
        <v>14</v>
      </c>
      <c r="N3" s="2">
        <v>31.5</v>
      </c>
    </row>
    <row r="4" spans="1:14" ht="16.5">
      <c r="A4" s="1">
        <v>3</v>
      </c>
      <c r="B4" s="1" t="s">
        <v>678</v>
      </c>
      <c r="C4" s="1" t="s">
        <v>688</v>
      </c>
      <c r="D4" s="1">
        <v>0</v>
      </c>
      <c r="E4" s="1">
        <v>0</v>
      </c>
      <c r="F4" s="1">
        <v>89</v>
      </c>
      <c r="G4" s="1">
        <v>90</v>
      </c>
      <c r="H4" s="1">
        <v>179</v>
      </c>
      <c r="I4" s="1"/>
      <c r="J4" s="2"/>
      <c r="K4" s="2"/>
      <c r="L4" s="2">
        <v>12.5</v>
      </c>
      <c r="M4" s="2">
        <v>9</v>
      </c>
      <c r="N4" s="2">
        <v>21.5</v>
      </c>
    </row>
    <row r="5" spans="1:14" ht="16.5">
      <c r="A5" s="1">
        <v>4</v>
      </c>
      <c r="B5" s="1" t="s">
        <v>678</v>
      </c>
      <c r="C5" s="1" t="s">
        <v>667</v>
      </c>
      <c r="D5" s="1">
        <v>0</v>
      </c>
      <c r="E5" s="1">
        <v>0</v>
      </c>
      <c r="F5" s="1">
        <v>98</v>
      </c>
      <c r="G5" s="1">
        <v>90</v>
      </c>
      <c r="H5" s="1">
        <v>188</v>
      </c>
      <c r="I5" s="1"/>
      <c r="J5" s="2"/>
      <c r="K5" s="2"/>
      <c r="L5" s="2">
        <v>3.5</v>
      </c>
      <c r="M5" s="2">
        <v>9</v>
      </c>
      <c r="N5" s="2">
        <v>12.5</v>
      </c>
    </row>
    <row r="6" spans="1:14" ht="16.5">
      <c r="A6" s="1">
        <v>5</v>
      </c>
      <c r="B6" s="1" t="s">
        <v>678</v>
      </c>
      <c r="C6" s="1" t="s">
        <v>674</v>
      </c>
      <c r="D6" s="1">
        <v>0</v>
      </c>
      <c r="E6" s="1">
        <v>0</v>
      </c>
      <c r="F6" s="1">
        <v>98</v>
      </c>
      <c r="G6" s="1">
        <v>94</v>
      </c>
      <c r="H6" s="1">
        <v>192</v>
      </c>
      <c r="I6" s="1"/>
      <c r="J6" s="2"/>
      <c r="K6" s="2"/>
      <c r="L6" s="2">
        <v>3.5</v>
      </c>
      <c r="M6" s="2">
        <v>5</v>
      </c>
      <c r="N6" s="2">
        <v>8.5</v>
      </c>
    </row>
    <row r="7" spans="1:14" ht="16.5">
      <c r="A7" s="1">
        <v>6</v>
      </c>
      <c r="B7" s="1" t="s">
        <v>678</v>
      </c>
      <c r="C7" s="1" t="s">
        <v>689</v>
      </c>
      <c r="D7" s="1">
        <v>0</v>
      </c>
      <c r="E7" s="1">
        <v>0</v>
      </c>
      <c r="F7" s="1">
        <v>106</v>
      </c>
      <c r="G7" s="1">
        <v>98</v>
      </c>
      <c r="H7" s="1">
        <v>204</v>
      </c>
      <c r="I7" s="1"/>
      <c r="J7" s="2"/>
      <c r="K7" s="2"/>
      <c r="L7" s="2">
        <v>0</v>
      </c>
      <c r="M7" s="2">
        <v>1</v>
      </c>
      <c r="N7" s="2">
        <v>1</v>
      </c>
    </row>
  </sheetData>
  <phoneticPr fontId="1" type="noConversion"/>
  <conditionalFormatting sqref="B2:B7">
    <cfRule type="expression" dxfId="257" priority="6">
      <formula>AND(XEG2=0,XEH2&lt;&gt;"")</formula>
    </cfRule>
  </conditionalFormatting>
  <conditionalFormatting sqref="A2:N7">
    <cfRule type="expression" dxfId="256" priority="5">
      <formula>AND(XEG2=0,XEH2&lt;&gt;"")</formula>
    </cfRule>
  </conditionalFormatting>
  <conditionalFormatting sqref="D2:G7">
    <cfRule type="cellIs" dxfId="255" priority="3" operator="lessThan">
      <formula>#REF!</formula>
    </cfRule>
    <cfRule type="cellIs" dxfId="254" priority="4" operator="equal">
      <formula>#REF!</formula>
    </cfRule>
  </conditionalFormatting>
  <conditionalFormatting sqref="H2:H7">
    <cfRule type="cellIs" dxfId="253" priority="1" operator="lessThan">
      <formula>#REF!*COUNTIF(D2:G2,"&gt;0")</formula>
    </cfRule>
    <cfRule type="cellIs" dxfId="252" priority="2" operator="equal">
      <formula>#REF!*COUNTIF(D2:G2,"&gt;0")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5.75" style="7" bestFit="1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>
        <v>1</v>
      </c>
      <c r="B2" s="1" t="s">
        <v>678</v>
      </c>
      <c r="C2" s="1" t="s">
        <v>672</v>
      </c>
      <c r="D2" s="1">
        <v>0</v>
      </c>
      <c r="E2" s="1">
        <v>0</v>
      </c>
      <c r="F2" s="1">
        <v>78</v>
      </c>
      <c r="G2" s="1">
        <v>73</v>
      </c>
      <c r="H2" s="1">
        <v>151</v>
      </c>
      <c r="I2" s="1"/>
      <c r="J2" s="2"/>
      <c r="K2" s="2"/>
      <c r="L2" s="2">
        <v>21.400000000000006</v>
      </c>
      <c r="M2" s="2">
        <v>27.799999999999997</v>
      </c>
      <c r="N2" s="2">
        <v>49.2</v>
      </c>
    </row>
    <row r="3" spans="1:14" ht="16.5">
      <c r="A3" s="1">
        <v>2</v>
      </c>
      <c r="B3" s="1" t="s">
        <v>678</v>
      </c>
      <c r="C3" s="1" t="s">
        <v>688</v>
      </c>
      <c r="D3" s="1">
        <v>0</v>
      </c>
      <c r="E3" s="1">
        <v>0</v>
      </c>
      <c r="F3" s="1">
        <v>83</v>
      </c>
      <c r="G3" s="1">
        <v>87</v>
      </c>
      <c r="H3" s="1">
        <v>170</v>
      </c>
      <c r="I3" s="1"/>
      <c r="J3" s="2"/>
      <c r="K3" s="2"/>
      <c r="L3" s="2">
        <v>16.400000000000006</v>
      </c>
      <c r="M3" s="2">
        <v>13.799999999999997</v>
      </c>
      <c r="N3" s="2">
        <v>30.200000000000003</v>
      </c>
    </row>
    <row r="4" spans="1:14" ht="16.5">
      <c r="A4" s="1">
        <v>3</v>
      </c>
      <c r="B4" s="1" t="s">
        <v>678</v>
      </c>
      <c r="C4" s="1" t="s">
        <v>674</v>
      </c>
      <c r="D4" s="1">
        <v>0</v>
      </c>
      <c r="E4" s="1">
        <v>0</v>
      </c>
      <c r="F4" s="1">
        <v>84</v>
      </c>
      <c r="G4" s="1">
        <v>88</v>
      </c>
      <c r="H4" s="1">
        <v>172</v>
      </c>
      <c r="I4" s="1"/>
      <c r="J4" s="2"/>
      <c r="K4" s="2"/>
      <c r="L4" s="2">
        <v>15.400000000000006</v>
      </c>
      <c r="M4" s="2">
        <v>12.799999999999997</v>
      </c>
      <c r="N4" s="2">
        <v>28.200000000000003</v>
      </c>
    </row>
    <row r="5" spans="1:14" ht="16.5">
      <c r="A5" s="1">
        <v>4</v>
      </c>
      <c r="B5" s="1" t="s">
        <v>678</v>
      </c>
      <c r="C5" s="1" t="s">
        <v>690</v>
      </c>
      <c r="D5" s="1">
        <v>0</v>
      </c>
      <c r="E5" s="1">
        <v>0</v>
      </c>
      <c r="F5" s="1">
        <v>95</v>
      </c>
      <c r="G5" s="1">
        <v>101</v>
      </c>
      <c r="H5" s="1">
        <v>196</v>
      </c>
      <c r="I5" s="1"/>
      <c r="J5" s="2"/>
      <c r="K5" s="2"/>
      <c r="L5" s="2">
        <v>4.4000000000000057</v>
      </c>
      <c r="M5" s="2">
        <v>0</v>
      </c>
      <c r="N5" s="2">
        <v>4.4000000000000057</v>
      </c>
    </row>
    <row r="6" spans="1:14" ht="16.5">
      <c r="A6" s="1">
        <v>5</v>
      </c>
      <c r="B6" s="1" t="s">
        <v>678</v>
      </c>
      <c r="C6" s="1" t="s">
        <v>691</v>
      </c>
      <c r="D6" s="1">
        <v>0</v>
      </c>
      <c r="E6" s="1">
        <v>0</v>
      </c>
      <c r="F6" s="1">
        <v>107</v>
      </c>
      <c r="G6" s="1">
        <v>105</v>
      </c>
      <c r="H6" s="1">
        <v>212</v>
      </c>
      <c r="I6" s="1"/>
      <c r="J6" s="2"/>
      <c r="K6" s="2"/>
      <c r="L6" s="2">
        <v>0</v>
      </c>
      <c r="M6" s="2">
        <v>0</v>
      </c>
      <c r="N6" s="2">
        <v>0</v>
      </c>
    </row>
    <row r="7" spans="1:14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</row>
    <row r="8" spans="1:14">
      <c r="A8" s="1"/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</row>
    <row r="9" spans="1:14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  <c r="N10" s="2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2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2"/>
      <c r="K12" s="2"/>
      <c r="L12" s="2"/>
      <c r="M12" s="2"/>
      <c r="N12" s="2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2"/>
      <c r="K13" s="2"/>
      <c r="L13" s="2"/>
      <c r="M13" s="2"/>
      <c r="N13" s="2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2"/>
      <c r="K14" s="2"/>
      <c r="L14" s="2"/>
      <c r="M14" s="2"/>
      <c r="N14" s="2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  <c r="N17" s="2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</row>
  </sheetData>
  <phoneticPr fontId="1" type="noConversion"/>
  <conditionalFormatting sqref="B2:B102">
    <cfRule type="expression" dxfId="251" priority="6">
      <formula>AND(XEG2=0,XEH2&lt;&gt;"")</formula>
    </cfRule>
  </conditionalFormatting>
  <conditionalFormatting sqref="A2:N102">
    <cfRule type="expression" dxfId="250" priority="5">
      <formula>AND(XEG2=0,XEH2&lt;&gt;"")</formula>
    </cfRule>
  </conditionalFormatting>
  <conditionalFormatting sqref="D2:G102">
    <cfRule type="cellIs" dxfId="249" priority="3" operator="lessThan">
      <formula>#REF!</formula>
    </cfRule>
    <cfRule type="cellIs" dxfId="248" priority="4" operator="equal">
      <formula>#REF!</formula>
    </cfRule>
  </conditionalFormatting>
  <conditionalFormatting sqref="H2:H102">
    <cfRule type="cellIs" dxfId="247" priority="1" operator="lessThan">
      <formula>#REF!*COUNTIF(D2:G2,"&gt;0")</formula>
    </cfRule>
    <cfRule type="cellIs" dxfId="24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15" bestFit="1" customWidth="1"/>
    <col min="2" max="2" width="7.5" style="15" bestFit="1" customWidth="1"/>
    <col min="3" max="3" width="12.5" style="15" customWidth="1"/>
    <col min="4" max="4" width="5.375" style="15" customWidth="1"/>
    <col min="5" max="5" width="4.625" style="15" customWidth="1"/>
    <col min="6" max="6" width="5" style="15" customWidth="1"/>
    <col min="7" max="7" width="5.5" style="15" customWidth="1"/>
    <col min="8" max="8" width="7.75" style="15" customWidth="1"/>
    <col min="9" max="9" width="6" style="15" customWidth="1"/>
    <col min="10" max="16384" width="9" style="15"/>
  </cols>
  <sheetData>
    <row r="1" spans="1:14" ht="16.5">
      <c r="A1" s="34" t="s">
        <v>491</v>
      </c>
      <c r="B1" s="35" t="s">
        <v>492</v>
      </c>
      <c r="C1" s="35" t="s">
        <v>466</v>
      </c>
      <c r="D1" s="34" t="s">
        <v>90</v>
      </c>
      <c r="E1" s="34" t="s">
        <v>91</v>
      </c>
      <c r="F1" s="34" t="s">
        <v>92</v>
      </c>
      <c r="G1" s="34" t="s">
        <v>93</v>
      </c>
      <c r="H1" s="35" t="s">
        <v>1</v>
      </c>
      <c r="I1" s="35" t="s">
        <v>640</v>
      </c>
      <c r="J1" s="34" t="s">
        <v>90</v>
      </c>
      <c r="K1" s="34" t="s">
        <v>91</v>
      </c>
      <c r="L1" s="34" t="s">
        <v>92</v>
      </c>
      <c r="M1" s="34" t="s">
        <v>93</v>
      </c>
      <c r="N1" s="35" t="s">
        <v>1</v>
      </c>
    </row>
    <row r="2" spans="1:14" ht="16.5">
      <c r="A2" s="16"/>
      <c r="B2" s="16" t="s">
        <v>678</v>
      </c>
      <c r="C2" s="16" t="s">
        <v>688</v>
      </c>
      <c r="D2" s="16">
        <v>0</v>
      </c>
      <c r="E2" s="16">
        <v>0</v>
      </c>
      <c r="F2" s="16">
        <v>86</v>
      </c>
      <c r="G2" s="16">
        <v>84</v>
      </c>
      <c r="H2" s="16">
        <v>170</v>
      </c>
      <c r="I2" s="16"/>
      <c r="J2" s="17"/>
      <c r="K2" s="17"/>
      <c r="L2" s="17">
        <v>16.166666666666671</v>
      </c>
      <c r="M2" s="17">
        <v>21.166666666666671</v>
      </c>
      <c r="N2" s="17">
        <v>37.333333333333343</v>
      </c>
    </row>
    <row r="3" spans="1:14" ht="16.5">
      <c r="A3" s="16"/>
      <c r="B3" s="16" t="s">
        <v>678</v>
      </c>
      <c r="C3" s="16" t="s">
        <v>692</v>
      </c>
      <c r="D3" s="16">
        <v>0</v>
      </c>
      <c r="E3" s="16">
        <v>0</v>
      </c>
      <c r="F3" s="16">
        <v>82</v>
      </c>
      <c r="G3" s="16">
        <v>88</v>
      </c>
      <c r="H3" s="16">
        <v>170</v>
      </c>
      <c r="I3" s="16"/>
      <c r="J3" s="17"/>
      <c r="K3" s="17"/>
      <c r="L3" s="17">
        <v>20.166666666666671</v>
      </c>
      <c r="M3" s="17">
        <v>17.166666666666671</v>
      </c>
      <c r="N3" s="17">
        <v>37.333333333333343</v>
      </c>
    </row>
    <row r="4" spans="1:14" ht="16.5">
      <c r="A4" s="16"/>
      <c r="B4" s="16" t="s">
        <v>678</v>
      </c>
      <c r="C4" s="16" t="s">
        <v>693</v>
      </c>
      <c r="D4" s="16">
        <v>0</v>
      </c>
      <c r="E4" s="16">
        <v>0</v>
      </c>
      <c r="F4" s="16">
        <v>86</v>
      </c>
      <c r="G4" s="16">
        <v>95</v>
      </c>
      <c r="H4" s="16">
        <v>181</v>
      </c>
      <c r="I4" s="16"/>
      <c r="J4" s="17"/>
      <c r="K4" s="17"/>
      <c r="L4" s="17">
        <v>16.166666666666671</v>
      </c>
      <c r="M4" s="17">
        <v>10.166666666666671</v>
      </c>
      <c r="N4" s="17">
        <v>26.333333333333343</v>
      </c>
    </row>
    <row r="5" spans="1:14" ht="16.5">
      <c r="A5" s="16"/>
      <c r="B5" s="16" t="s">
        <v>678</v>
      </c>
      <c r="C5" s="16" t="s">
        <v>690</v>
      </c>
      <c r="D5" s="16">
        <v>0</v>
      </c>
      <c r="E5" s="16">
        <v>0</v>
      </c>
      <c r="F5" s="16">
        <v>91</v>
      </c>
      <c r="G5" s="16">
        <v>95</v>
      </c>
      <c r="H5" s="16">
        <v>186</v>
      </c>
      <c r="I5" s="16"/>
      <c r="J5" s="17"/>
      <c r="K5" s="17"/>
      <c r="L5" s="17">
        <v>11.166666666666671</v>
      </c>
      <c r="M5" s="17">
        <v>10.166666666666671</v>
      </c>
      <c r="N5" s="17">
        <v>21.333333333333343</v>
      </c>
    </row>
    <row r="6" spans="1:14" ht="16.5">
      <c r="A6" s="16"/>
      <c r="B6" s="16" t="s">
        <v>678</v>
      </c>
      <c r="C6" s="16" t="s">
        <v>694</v>
      </c>
      <c r="D6" s="16">
        <v>0</v>
      </c>
      <c r="E6" s="16">
        <v>0</v>
      </c>
      <c r="F6" s="16">
        <v>100</v>
      </c>
      <c r="G6" s="16">
        <v>104</v>
      </c>
      <c r="H6" s="16">
        <v>204</v>
      </c>
      <c r="I6" s="16"/>
      <c r="J6" s="17"/>
      <c r="K6" s="17"/>
      <c r="L6" s="17">
        <v>2.1666666666666714</v>
      </c>
      <c r="M6" s="17">
        <v>1.1666666666666714</v>
      </c>
      <c r="N6" s="17">
        <v>3.3333333333333428</v>
      </c>
    </row>
    <row r="7" spans="1:14" ht="16.5">
      <c r="A7" s="16"/>
      <c r="B7" s="16" t="s">
        <v>678</v>
      </c>
      <c r="C7" s="16" t="s">
        <v>695</v>
      </c>
      <c r="D7" s="16">
        <v>0</v>
      </c>
      <c r="E7" s="16">
        <v>0</v>
      </c>
      <c r="F7" s="16">
        <v>108</v>
      </c>
      <c r="G7" s="16">
        <v>105</v>
      </c>
      <c r="H7" s="16">
        <v>213</v>
      </c>
      <c r="I7" s="16"/>
      <c r="J7" s="17"/>
      <c r="K7" s="17"/>
      <c r="L7" s="17">
        <v>0</v>
      </c>
      <c r="M7" s="17">
        <v>0.1666666666666714</v>
      </c>
      <c r="N7" s="17">
        <v>0.1666666666666714</v>
      </c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</row>
    <row r="11" spans="1:14">
      <c r="A11" s="16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7"/>
      <c r="N11" s="17"/>
    </row>
    <row r="12" spans="1:14">
      <c r="A12" s="16"/>
      <c r="B12" s="16"/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17"/>
      <c r="N12" s="17"/>
    </row>
    <row r="13" spans="1:14">
      <c r="A13" s="16"/>
      <c r="B13" s="16"/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7"/>
    </row>
    <row r="14" spans="1:14">
      <c r="A14" s="16"/>
      <c r="B14" s="16"/>
      <c r="C14" s="16"/>
      <c r="D14" s="16"/>
      <c r="E14" s="16"/>
      <c r="F14" s="16"/>
      <c r="G14" s="16"/>
      <c r="H14" s="16"/>
      <c r="I14" s="16"/>
      <c r="J14" s="17"/>
      <c r="K14" s="17"/>
      <c r="L14" s="17"/>
      <c r="M14" s="17"/>
      <c r="N14" s="17"/>
    </row>
    <row r="15" spans="1:14">
      <c r="A15" s="16"/>
      <c r="B15" s="16"/>
      <c r="C15" s="16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</row>
    <row r="16" spans="1:14">
      <c r="A16" s="16"/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</row>
    <row r="17" spans="1:14">
      <c r="A17" s="16"/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17"/>
    </row>
    <row r="18" spans="1:14">
      <c r="A18" s="16"/>
      <c r="B18" s="16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</row>
    <row r="19" spans="1:14">
      <c r="A19" s="16"/>
      <c r="B19" s="16"/>
      <c r="C19" s="16"/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</row>
    <row r="20" spans="1:14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</row>
    <row r="21" spans="1:14">
      <c r="A21" s="16"/>
      <c r="B21" s="16"/>
      <c r="C21" s="16"/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17"/>
    </row>
    <row r="22" spans="1:14">
      <c r="A22" s="16"/>
      <c r="B22" s="16"/>
      <c r="C22" s="16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</row>
    <row r="23" spans="1:14">
      <c r="A23" s="16"/>
      <c r="B23" s="16"/>
      <c r="C23" s="16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</row>
    <row r="24" spans="1:14">
      <c r="A24" s="16"/>
      <c r="B24" s="16"/>
      <c r="C24" s="16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</row>
    <row r="25" spans="1:14">
      <c r="A25" s="16"/>
      <c r="B25" s="16"/>
      <c r="C25" s="16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17"/>
    </row>
    <row r="26" spans="1:14">
      <c r="A26" s="16"/>
      <c r="B26" s="16"/>
      <c r="C26" s="16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</row>
    <row r="27" spans="1:14">
      <c r="A27" s="16"/>
      <c r="B27" s="16"/>
      <c r="C27" s="16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</row>
    <row r="28" spans="1:14">
      <c r="A28" s="16"/>
      <c r="B28" s="16"/>
      <c r="C28" s="16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</row>
    <row r="29" spans="1:14">
      <c r="A29" s="16"/>
      <c r="B29" s="16"/>
      <c r="C29" s="16"/>
      <c r="D29" s="16"/>
      <c r="E29" s="16"/>
      <c r="F29" s="16"/>
      <c r="G29" s="16"/>
      <c r="H29" s="16"/>
      <c r="I29" s="16"/>
      <c r="J29" s="17"/>
      <c r="K29" s="17"/>
      <c r="L29" s="17"/>
      <c r="M29" s="17"/>
      <c r="N29" s="17"/>
    </row>
    <row r="30" spans="1:14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7"/>
      <c r="L30" s="17"/>
      <c r="M30" s="17"/>
      <c r="N30" s="17"/>
    </row>
    <row r="31" spans="1:14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</row>
    <row r="32" spans="1:14">
      <c r="A32" s="16"/>
      <c r="B32" s="16"/>
      <c r="C32" s="16"/>
      <c r="D32" s="16"/>
      <c r="E32" s="16"/>
      <c r="F32" s="16"/>
      <c r="G32" s="16"/>
      <c r="H32" s="16"/>
      <c r="I32" s="16"/>
      <c r="J32" s="17"/>
      <c r="K32" s="17"/>
      <c r="L32" s="17"/>
      <c r="M32" s="17"/>
      <c r="N32" s="17"/>
    </row>
    <row r="33" spans="1:14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7"/>
      <c r="L33" s="17"/>
      <c r="M33" s="17"/>
      <c r="N33" s="17"/>
    </row>
    <row r="34" spans="1:14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7"/>
      <c r="L34" s="17"/>
      <c r="M34" s="17"/>
      <c r="N34" s="17"/>
    </row>
    <row r="35" spans="1:14">
      <c r="A35" s="16"/>
      <c r="B35" s="16"/>
      <c r="C35" s="16"/>
      <c r="D35" s="16"/>
      <c r="E35" s="16"/>
      <c r="F35" s="16"/>
      <c r="G35" s="16"/>
      <c r="H35" s="16"/>
      <c r="I35" s="16"/>
      <c r="J35" s="17"/>
      <c r="K35" s="17"/>
      <c r="L35" s="17"/>
      <c r="M35" s="17"/>
      <c r="N35" s="17"/>
    </row>
    <row r="36" spans="1:14">
      <c r="A36" s="16"/>
      <c r="B36" s="16"/>
      <c r="C36" s="16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17"/>
    </row>
    <row r="37" spans="1:14">
      <c r="A37" s="16"/>
      <c r="B37" s="16"/>
      <c r="C37" s="16"/>
      <c r="D37" s="16"/>
      <c r="E37" s="16"/>
      <c r="F37" s="16"/>
      <c r="G37" s="16"/>
      <c r="H37" s="16"/>
      <c r="I37" s="16"/>
      <c r="J37" s="17"/>
      <c r="K37" s="17"/>
      <c r="L37" s="17"/>
      <c r="M37" s="17"/>
      <c r="N37" s="17"/>
    </row>
    <row r="38" spans="1:14">
      <c r="A38" s="16"/>
      <c r="B38" s="16"/>
      <c r="C38" s="16"/>
      <c r="D38" s="16"/>
      <c r="E38" s="16"/>
      <c r="F38" s="16"/>
      <c r="G38" s="16"/>
      <c r="H38" s="16"/>
      <c r="I38" s="16"/>
      <c r="J38" s="17"/>
      <c r="K38" s="17"/>
      <c r="L38" s="17"/>
      <c r="M38" s="17"/>
      <c r="N38" s="17"/>
    </row>
    <row r="39" spans="1:14">
      <c r="A39" s="16"/>
      <c r="B39" s="16"/>
      <c r="C39" s="16"/>
      <c r="D39" s="16"/>
      <c r="E39" s="16"/>
      <c r="F39" s="16"/>
      <c r="G39" s="16"/>
      <c r="H39" s="16"/>
      <c r="I39" s="16"/>
      <c r="J39" s="17"/>
      <c r="K39" s="17"/>
      <c r="L39" s="17"/>
      <c r="M39" s="17"/>
      <c r="N39" s="17"/>
    </row>
    <row r="40" spans="1:14">
      <c r="A40" s="16"/>
      <c r="B40" s="16"/>
      <c r="C40" s="16"/>
      <c r="D40" s="16"/>
      <c r="E40" s="16"/>
      <c r="F40" s="16"/>
      <c r="G40" s="16"/>
      <c r="H40" s="16"/>
      <c r="I40" s="16"/>
      <c r="J40" s="17"/>
      <c r="K40" s="17"/>
      <c r="L40" s="17"/>
      <c r="M40" s="17"/>
      <c r="N40" s="17"/>
    </row>
    <row r="41" spans="1:14">
      <c r="A41" s="16"/>
      <c r="B41" s="16"/>
      <c r="C41" s="16"/>
      <c r="D41" s="16"/>
      <c r="E41" s="16"/>
      <c r="F41" s="16"/>
      <c r="G41" s="16"/>
      <c r="H41" s="16"/>
      <c r="I41" s="16"/>
      <c r="J41" s="17"/>
      <c r="K41" s="17"/>
      <c r="L41" s="17"/>
      <c r="M41" s="17"/>
      <c r="N41" s="17"/>
    </row>
    <row r="42" spans="1:14">
      <c r="A42" s="16"/>
      <c r="B42" s="16"/>
      <c r="C42" s="16"/>
      <c r="D42" s="16"/>
      <c r="E42" s="16"/>
      <c r="F42" s="16"/>
      <c r="G42" s="16"/>
      <c r="H42" s="16"/>
      <c r="I42" s="16"/>
      <c r="J42" s="17"/>
      <c r="K42" s="17"/>
      <c r="L42" s="17"/>
      <c r="M42" s="17"/>
      <c r="N42" s="17"/>
    </row>
    <row r="43" spans="1:14">
      <c r="A43" s="16"/>
      <c r="B43" s="16"/>
      <c r="C43" s="16"/>
      <c r="D43" s="16"/>
      <c r="E43" s="16"/>
      <c r="F43" s="16"/>
      <c r="G43" s="16"/>
      <c r="H43" s="16"/>
      <c r="I43" s="16"/>
      <c r="J43" s="17"/>
      <c r="K43" s="17"/>
      <c r="L43" s="17"/>
      <c r="M43" s="17"/>
      <c r="N43" s="17"/>
    </row>
    <row r="44" spans="1:14">
      <c r="A44" s="16"/>
      <c r="B44" s="16"/>
      <c r="C44" s="16"/>
      <c r="D44" s="16"/>
      <c r="E44" s="16"/>
      <c r="F44" s="16"/>
      <c r="G44" s="16"/>
      <c r="H44" s="16"/>
      <c r="I44" s="16"/>
      <c r="J44" s="17"/>
      <c r="K44" s="17"/>
      <c r="L44" s="17"/>
      <c r="M44" s="17"/>
      <c r="N44" s="17"/>
    </row>
    <row r="45" spans="1:14">
      <c r="A45" s="16"/>
      <c r="B45" s="16"/>
      <c r="C45" s="16"/>
      <c r="D45" s="16"/>
      <c r="E45" s="16"/>
      <c r="F45" s="16"/>
      <c r="G45" s="16"/>
      <c r="H45" s="16"/>
      <c r="I45" s="16"/>
      <c r="J45" s="17"/>
      <c r="K45" s="17"/>
      <c r="L45" s="17"/>
      <c r="M45" s="17"/>
      <c r="N45" s="17"/>
    </row>
    <row r="46" spans="1:14">
      <c r="A46" s="16"/>
      <c r="B46" s="16"/>
      <c r="C46" s="16"/>
      <c r="D46" s="16"/>
      <c r="E46" s="16"/>
      <c r="F46" s="16"/>
      <c r="G46" s="16"/>
      <c r="H46" s="16"/>
      <c r="I46" s="16"/>
      <c r="J46" s="17"/>
      <c r="K46" s="17"/>
      <c r="L46" s="17"/>
      <c r="M46" s="17"/>
      <c r="N46" s="17"/>
    </row>
    <row r="47" spans="1:14">
      <c r="A47" s="16"/>
      <c r="B47" s="16"/>
      <c r="C47" s="16"/>
      <c r="D47" s="16"/>
      <c r="E47" s="16"/>
      <c r="F47" s="16"/>
      <c r="G47" s="16"/>
      <c r="H47" s="16"/>
      <c r="I47" s="16"/>
      <c r="J47" s="17"/>
      <c r="K47" s="17"/>
      <c r="L47" s="17"/>
      <c r="M47" s="17"/>
      <c r="N47" s="17"/>
    </row>
    <row r="48" spans="1:14">
      <c r="A48" s="16"/>
      <c r="B48" s="16"/>
      <c r="C48" s="16"/>
      <c r="D48" s="16"/>
      <c r="E48" s="16"/>
      <c r="F48" s="16"/>
      <c r="G48" s="16"/>
      <c r="H48" s="16"/>
      <c r="I48" s="16"/>
      <c r="J48" s="17"/>
      <c r="K48" s="17"/>
      <c r="L48" s="17"/>
      <c r="M48" s="17"/>
      <c r="N48" s="17"/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7"/>
      <c r="K49" s="17"/>
      <c r="L49" s="17"/>
      <c r="M49" s="17"/>
      <c r="N49" s="17"/>
    </row>
    <row r="50" spans="1:14">
      <c r="A50" s="16"/>
      <c r="B50" s="16"/>
      <c r="C50" s="16"/>
      <c r="D50" s="16"/>
      <c r="E50" s="16"/>
      <c r="F50" s="16"/>
      <c r="G50" s="16"/>
      <c r="H50" s="16"/>
      <c r="I50" s="16"/>
      <c r="J50" s="17"/>
      <c r="K50" s="17"/>
      <c r="L50" s="17"/>
      <c r="M50" s="17"/>
      <c r="N50" s="17"/>
    </row>
    <row r="51" spans="1:14">
      <c r="A51" s="16"/>
      <c r="B51" s="16"/>
      <c r="C51" s="16"/>
      <c r="D51" s="16"/>
      <c r="E51" s="16"/>
      <c r="F51" s="16"/>
      <c r="G51" s="16"/>
      <c r="H51" s="16"/>
      <c r="I51" s="16"/>
      <c r="J51" s="17"/>
      <c r="K51" s="17"/>
      <c r="L51" s="17"/>
      <c r="M51" s="17"/>
      <c r="N51" s="17"/>
    </row>
    <row r="52" spans="1:14">
      <c r="A52" s="16"/>
      <c r="B52" s="16"/>
      <c r="C52" s="16"/>
      <c r="D52" s="16"/>
      <c r="E52" s="16"/>
      <c r="F52" s="16"/>
      <c r="G52" s="16"/>
      <c r="H52" s="16"/>
      <c r="I52" s="16"/>
      <c r="J52" s="17"/>
      <c r="K52" s="17"/>
      <c r="L52" s="17"/>
      <c r="M52" s="17"/>
      <c r="N52" s="17"/>
    </row>
    <row r="53" spans="1:14">
      <c r="A53" s="16"/>
      <c r="B53" s="16"/>
      <c r="C53" s="16"/>
      <c r="D53" s="16"/>
      <c r="E53" s="16"/>
      <c r="F53" s="16"/>
      <c r="G53" s="16"/>
      <c r="H53" s="16"/>
      <c r="I53" s="16"/>
      <c r="J53" s="17"/>
      <c r="K53" s="17"/>
      <c r="L53" s="17"/>
      <c r="M53" s="17"/>
      <c r="N53" s="17"/>
    </row>
    <row r="54" spans="1:14">
      <c r="A54" s="16"/>
      <c r="B54" s="16"/>
      <c r="C54" s="16"/>
      <c r="D54" s="16"/>
      <c r="E54" s="16"/>
      <c r="F54" s="16"/>
      <c r="G54" s="16"/>
      <c r="H54" s="16"/>
      <c r="I54" s="16"/>
      <c r="J54" s="17"/>
      <c r="K54" s="17"/>
      <c r="L54" s="17"/>
      <c r="M54" s="17"/>
      <c r="N54" s="17"/>
    </row>
    <row r="55" spans="1:14">
      <c r="A55" s="16"/>
      <c r="B55" s="16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7"/>
      <c r="N55" s="17"/>
    </row>
    <row r="56" spans="1:14">
      <c r="A56" s="16"/>
      <c r="B56" s="16"/>
      <c r="C56" s="16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</row>
    <row r="57" spans="1:14">
      <c r="A57" s="16"/>
      <c r="B57" s="16"/>
      <c r="C57" s="16"/>
      <c r="D57" s="16"/>
      <c r="E57" s="16"/>
      <c r="F57" s="16"/>
      <c r="G57" s="16"/>
      <c r="H57" s="16"/>
      <c r="I57" s="16"/>
      <c r="J57" s="17"/>
      <c r="K57" s="17"/>
      <c r="L57" s="17"/>
      <c r="M57" s="17"/>
      <c r="N57" s="17"/>
    </row>
    <row r="58" spans="1:14">
      <c r="A58" s="16"/>
      <c r="B58" s="16"/>
      <c r="C58" s="16"/>
      <c r="D58" s="16"/>
      <c r="E58" s="16"/>
      <c r="F58" s="16"/>
      <c r="G58" s="16"/>
      <c r="H58" s="16"/>
      <c r="I58" s="16"/>
      <c r="J58" s="17"/>
      <c r="K58" s="17"/>
      <c r="L58" s="17"/>
      <c r="M58" s="17"/>
      <c r="N58" s="17"/>
    </row>
    <row r="59" spans="1:14">
      <c r="A59" s="16"/>
      <c r="B59" s="16"/>
      <c r="C59" s="16"/>
      <c r="D59" s="16"/>
      <c r="E59" s="16"/>
      <c r="F59" s="16"/>
      <c r="G59" s="16"/>
      <c r="H59" s="16"/>
      <c r="I59" s="16"/>
      <c r="J59" s="17"/>
      <c r="K59" s="17"/>
      <c r="L59" s="17"/>
      <c r="M59" s="17"/>
      <c r="N59" s="17"/>
    </row>
    <row r="60" spans="1:14">
      <c r="A60" s="16"/>
      <c r="B60" s="16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</row>
    <row r="61" spans="1:14">
      <c r="A61" s="16"/>
      <c r="B61" s="16"/>
      <c r="C61" s="16"/>
      <c r="D61" s="16"/>
      <c r="E61" s="16"/>
      <c r="F61" s="16"/>
      <c r="G61" s="16"/>
      <c r="H61" s="16"/>
      <c r="I61" s="16"/>
      <c r="J61" s="17"/>
      <c r="K61" s="17"/>
      <c r="L61" s="17"/>
      <c r="M61" s="17"/>
      <c r="N61" s="17"/>
    </row>
    <row r="62" spans="1:14">
      <c r="A62" s="16"/>
      <c r="B62" s="16"/>
      <c r="C62" s="16"/>
      <c r="D62" s="16"/>
      <c r="E62" s="16"/>
      <c r="F62" s="16"/>
      <c r="G62" s="16"/>
      <c r="H62" s="16"/>
      <c r="I62" s="16"/>
      <c r="J62" s="17"/>
      <c r="K62" s="17"/>
      <c r="L62" s="17"/>
      <c r="M62" s="17"/>
      <c r="N62" s="17"/>
    </row>
    <row r="63" spans="1:14">
      <c r="A63" s="16"/>
      <c r="B63" s="16"/>
      <c r="C63" s="16"/>
      <c r="D63" s="16"/>
      <c r="E63" s="16"/>
      <c r="F63" s="16"/>
      <c r="G63" s="16"/>
      <c r="H63" s="16"/>
      <c r="I63" s="16"/>
      <c r="J63" s="17"/>
      <c r="K63" s="17"/>
      <c r="L63" s="17"/>
      <c r="M63" s="17"/>
      <c r="N63" s="17"/>
    </row>
    <row r="64" spans="1:14">
      <c r="A64" s="16"/>
      <c r="B64" s="16"/>
      <c r="C64" s="16"/>
      <c r="D64" s="16"/>
      <c r="E64" s="16"/>
      <c r="F64" s="16"/>
      <c r="G64" s="16"/>
      <c r="H64" s="16"/>
      <c r="I64" s="16"/>
      <c r="J64" s="17"/>
      <c r="K64" s="17"/>
      <c r="L64" s="17"/>
      <c r="M64" s="17"/>
      <c r="N64" s="17"/>
    </row>
    <row r="65" spans="1:14">
      <c r="A65" s="16"/>
      <c r="B65" s="16"/>
      <c r="C65" s="16"/>
      <c r="D65" s="16"/>
      <c r="E65" s="16"/>
      <c r="F65" s="16"/>
      <c r="G65" s="16"/>
      <c r="H65" s="16"/>
      <c r="I65" s="16"/>
      <c r="J65" s="17"/>
      <c r="K65" s="17"/>
      <c r="L65" s="17"/>
      <c r="M65" s="17"/>
      <c r="N65" s="17"/>
    </row>
    <row r="66" spans="1:14">
      <c r="A66" s="16"/>
      <c r="B66" s="16"/>
      <c r="C66" s="16"/>
      <c r="D66" s="16"/>
      <c r="E66" s="16"/>
      <c r="F66" s="16"/>
      <c r="G66" s="16"/>
      <c r="H66" s="16"/>
      <c r="I66" s="16"/>
      <c r="J66" s="17"/>
      <c r="K66" s="17"/>
      <c r="L66" s="17"/>
      <c r="M66" s="17"/>
      <c r="N66" s="17"/>
    </row>
    <row r="67" spans="1:14">
      <c r="A67" s="16"/>
      <c r="B67" s="16"/>
      <c r="C67" s="16"/>
      <c r="D67" s="16"/>
      <c r="E67" s="16"/>
      <c r="F67" s="16"/>
      <c r="G67" s="16"/>
      <c r="H67" s="16"/>
      <c r="I67" s="16"/>
      <c r="J67" s="17"/>
      <c r="K67" s="17"/>
      <c r="L67" s="17"/>
      <c r="M67" s="17"/>
      <c r="N67" s="17"/>
    </row>
    <row r="68" spans="1:14">
      <c r="A68" s="16"/>
      <c r="B68" s="16"/>
      <c r="C68" s="16"/>
      <c r="D68" s="16"/>
      <c r="E68" s="16"/>
      <c r="F68" s="16"/>
      <c r="G68" s="16"/>
      <c r="H68" s="16"/>
      <c r="I68" s="16"/>
      <c r="J68" s="17"/>
      <c r="K68" s="17"/>
      <c r="L68" s="17"/>
      <c r="M68" s="17"/>
      <c r="N68" s="17"/>
    </row>
    <row r="69" spans="1:14">
      <c r="A69" s="16"/>
      <c r="B69" s="16"/>
      <c r="C69" s="16"/>
      <c r="D69" s="16"/>
      <c r="E69" s="16"/>
      <c r="F69" s="16"/>
      <c r="G69" s="16"/>
      <c r="H69" s="16"/>
      <c r="I69" s="16"/>
      <c r="J69" s="17"/>
      <c r="K69" s="17"/>
      <c r="L69" s="17"/>
      <c r="M69" s="17"/>
      <c r="N69" s="17"/>
    </row>
    <row r="70" spans="1:14">
      <c r="A70" s="16"/>
      <c r="B70" s="16"/>
      <c r="C70" s="16"/>
      <c r="D70" s="16"/>
      <c r="E70" s="16"/>
      <c r="F70" s="16"/>
      <c r="G70" s="16"/>
      <c r="H70" s="16"/>
      <c r="I70" s="16"/>
      <c r="J70" s="17"/>
      <c r="K70" s="17"/>
      <c r="L70" s="17"/>
      <c r="M70" s="17"/>
      <c r="N70" s="17"/>
    </row>
    <row r="71" spans="1:14">
      <c r="A71" s="16"/>
      <c r="B71" s="16"/>
      <c r="C71" s="16"/>
      <c r="D71" s="16"/>
      <c r="E71" s="16"/>
      <c r="F71" s="16"/>
      <c r="G71" s="16"/>
      <c r="H71" s="16"/>
      <c r="I71" s="16"/>
      <c r="J71" s="17"/>
      <c r="K71" s="17"/>
      <c r="L71" s="17"/>
      <c r="M71" s="17"/>
      <c r="N71" s="17"/>
    </row>
    <row r="72" spans="1:14">
      <c r="A72" s="16"/>
      <c r="B72" s="16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7"/>
      <c r="K73" s="17"/>
      <c r="L73" s="17"/>
      <c r="M73" s="17"/>
      <c r="N73" s="17"/>
    </row>
    <row r="74" spans="1:14">
      <c r="A74" s="16"/>
      <c r="B74" s="16"/>
      <c r="C74" s="16"/>
      <c r="D74" s="16"/>
      <c r="E74" s="16"/>
      <c r="F74" s="16"/>
      <c r="G74" s="16"/>
      <c r="H74" s="16"/>
      <c r="I74" s="16"/>
      <c r="J74" s="17"/>
      <c r="K74" s="17"/>
      <c r="L74" s="17"/>
      <c r="M74" s="17"/>
      <c r="N74" s="17"/>
    </row>
    <row r="75" spans="1:14">
      <c r="A75" s="16"/>
      <c r="B75" s="16"/>
      <c r="C75" s="16"/>
      <c r="D75" s="16"/>
      <c r="E75" s="16"/>
      <c r="F75" s="16"/>
      <c r="G75" s="16"/>
      <c r="H75" s="16"/>
      <c r="I75" s="16"/>
      <c r="J75" s="17"/>
      <c r="K75" s="17"/>
      <c r="L75" s="17"/>
      <c r="M75" s="17"/>
      <c r="N75" s="17"/>
    </row>
    <row r="76" spans="1:14">
      <c r="A76" s="16"/>
      <c r="B76" s="16"/>
      <c r="C76" s="16"/>
      <c r="D76" s="16"/>
      <c r="E76" s="16"/>
      <c r="F76" s="16"/>
      <c r="G76" s="16"/>
      <c r="H76" s="16"/>
      <c r="I76" s="16"/>
      <c r="J76" s="17"/>
      <c r="K76" s="17"/>
      <c r="L76" s="17"/>
      <c r="M76" s="17"/>
      <c r="N76" s="17"/>
    </row>
    <row r="77" spans="1:14">
      <c r="A77" s="16"/>
      <c r="B77" s="16"/>
      <c r="C77" s="16"/>
      <c r="D77" s="16"/>
      <c r="E77" s="16"/>
      <c r="F77" s="16"/>
      <c r="G77" s="16"/>
      <c r="H77" s="16"/>
      <c r="I77" s="16"/>
      <c r="J77" s="17"/>
      <c r="K77" s="17"/>
      <c r="L77" s="17"/>
      <c r="M77" s="17"/>
      <c r="N77" s="17"/>
    </row>
    <row r="78" spans="1:14">
      <c r="A78" s="16"/>
      <c r="B78" s="16"/>
      <c r="C78" s="16"/>
      <c r="D78" s="16"/>
      <c r="E78" s="16"/>
      <c r="F78" s="16"/>
      <c r="G78" s="16"/>
      <c r="H78" s="16"/>
      <c r="I78" s="16"/>
      <c r="J78" s="17"/>
      <c r="K78" s="17"/>
      <c r="L78" s="17"/>
      <c r="M78" s="17"/>
      <c r="N78" s="17"/>
    </row>
    <row r="79" spans="1:14">
      <c r="A79" s="16"/>
      <c r="B79" s="16"/>
      <c r="C79" s="16"/>
      <c r="D79" s="16"/>
      <c r="E79" s="16"/>
      <c r="F79" s="16"/>
      <c r="G79" s="16"/>
      <c r="H79" s="16"/>
      <c r="I79" s="16"/>
      <c r="J79" s="17"/>
      <c r="K79" s="17"/>
      <c r="L79" s="17"/>
      <c r="M79" s="17"/>
      <c r="N79" s="17"/>
    </row>
    <row r="80" spans="1:14">
      <c r="A80" s="16"/>
      <c r="B80" s="16"/>
      <c r="C80" s="16"/>
      <c r="D80" s="16"/>
      <c r="E80" s="16"/>
      <c r="F80" s="16"/>
      <c r="G80" s="16"/>
      <c r="H80" s="16"/>
      <c r="I80" s="16"/>
      <c r="J80" s="17"/>
      <c r="K80" s="17"/>
      <c r="L80" s="17"/>
      <c r="M80" s="17"/>
      <c r="N80" s="17"/>
    </row>
    <row r="81" spans="1:14">
      <c r="A81" s="16"/>
      <c r="B81" s="16"/>
      <c r="C81" s="16"/>
      <c r="D81" s="16"/>
      <c r="E81" s="16"/>
      <c r="F81" s="16"/>
      <c r="G81" s="16"/>
      <c r="H81" s="16"/>
      <c r="I81" s="16"/>
      <c r="J81" s="17"/>
      <c r="K81" s="17"/>
      <c r="L81" s="17"/>
      <c r="M81" s="17"/>
      <c r="N81" s="17"/>
    </row>
    <row r="82" spans="1:14">
      <c r="A82" s="16"/>
      <c r="B82" s="16"/>
      <c r="C82" s="16"/>
      <c r="D82" s="16"/>
      <c r="E82" s="16"/>
      <c r="F82" s="16"/>
      <c r="G82" s="16"/>
      <c r="H82" s="16"/>
      <c r="I82" s="16"/>
      <c r="J82" s="17"/>
      <c r="K82" s="17"/>
      <c r="L82" s="17"/>
      <c r="M82" s="17"/>
      <c r="N82" s="17"/>
    </row>
    <row r="83" spans="1:14">
      <c r="A83" s="16"/>
      <c r="B83" s="16"/>
      <c r="C83" s="16"/>
      <c r="D83" s="16"/>
      <c r="E83" s="16"/>
      <c r="F83" s="16"/>
      <c r="G83" s="16"/>
      <c r="H83" s="16"/>
      <c r="I83" s="16"/>
      <c r="J83" s="17"/>
      <c r="K83" s="17"/>
      <c r="L83" s="17"/>
      <c r="M83" s="17"/>
      <c r="N83" s="17"/>
    </row>
    <row r="84" spans="1:14">
      <c r="A84" s="16"/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</row>
    <row r="85" spans="1:14">
      <c r="A85" s="16"/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</row>
    <row r="86" spans="1:14">
      <c r="A86" s="16"/>
      <c r="B86" s="16"/>
      <c r="C86" s="16"/>
      <c r="D86" s="16"/>
      <c r="E86" s="16"/>
      <c r="F86" s="16"/>
      <c r="G86" s="16"/>
      <c r="H86" s="16"/>
      <c r="I86" s="16"/>
      <c r="J86" s="17"/>
      <c r="K86" s="17"/>
      <c r="L86" s="17"/>
      <c r="M86" s="17"/>
      <c r="N86" s="17"/>
    </row>
    <row r="87" spans="1:14">
      <c r="A87" s="16"/>
      <c r="B87" s="16"/>
      <c r="C87" s="16"/>
      <c r="D87" s="16"/>
      <c r="E87" s="16"/>
      <c r="F87" s="16"/>
      <c r="G87" s="16"/>
      <c r="H87" s="16"/>
      <c r="I87" s="16"/>
      <c r="J87" s="17"/>
      <c r="K87" s="17"/>
      <c r="L87" s="17"/>
      <c r="M87" s="17"/>
      <c r="N87" s="17"/>
    </row>
    <row r="88" spans="1:14">
      <c r="A88" s="16"/>
      <c r="B88" s="16"/>
      <c r="C88" s="16"/>
      <c r="D88" s="16"/>
      <c r="E88" s="16"/>
      <c r="F88" s="16"/>
      <c r="G88" s="16"/>
      <c r="H88" s="16"/>
      <c r="I88" s="16"/>
      <c r="J88" s="17"/>
      <c r="K88" s="17"/>
      <c r="L88" s="17"/>
      <c r="M88" s="17"/>
      <c r="N88" s="17"/>
    </row>
    <row r="89" spans="1:14">
      <c r="A89" s="16"/>
      <c r="B89" s="16"/>
      <c r="C89" s="16"/>
      <c r="D89" s="16"/>
      <c r="E89" s="16"/>
      <c r="F89" s="16"/>
      <c r="G89" s="16"/>
      <c r="H89" s="16"/>
      <c r="I89" s="16"/>
      <c r="J89" s="17"/>
      <c r="K89" s="17"/>
      <c r="L89" s="17"/>
      <c r="M89" s="17"/>
      <c r="N89" s="17"/>
    </row>
    <row r="90" spans="1:14">
      <c r="A90" s="16"/>
      <c r="B90" s="16"/>
      <c r="C90" s="16"/>
      <c r="D90" s="16"/>
      <c r="E90" s="16"/>
      <c r="F90" s="16"/>
      <c r="G90" s="16"/>
      <c r="H90" s="16"/>
      <c r="I90" s="16"/>
      <c r="J90" s="17"/>
      <c r="K90" s="17"/>
      <c r="L90" s="17"/>
      <c r="M90" s="17"/>
      <c r="N90" s="17"/>
    </row>
    <row r="91" spans="1:14">
      <c r="A91" s="16"/>
      <c r="B91" s="16"/>
      <c r="C91" s="16"/>
      <c r="D91" s="16"/>
      <c r="E91" s="16"/>
      <c r="F91" s="16"/>
      <c r="G91" s="16"/>
      <c r="H91" s="16"/>
      <c r="I91" s="16"/>
      <c r="J91" s="17"/>
      <c r="K91" s="17"/>
      <c r="L91" s="17"/>
      <c r="M91" s="17"/>
      <c r="N91" s="17"/>
    </row>
    <row r="92" spans="1:14">
      <c r="A92" s="16"/>
      <c r="B92" s="16"/>
      <c r="C92" s="16"/>
      <c r="D92" s="16"/>
      <c r="E92" s="16"/>
      <c r="F92" s="16"/>
      <c r="G92" s="16"/>
      <c r="H92" s="16"/>
      <c r="I92" s="16"/>
      <c r="J92" s="17"/>
      <c r="K92" s="17"/>
      <c r="L92" s="17"/>
      <c r="M92" s="17"/>
      <c r="N92" s="17"/>
    </row>
    <row r="93" spans="1:14">
      <c r="A93" s="16"/>
      <c r="B93" s="16"/>
      <c r="C93" s="16"/>
      <c r="D93" s="16"/>
      <c r="E93" s="16"/>
      <c r="F93" s="16"/>
      <c r="G93" s="16"/>
      <c r="H93" s="16"/>
      <c r="I93" s="16"/>
      <c r="J93" s="17"/>
      <c r="K93" s="17"/>
      <c r="L93" s="17"/>
      <c r="M93" s="17"/>
      <c r="N93" s="17"/>
    </row>
    <row r="94" spans="1:14">
      <c r="A94" s="16"/>
      <c r="B94" s="16"/>
      <c r="C94" s="16"/>
      <c r="D94" s="16"/>
      <c r="E94" s="16"/>
      <c r="F94" s="16"/>
      <c r="G94" s="16"/>
      <c r="H94" s="16"/>
      <c r="I94" s="16"/>
      <c r="J94" s="17"/>
      <c r="K94" s="17"/>
      <c r="L94" s="17"/>
      <c r="M94" s="17"/>
      <c r="N94" s="17"/>
    </row>
    <row r="95" spans="1:14">
      <c r="A95" s="16"/>
      <c r="B95" s="16"/>
      <c r="C95" s="16"/>
      <c r="D95" s="16"/>
      <c r="E95" s="16"/>
      <c r="F95" s="16"/>
      <c r="G95" s="16"/>
      <c r="H95" s="16"/>
      <c r="I95" s="16"/>
      <c r="J95" s="17"/>
      <c r="K95" s="17"/>
      <c r="L95" s="17"/>
      <c r="M95" s="17"/>
      <c r="N95" s="17"/>
    </row>
    <row r="96" spans="1:14">
      <c r="A96" s="16"/>
      <c r="B96" s="16"/>
      <c r="C96" s="16"/>
      <c r="D96" s="16"/>
      <c r="E96" s="16"/>
      <c r="F96" s="16"/>
      <c r="G96" s="16"/>
      <c r="H96" s="16"/>
      <c r="I96" s="16"/>
      <c r="J96" s="17"/>
      <c r="K96" s="17"/>
      <c r="L96" s="17"/>
      <c r="M96" s="17"/>
      <c r="N96" s="17"/>
    </row>
    <row r="97" spans="1:14">
      <c r="A97" s="16"/>
      <c r="B97" s="16"/>
      <c r="C97" s="16"/>
      <c r="D97" s="16"/>
      <c r="E97" s="16"/>
      <c r="F97" s="16"/>
      <c r="G97" s="16"/>
      <c r="H97" s="16"/>
      <c r="I97" s="16"/>
      <c r="J97" s="17"/>
      <c r="K97" s="17"/>
      <c r="L97" s="17"/>
      <c r="M97" s="17"/>
      <c r="N97" s="17"/>
    </row>
    <row r="98" spans="1:14">
      <c r="A98" s="16"/>
      <c r="B98" s="16"/>
      <c r="C98" s="16"/>
      <c r="D98" s="16"/>
      <c r="E98" s="16"/>
      <c r="F98" s="16"/>
      <c r="G98" s="16"/>
      <c r="H98" s="16"/>
      <c r="I98" s="16"/>
      <c r="J98" s="17"/>
      <c r="K98" s="17"/>
      <c r="L98" s="17"/>
      <c r="M98" s="17"/>
      <c r="N98" s="17"/>
    </row>
    <row r="99" spans="1:14">
      <c r="A99" s="16"/>
      <c r="B99" s="16"/>
      <c r="C99" s="16"/>
      <c r="D99" s="16"/>
      <c r="E99" s="16"/>
      <c r="F99" s="16"/>
      <c r="G99" s="16"/>
      <c r="H99" s="16"/>
      <c r="I99" s="16"/>
      <c r="J99" s="17"/>
      <c r="K99" s="17"/>
      <c r="L99" s="17"/>
      <c r="M99" s="17"/>
      <c r="N99" s="17"/>
    </row>
    <row r="100" spans="1:14">
      <c r="A100" s="16"/>
      <c r="B100" s="16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  <c r="N100" s="17"/>
    </row>
    <row r="101" spans="1:14">
      <c r="A101" s="16"/>
      <c r="B101" s="16"/>
      <c r="C101" s="16"/>
      <c r="D101" s="16"/>
      <c r="E101" s="16"/>
      <c r="F101" s="16"/>
      <c r="G101" s="16"/>
      <c r="H101" s="16"/>
      <c r="I101" s="16"/>
      <c r="J101" s="17"/>
      <c r="K101" s="17"/>
      <c r="L101" s="17"/>
      <c r="M101" s="17"/>
      <c r="N101" s="17"/>
    </row>
    <row r="102" spans="1:14">
      <c r="A102" s="16"/>
      <c r="B102" s="16"/>
      <c r="C102" s="16"/>
      <c r="D102" s="16"/>
      <c r="E102" s="16"/>
      <c r="F102" s="16"/>
      <c r="G102" s="16"/>
      <c r="H102" s="16"/>
      <c r="I102" s="16"/>
      <c r="J102" s="17"/>
      <c r="K102" s="17"/>
      <c r="L102" s="17"/>
      <c r="M102" s="17"/>
      <c r="N102" s="17"/>
    </row>
  </sheetData>
  <phoneticPr fontId="1" type="noConversion"/>
  <conditionalFormatting sqref="B2:B102">
    <cfRule type="expression" dxfId="245" priority="6">
      <formula>AND(XEG2=0,XEH2&lt;&gt;"")</formula>
    </cfRule>
  </conditionalFormatting>
  <conditionalFormatting sqref="A2:N102">
    <cfRule type="expression" dxfId="244" priority="5">
      <formula>AND(XEG2=0,XEH2&lt;&gt;"")</formula>
    </cfRule>
  </conditionalFormatting>
  <conditionalFormatting sqref="D2:G102">
    <cfRule type="cellIs" dxfId="243" priority="3" operator="lessThan">
      <formula>#REF!</formula>
    </cfRule>
    <cfRule type="cellIs" dxfId="242" priority="4" operator="equal">
      <formula>#REF!</formula>
    </cfRule>
  </conditionalFormatting>
  <conditionalFormatting sqref="H2:H102">
    <cfRule type="cellIs" dxfId="241" priority="1" operator="lessThan">
      <formula>#REF!*COUNTIF(D2:G2,"&gt;0")</formula>
    </cfRule>
    <cfRule type="cellIs" dxfId="24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696</v>
      </c>
      <c r="B1" s="30" t="s">
        <v>697</v>
      </c>
      <c r="C1" s="30" t="s">
        <v>466</v>
      </c>
      <c r="D1" s="29" t="s">
        <v>66</v>
      </c>
      <c r="E1" s="29" t="s">
        <v>67</v>
      </c>
      <c r="F1" s="29" t="s">
        <v>68</v>
      </c>
      <c r="G1" s="29" t="s">
        <v>69</v>
      </c>
      <c r="H1" s="30" t="s">
        <v>1</v>
      </c>
      <c r="I1" s="30" t="s">
        <v>698</v>
      </c>
      <c r="J1" s="29" t="s">
        <v>66</v>
      </c>
      <c r="K1" s="29" t="s">
        <v>67</v>
      </c>
      <c r="L1" s="29" t="s">
        <v>68</v>
      </c>
      <c r="M1" s="29" t="s">
        <v>69</v>
      </c>
      <c r="N1" s="30" t="s">
        <v>1</v>
      </c>
    </row>
    <row r="2" spans="1:14" ht="16.5">
      <c r="A2" s="1"/>
      <c r="B2" s="1"/>
      <c r="C2" s="1" t="s">
        <v>384</v>
      </c>
      <c r="D2" s="1">
        <v>80</v>
      </c>
      <c r="E2" s="1">
        <v>76</v>
      </c>
      <c r="F2" s="1">
        <v>75</v>
      </c>
      <c r="G2" s="1">
        <v>73</v>
      </c>
      <c r="H2" s="1">
        <v>304</v>
      </c>
      <c r="I2" s="1"/>
      <c r="J2" s="2">
        <v>9.058823529411768</v>
      </c>
      <c r="K2" s="2">
        <v>10</v>
      </c>
      <c r="L2" s="2">
        <v>10.538461538461533</v>
      </c>
      <c r="M2" s="2">
        <v>13</v>
      </c>
      <c r="N2" s="2">
        <v>42.597285067873301</v>
      </c>
    </row>
    <row r="3" spans="1:14" ht="16.5">
      <c r="A3" s="1"/>
      <c r="B3" s="1"/>
      <c r="C3" s="1" t="s">
        <v>366</v>
      </c>
      <c r="D3" s="1">
        <v>79</v>
      </c>
      <c r="E3" s="1">
        <v>79</v>
      </c>
      <c r="F3" s="1">
        <v>74</v>
      </c>
      <c r="G3" s="1">
        <v>73</v>
      </c>
      <c r="H3" s="1">
        <v>305</v>
      </c>
      <c r="I3" s="1"/>
      <c r="J3" s="2">
        <v>10.058823529411768</v>
      </c>
      <c r="K3" s="2">
        <v>7</v>
      </c>
      <c r="L3" s="2">
        <v>11.538461538461533</v>
      </c>
      <c r="M3" s="2">
        <v>13</v>
      </c>
      <c r="N3" s="2">
        <v>41.597285067873301</v>
      </c>
    </row>
    <row r="4" spans="1:14" ht="16.5">
      <c r="A4" s="1"/>
      <c r="B4" s="1"/>
      <c r="C4" s="1" t="s">
        <v>386</v>
      </c>
      <c r="D4" s="1">
        <v>81</v>
      </c>
      <c r="E4" s="1">
        <v>78</v>
      </c>
      <c r="F4" s="1">
        <v>73</v>
      </c>
      <c r="G4" s="1">
        <v>74</v>
      </c>
      <c r="H4" s="1">
        <v>306</v>
      </c>
      <c r="I4" s="1"/>
      <c r="J4" s="2">
        <v>8.058823529411768</v>
      </c>
      <c r="K4" s="2">
        <v>8</v>
      </c>
      <c r="L4" s="2">
        <v>12.538461538461533</v>
      </c>
      <c r="M4" s="2">
        <v>12</v>
      </c>
      <c r="N4" s="2">
        <v>40.597285067873301</v>
      </c>
    </row>
    <row r="5" spans="1:14" ht="16.5">
      <c r="A5" s="1"/>
      <c r="B5" s="1"/>
      <c r="C5" s="1" t="s">
        <v>375</v>
      </c>
      <c r="D5" s="1">
        <v>80</v>
      </c>
      <c r="E5" s="1">
        <v>80</v>
      </c>
      <c r="F5" s="1">
        <v>74</v>
      </c>
      <c r="G5" s="1">
        <v>75</v>
      </c>
      <c r="H5" s="1">
        <v>309</v>
      </c>
      <c r="I5" s="1"/>
      <c r="J5" s="2">
        <v>9.058823529411768</v>
      </c>
      <c r="K5" s="2">
        <v>6</v>
      </c>
      <c r="L5" s="2">
        <v>11.538461538461533</v>
      </c>
      <c r="M5" s="2">
        <v>11</v>
      </c>
      <c r="N5" s="2">
        <v>37.597285067873301</v>
      </c>
    </row>
    <row r="6" spans="1:14" ht="16.5">
      <c r="A6" s="1"/>
      <c r="B6" s="1"/>
      <c r="C6" s="1" t="s">
        <v>372</v>
      </c>
      <c r="D6" s="1">
        <v>78</v>
      </c>
      <c r="E6" s="1">
        <v>80</v>
      </c>
      <c r="F6" s="1">
        <v>79</v>
      </c>
      <c r="G6" s="1">
        <v>76</v>
      </c>
      <c r="H6" s="1">
        <v>313</v>
      </c>
      <c r="I6" s="1"/>
      <c r="J6" s="2">
        <v>11.058823529411768</v>
      </c>
      <c r="K6" s="2">
        <v>6</v>
      </c>
      <c r="L6" s="2">
        <v>6.538461538461533</v>
      </c>
      <c r="M6" s="2">
        <v>10</v>
      </c>
      <c r="N6" s="2">
        <v>33.597285067873301</v>
      </c>
    </row>
    <row r="7" spans="1:14" ht="16.5">
      <c r="A7" s="1"/>
      <c r="B7" s="1"/>
      <c r="C7" s="1" t="s">
        <v>370</v>
      </c>
      <c r="D7" s="1">
        <v>85</v>
      </c>
      <c r="E7" s="1">
        <v>76</v>
      </c>
      <c r="F7" s="1">
        <v>75</v>
      </c>
      <c r="G7" s="1">
        <v>77</v>
      </c>
      <c r="H7" s="1">
        <v>313</v>
      </c>
      <c r="I7" s="1"/>
      <c r="J7" s="2">
        <v>4.058823529411768</v>
      </c>
      <c r="K7" s="2">
        <v>10</v>
      </c>
      <c r="L7" s="2">
        <v>10.538461538461533</v>
      </c>
      <c r="M7" s="2">
        <v>9</v>
      </c>
      <c r="N7" s="2">
        <v>33.597285067873301</v>
      </c>
    </row>
    <row r="8" spans="1:14" ht="16.5">
      <c r="A8" s="1"/>
      <c r="B8" s="1"/>
      <c r="C8" s="1" t="s">
        <v>398</v>
      </c>
      <c r="D8" s="1">
        <v>82</v>
      </c>
      <c r="E8" s="1">
        <v>81</v>
      </c>
      <c r="F8" s="1">
        <v>73</v>
      </c>
      <c r="G8" s="1">
        <v>78</v>
      </c>
      <c r="H8" s="1">
        <v>314</v>
      </c>
      <c r="I8" s="1"/>
      <c r="J8" s="2">
        <v>7.058823529411768</v>
      </c>
      <c r="K8" s="2">
        <v>5</v>
      </c>
      <c r="L8" s="2">
        <v>12.538461538461533</v>
      </c>
      <c r="M8" s="2">
        <v>8</v>
      </c>
      <c r="N8" s="2">
        <v>32.597285067873301</v>
      </c>
    </row>
    <row r="9" spans="1:14" ht="16.5">
      <c r="A9" s="1"/>
      <c r="B9" s="1"/>
      <c r="C9" s="1" t="s">
        <v>373</v>
      </c>
      <c r="D9" s="1">
        <v>83</v>
      </c>
      <c r="E9" s="1">
        <v>81</v>
      </c>
      <c r="F9" s="1">
        <v>74</v>
      </c>
      <c r="G9" s="1">
        <v>77</v>
      </c>
      <c r="H9" s="1">
        <v>315</v>
      </c>
      <c r="I9" s="1"/>
      <c r="J9" s="2">
        <v>6.058823529411768</v>
      </c>
      <c r="K9" s="2">
        <v>5</v>
      </c>
      <c r="L9" s="2">
        <v>11.538461538461533</v>
      </c>
      <c r="M9" s="2">
        <v>9</v>
      </c>
      <c r="N9" s="2">
        <v>31.597285067873301</v>
      </c>
    </row>
    <row r="10" spans="1:14" ht="16.5">
      <c r="A10" s="1"/>
      <c r="B10" s="1"/>
      <c r="C10" s="1" t="s">
        <v>391</v>
      </c>
      <c r="D10" s="1">
        <v>83</v>
      </c>
      <c r="E10" s="1">
        <v>78</v>
      </c>
      <c r="F10" s="1">
        <v>79</v>
      </c>
      <c r="G10" s="1">
        <v>76</v>
      </c>
      <c r="H10" s="1">
        <v>316</v>
      </c>
      <c r="I10" s="1"/>
      <c r="J10" s="2">
        <v>6.058823529411768</v>
      </c>
      <c r="K10" s="2">
        <v>8</v>
      </c>
      <c r="L10" s="2">
        <v>6.538461538461533</v>
      </c>
      <c r="M10" s="2">
        <v>10</v>
      </c>
      <c r="N10" s="2">
        <v>30.597285067873301</v>
      </c>
    </row>
    <row r="11" spans="1:14" ht="16.5">
      <c r="A11" s="1"/>
      <c r="B11" s="1"/>
      <c r="C11" s="1" t="s">
        <v>422</v>
      </c>
      <c r="D11" s="1">
        <v>78</v>
      </c>
      <c r="E11" s="1">
        <v>82</v>
      </c>
      <c r="F11" s="1">
        <v>81</v>
      </c>
      <c r="G11" s="1">
        <v>77</v>
      </c>
      <c r="H11" s="1">
        <v>318</v>
      </c>
      <c r="I11" s="1"/>
      <c r="J11" s="2">
        <v>11.058823529411768</v>
      </c>
      <c r="K11" s="2">
        <v>4</v>
      </c>
      <c r="L11" s="2">
        <v>4.538461538461533</v>
      </c>
      <c r="M11" s="2">
        <v>9</v>
      </c>
      <c r="N11" s="2">
        <v>28.597285067873301</v>
      </c>
    </row>
    <row r="12" spans="1:14" ht="16.5">
      <c r="A12" s="1"/>
      <c r="B12" s="1"/>
      <c r="C12" s="1" t="s">
        <v>396</v>
      </c>
      <c r="D12" s="1">
        <v>81</v>
      </c>
      <c r="E12" s="1">
        <v>84</v>
      </c>
      <c r="F12" s="1">
        <v>76</v>
      </c>
      <c r="G12" s="1">
        <v>78</v>
      </c>
      <c r="H12" s="1">
        <v>319</v>
      </c>
      <c r="I12" s="1"/>
      <c r="J12" s="2">
        <v>8.058823529411768</v>
      </c>
      <c r="K12" s="2">
        <v>2</v>
      </c>
      <c r="L12" s="2">
        <v>9.538461538461533</v>
      </c>
      <c r="M12" s="2">
        <v>8</v>
      </c>
      <c r="N12" s="2">
        <v>27.597285067873301</v>
      </c>
    </row>
    <row r="13" spans="1:14" ht="16.5">
      <c r="A13" s="1"/>
      <c r="B13" s="1"/>
      <c r="C13" s="1" t="s">
        <v>411</v>
      </c>
      <c r="D13" s="1">
        <v>84</v>
      </c>
      <c r="E13" s="1">
        <v>79</v>
      </c>
      <c r="F13" s="1">
        <v>78</v>
      </c>
      <c r="G13" s="1">
        <v>80</v>
      </c>
      <c r="H13" s="1">
        <v>321</v>
      </c>
      <c r="I13" s="1"/>
      <c r="J13" s="2">
        <v>5.058823529411768</v>
      </c>
      <c r="K13" s="2">
        <v>7</v>
      </c>
      <c r="L13" s="2">
        <v>7.538461538461533</v>
      </c>
      <c r="M13" s="2">
        <v>6</v>
      </c>
      <c r="N13" s="2">
        <v>25.597285067873301</v>
      </c>
    </row>
    <row r="14" spans="1:14" ht="16.5">
      <c r="A14" s="1"/>
      <c r="B14" s="1"/>
      <c r="C14" s="1" t="s">
        <v>383</v>
      </c>
      <c r="D14" s="1">
        <v>81</v>
      </c>
      <c r="E14" s="1">
        <v>81</v>
      </c>
      <c r="F14" s="1">
        <v>78</v>
      </c>
      <c r="G14" s="1">
        <v>81</v>
      </c>
      <c r="H14" s="1">
        <v>321</v>
      </c>
      <c r="I14" s="1"/>
      <c r="J14" s="2">
        <v>8.058823529411768</v>
      </c>
      <c r="K14" s="2">
        <v>5</v>
      </c>
      <c r="L14" s="2">
        <v>7.538461538461533</v>
      </c>
      <c r="M14" s="2">
        <v>5</v>
      </c>
      <c r="N14" s="2">
        <v>25.597285067873301</v>
      </c>
    </row>
    <row r="15" spans="1:14" ht="16.5">
      <c r="A15" s="1"/>
      <c r="B15" s="1"/>
      <c r="C15" s="1" t="s">
        <v>404</v>
      </c>
      <c r="D15" s="1">
        <v>81</v>
      </c>
      <c r="E15" s="1">
        <v>79</v>
      </c>
      <c r="F15" s="1">
        <v>80</v>
      </c>
      <c r="G15" s="1">
        <v>82</v>
      </c>
      <c r="H15" s="1">
        <v>322</v>
      </c>
      <c r="I15" s="1"/>
      <c r="J15" s="2">
        <v>8.058823529411768</v>
      </c>
      <c r="K15" s="2">
        <v>7</v>
      </c>
      <c r="L15" s="2">
        <v>5.538461538461533</v>
      </c>
      <c r="M15" s="2">
        <v>4</v>
      </c>
      <c r="N15" s="2">
        <v>24.597285067873301</v>
      </c>
    </row>
    <row r="16" spans="1:14" ht="16.5">
      <c r="A16" s="1"/>
      <c r="B16" s="1"/>
      <c r="C16" s="1" t="s">
        <v>400</v>
      </c>
      <c r="D16" s="1">
        <v>84</v>
      </c>
      <c r="E16" s="1">
        <v>83</v>
      </c>
      <c r="F16" s="1">
        <v>0</v>
      </c>
      <c r="G16" s="1">
        <v>0</v>
      </c>
      <c r="H16" s="1">
        <v>167</v>
      </c>
      <c r="I16" s="14"/>
      <c r="J16" s="2">
        <v>5.058823529411768</v>
      </c>
      <c r="K16" s="2">
        <v>3</v>
      </c>
      <c r="L16" s="2" t="s">
        <v>73</v>
      </c>
      <c r="M16" s="2" t="s">
        <v>73</v>
      </c>
      <c r="N16" s="2">
        <v>8.058823529411768</v>
      </c>
    </row>
    <row r="17" spans="1:14" ht="16.5">
      <c r="A17" s="1"/>
      <c r="B17" s="1"/>
      <c r="C17" s="1" t="s">
        <v>365</v>
      </c>
      <c r="D17" s="1">
        <v>87</v>
      </c>
      <c r="E17" s="1">
        <v>81</v>
      </c>
      <c r="F17" s="1">
        <v>0</v>
      </c>
      <c r="G17" s="1">
        <v>0</v>
      </c>
      <c r="H17" s="1">
        <v>168</v>
      </c>
      <c r="I17" s="14"/>
      <c r="J17" s="2">
        <v>2.058823529411768</v>
      </c>
      <c r="K17" s="2">
        <v>5</v>
      </c>
      <c r="L17" s="2" t="s">
        <v>73</v>
      </c>
      <c r="M17" s="2" t="s">
        <v>73</v>
      </c>
      <c r="N17" s="2">
        <v>7.058823529411768</v>
      </c>
    </row>
    <row r="18" spans="1:14" ht="16.5">
      <c r="A18" s="1"/>
      <c r="B18" s="1"/>
      <c r="C18" s="1" t="s">
        <v>424</v>
      </c>
      <c r="D18" s="1">
        <v>89</v>
      </c>
      <c r="E18" s="1">
        <v>87</v>
      </c>
      <c r="F18" s="1">
        <v>0</v>
      </c>
      <c r="G18" s="1">
        <v>0</v>
      </c>
      <c r="H18" s="1">
        <v>176</v>
      </c>
      <c r="I18" s="14"/>
      <c r="J18" s="2">
        <v>5.882352941176805E-2</v>
      </c>
      <c r="K18" s="2">
        <v>0</v>
      </c>
      <c r="L18" s="2" t="s">
        <v>73</v>
      </c>
      <c r="M18" s="2" t="s">
        <v>73</v>
      </c>
      <c r="N18" s="2">
        <v>5.882352941176805E-2</v>
      </c>
    </row>
  </sheetData>
  <phoneticPr fontId="1" type="noConversion"/>
  <conditionalFormatting sqref="B2:B18">
    <cfRule type="expression" dxfId="239" priority="6">
      <formula>AND(XEG2=0,XEH2&lt;&gt;"")</formula>
    </cfRule>
  </conditionalFormatting>
  <conditionalFormatting sqref="A2:N18">
    <cfRule type="expression" dxfId="238" priority="5">
      <formula>AND(XEG2=0,XEH2&lt;&gt;"")</formula>
    </cfRule>
  </conditionalFormatting>
  <conditionalFormatting sqref="D2:G18">
    <cfRule type="cellIs" dxfId="237" priority="3" operator="lessThan">
      <formula>#REF!</formula>
    </cfRule>
    <cfRule type="cellIs" dxfId="236" priority="4" operator="equal">
      <formula>#REF!</formula>
    </cfRule>
  </conditionalFormatting>
  <conditionalFormatting sqref="H2:H18">
    <cfRule type="cellIs" dxfId="235" priority="1" operator="lessThan">
      <formula>#REF!*COUNTIF(D2:G2,"&gt;0")</formula>
    </cfRule>
    <cfRule type="cellIs" dxfId="234" priority="2" operator="equal">
      <formula>#REF!*COUNTIF(D2:G2,"&gt;0")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464</v>
      </c>
      <c r="B1" s="30" t="s">
        <v>465</v>
      </c>
      <c r="C1" s="30" t="s">
        <v>466</v>
      </c>
      <c r="D1" s="29" t="s">
        <v>635</v>
      </c>
      <c r="E1" s="29" t="s">
        <v>636</v>
      </c>
      <c r="F1" s="29" t="s">
        <v>637</v>
      </c>
      <c r="G1" s="29" t="s">
        <v>638</v>
      </c>
      <c r="H1" s="30" t="s">
        <v>1</v>
      </c>
      <c r="I1" s="30" t="s">
        <v>651</v>
      </c>
      <c r="J1" s="29" t="s">
        <v>635</v>
      </c>
      <c r="K1" s="29" t="s">
        <v>636</v>
      </c>
      <c r="L1" s="29" t="s">
        <v>637</v>
      </c>
      <c r="M1" s="29" t="s">
        <v>638</v>
      </c>
      <c r="N1" s="30" t="s">
        <v>1</v>
      </c>
    </row>
    <row r="2" spans="1:14" ht="16.5">
      <c r="A2" s="1">
        <v>1</v>
      </c>
      <c r="B2" s="1" t="s">
        <v>699</v>
      </c>
      <c r="C2" s="1" t="s">
        <v>386</v>
      </c>
      <c r="D2" s="1">
        <v>77</v>
      </c>
      <c r="E2" s="1">
        <v>73</v>
      </c>
      <c r="F2" s="1">
        <v>73</v>
      </c>
      <c r="G2" s="1">
        <v>73</v>
      </c>
      <c r="H2" s="1">
        <v>296</v>
      </c>
      <c r="I2" s="1"/>
      <c r="J2" s="2">
        <v>12.572960095294818</v>
      </c>
      <c r="K2" s="2">
        <v>14.976338729763398</v>
      </c>
      <c r="L2" s="2">
        <v>15.562739726027388</v>
      </c>
      <c r="M2" s="2">
        <v>15.286575342465753</v>
      </c>
      <c r="N2" s="2">
        <v>58.398613893551357</v>
      </c>
    </row>
    <row r="3" spans="1:14" ht="16.5">
      <c r="A3" s="1">
        <v>2</v>
      </c>
      <c r="B3" s="1" t="s">
        <v>699</v>
      </c>
      <c r="C3" s="1" t="s">
        <v>396</v>
      </c>
      <c r="D3" s="1">
        <v>76</v>
      </c>
      <c r="E3" s="1">
        <v>75</v>
      </c>
      <c r="F3" s="1">
        <v>72</v>
      </c>
      <c r="G3" s="1">
        <v>77</v>
      </c>
      <c r="H3" s="1">
        <v>300</v>
      </c>
      <c r="I3" s="1"/>
      <c r="J3" s="2">
        <v>13.559261465157832</v>
      </c>
      <c r="K3" s="2">
        <v>13.00373599003737</v>
      </c>
      <c r="L3" s="2">
        <v>16.549041095890402</v>
      </c>
      <c r="M3" s="2">
        <v>11.341369863013696</v>
      </c>
      <c r="N3" s="2">
        <v>54.4534084140993</v>
      </c>
    </row>
    <row r="4" spans="1:14" ht="16.5">
      <c r="A4" s="1">
        <v>3</v>
      </c>
      <c r="B4" s="1" t="s">
        <v>699</v>
      </c>
      <c r="C4" s="1" t="s">
        <v>398</v>
      </c>
      <c r="D4" s="1">
        <v>80</v>
      </c>
      <c r="E4" s="1">
        <v>73</v>
      </c>
      <c r="F4" s="1">
        <v>73</v>
      </c>
      <c r="G4" s="1">
        <v>75</v>
      </c>
      <c r="H4" s="1">
        <v>301</v>
      </c>
      <c r="I4" s="1"/>
      <c r="J4" s="2">
        <v>9.6140559857057752</v>
      </c>
      <c r="K4" s="2">
        <v>14.976338729763398</v>
      </c>
      <c r="L4" s="2">
        <v>15.562739726027388</v>
      </c>
      <c r="M4" s="2">
        <v>13.313972602739724</v>
      </c>
      <c r="N4" s="2">
        <v>53.467107044236286</v>
      </c>
    </row>
    <row r="5" spans="1:14" ht="16.5">
      <c r="A5" s="1">
        <v>4</v>
      </c>
      <c r="B5" s="1" t="s">
        <v>699</v>
      </c>
      <c r="C5" s="1" t="s">
        <v>378</v>
      </c>
      <c r="D5" s="1">
        <v>80</v>
      </c>
      <c r="E5" s="1">
        <v>78</v>
      </c>
      <c r="F5" s="1">
        <v>73</v>
      </c>
      <c r="G5" s="1">
        <v>72</v>
      </c>
      <c r="H5" s="1">
        <v>303</v>
      </c>
      <c r="I5" s="1"/>
      <c r="J5" s="2">
        <v>9.6140559857057752</v>
      </c>
      <c r="K5" s="2">
        <v>10.044831880448328</v>
      </c>
      <c r="L5" s="2">
        <v>15.562739726027388</v>
      </c>
      <c r="M5" s="2">
        <v>16.272876712328767</v>
      </c>
      <c r="N5" s="2">
        <v>51.494504304510258</v>
      </c>
    </row>
    <row r="6" spans="1:14" ht="16.5">
      <c r="A6" s="1">
        <v>5</v>
      </c>
      <c r="B6" s="1" t="s">
        <v>700</v>
      </c>
      <c r="C6" s="1" t="s">
        <v>701</v>
      </c>
      <c r="D6" s="1">
        <v>79</v>
      </c>
      <c r="E6" s="1">
        <v>77</v>
      </c>
      <c r="F6" s="1">
        <v>73</v>
      </c>
      <c r="G6" s="1">
        <v>78</v>
      </c>
      <c r="H6" s="1">
        <v>307</v>
      </c>
      <c r="I6" s="1"/>
      <c r="J6" s="2">
        <v>10.600357355568789</v>
      </c>
      <c r="K6" s="2">
        <v>11.031133250311342</v>
      </c>
      <c r="L6" s="2">
        <v>15.562739726027388</v>
      </c>
      <c r="M6" s="2">
        <v>10.355068493150682</v>
      </c>
      <c r="N6" s="2">
        <v>47.549298825058202</v>
      </c>
    </row>
    <row r="7" spans="1:14" ht="16.5">
      <c r="A7" s="1">
        <v>6</v>
      </c>
      <c r="B7" s="1" t="s">
        <v>699</v>
      </c>
      <c r="C7" s="1" t="s">
        <v>401</v>
      </c>
      <c r="D7" s="1">
        <v>76</v>
      </c>
      <c r="E7" s="1">
        <v>76</v>
      </c>
      <c r="F7" s="1">
        <v>74</v>
      </c>
      <c r="G7" s="1">
        <v>81</v>
      </c>
      <c r="H7" s="1">
        <v>307</v>
      </c>
      <c r="I7" s="1"/>
      <c r="J7" s="2">
        <v>13.559261465157832</v>
      </c>
      <c r="K7" s="2">
        <v>12.017434620174356</v>
      </c>
      <c r="L7" s="2">
        <v>14.576438356164374</v>
      </c>
      <c r="M7" s="2">
        <v>7.39616438356164</v>
      </c>
      <c r="N7" s="2">
        <v>47.549298825058202</v>
      </c>
    </row>
    <row r="8" spans="1:14" ht="16.5">
      <c r="A8" s="1">
        <v>7</v>
      </c>
      <c r="B8" s="1" t="s">
        <v>702</v>
      </c>
      <c r="C8" s="1" t="s">
        <v>413</v>
      </c>
      <c r="D8" s="1">
        <v>81</v>
      </c>
      <c r="E8" s="1">
        <v>75</v>
      </c>
      <c r="F8" s="1">
        <v>75</v>
      </c>
      <c r="G8" s="1">
        <v>77</v>
      </c>
      <c r="H8" s="1">
        <v>308</v>
      </c>
      <c r="I8" s="1"/>
      <c r="J8" s="2">
        <v>8.6277546158427612</v>
      </c>
      <c r="K8" s="2">
        <v>13.00373599003737</v>
      </c>
      <c r="L8" s="2">
        <v>13.59013698630136</v>
      </c>
      <c r="M8" s="2">
        <v>11.341369863013696</v>
      </c>
      <c r="N8" s="2">
        <v>46.562997455195188</v>
      </c>
    </row>
    <row r="9" spans="1:14" ht="16.5">
      <c r="A9" s="1">
        <v>8</v>
      </c>
      <c r="B9" s="1" t="s">
        <v>700</v>
      </c>
      <c r="C9" s="1" t="s">
        <v>374</v>
      </c>
      <c r="D9" s="1">
        <v>83</v>
      </c>
      <c r="E9" s="1">
        <v>76</v>
      </c>
      <c r="F9" s="1">
        <v>79</v>
      </c>
      <c r="G9" s="1">
        <v>71</v>
      </c>
      <c r="H9" s="1">
        <v>309</v>
      </c>
      <c r="I9" s="1"/>
      <c r="J9" s="2">
        <v>6.655151876116733</v>
      </c>
      <c r="K9" s="2">
        <v>12.017434620174356</v>
      </c>
      <c r="L9" s="2">
        <v>9.6449315068493036</v>
      </c>
      <c r="M9" s="2">
        <v>17.259178082191781</v>
      </c>
      <c r="N9" s="2">
        <v>45.576696085332173</v>
      </c>
    </row>
    <row r="10" spans="1:14" ht="16.5">
      <c r="A10" s="1">
        <v>9</v>
      </c>
      <c r="B10" s="1" t="s">
        <v>699</v>
      </c>
      <c r="C10" s="1" t="s">
        <v>384</v>
      </c>
      <c r="D10" s="1">
        <v>74</v>
      </c>
      <c r="E10" s="1">
        <v>80</v>
      </c>
      <c r="F10" s="1">
        <v>77</v>
      </c>
      <c r="G10" s="1">
        <v>78</v>
      </c>
      <c r="H10" s="1">
        <v>309</v>
      </c>
      <c r="I10" s="1"/>
      <c r="J10" s="2">
        <v>15.53186420488386</v>
      </c>
      <c r="K10" s="2">
        <v>8.0722291407222997</v>
      </c>
      <c r="L10" s="2">
        <v>11.617534246575332</v>
      </c>
      <c r="M10" s="2">
        <v>10.355068493150682</v>
      </c>
      <c r="N10" s="2">
        <v>45.576696085332173</v>
      </c>
    </row>
    <row r="11" spans="1:14" ht="16.5">
      <c r="A11" s="1">
        <v>10</v>
      </c>
      <c r="B11" s="1" t="s">
        <v>699</v>
      </c>
      <c r="C11" s="1" t="s">
        <v>381</v>
      </c>
      <c r="D11" s="1">
        <v>77</v>
      </c>
      <c r="E11" s="1">
        <v>82</v>
      </c>
      <c r="F11" s="1">
        <v>74</v>
      </c>
      <c r="G11" s="1">
        <v>78</v>
      </c>
      <c r="H11" s="1">
        <v>311</v>
      </c>
      <c r="I11" s="1"/>
      <c r="J11" s="2">
        <v>12.572960095294818</v>
      </c>
      <c r="K11" s="2">
        <v>6.0996264009962715</v>
      </c>
      <c r="L11" s="2">
        <v>14.576438356164374</v>
      </c>
      <c r="M11" s="2">
        <v>10.355068493150682</v>
      </c>
      <c r="N11" s="2">
        <v>43.604093345606145</v>
      </c>
    </row>
    <row r="12" spans="1:14" ht="16.5">
      <c r="A12" s="1">
        <v>11</v>
      </c>
      <c r="B12" s="1" t="s">
        <v>700</v>
      </c>
      <c r="C12" s="1" t="s">
        <v>373</v>
      </c>
      <c r="D12" s="1">
        <v>78</v>
      </c>
      <c r="E12" s="1">
        <v>82</v>
      </c>
      <c r="F12" s="1">
        <v>76</v>
      </c>
      <c r="G12" s="1">
        <v>77</v>
      </c>
      <c r="H12" s="1">
        <v>313</v>
      </c>
      <c r="I12" s="1"/>
      <c r="J12" s="2">
        <v>11.586658725431803</v>
      </c>
      <c r="K12" s="2">
        <v>6.0996264009962715</v>
      </c>
      <c r="L12" s="2">
        <v>12.603835616438346</v>
      </c>
      <c r="M12" s="2">
        <v>11.341369863013696</v>
      </c>
      <c r="N12" s="2">
        <v>41.631490605880117</v>
      </c>
    </row>
    <row r="13" spans="1:14" ht="16.5">
      <c r="A13" s="1">
        <v>12</v>
      </c>
      <c r="B13" s="1" t="s">
        <v>702</v>
      </c>
      <c r="C13" s="1" t="s">
        <v>414</v>
      </c>
      <c r="D13" s="1">
        <v>76</v>
      </c>
      <c r="E13" s="1">
        <v>77</v>
      </c>
      <c r="F13" s="1">
        <v>80</v>
      </c>
      <c r="G13" s="1">
        <v>82</v>
      </c>
      <c r="H13" s="1">
        <v>315</v>
      </c>
      <c r="I13" s="1"/>
      <c r="J13" s="2">
        <v>13.559261465157832</v>
      </c>
      <c r="K13" s="2">
        <v>11.031133250311342</v>
      </c>
      <c r="L13" s="2">
        <v>8.6586301369862895</v>
      </c>
      <c r="M13" s="2">
        <v>6.4098630136986259</v>
      </c>
      <c r="N13" s="2">
        <v>39.658887866154089</v>
      </c>
    </row>
    <row r="14" spans="1:14" ht="16.5">
      <c r="A14" s="1">
        <v>13</v>
      </c>
      <c r="B14" s="1" t="s">
        <v>699</v>
      </c>
      <c r="C14" s="1" t="s">
        <v>377</v>
      </c>
      <c r="D14" s="1">
        <v>83</v>
      </c>
      <c r="E14" s="1">
        <v>78</v>
      </c>
      <c r="F14" s="1">
        <v>80</v>
      </c>
      <c r="G14" s="1">
        <v>77</v>
      </c>
      <c r="H14" s="1">
        <v>318</v>
      </c>
      <c r="I14" s="1"/>
      <c r="J14" s="2">
        <v>6.655151876116733</v>
      </c>
      <c r="K14" s="2">
        <v>10.044831880448328</v>
      </c>
      <c r="L14" s="2">
        <v>8.6586301369862895</v>
      </c>
      <c r="M14" s="2">
        <v>11.341369863013696</v>
      </c>
      <c r="N14" s="2">
        <v>36.699983756565047</v>
      </c>
    </row>
    <row r="15" spans="1:14" ht="16.5">
      <c r="A15" s="1">
        <v>14</v>
      </c>
      <c r="B15" s="1" t="s">
        <v>700</v>
      </c>
      <c r="C15" s="1" t="s">
        <v>365</v>
      </c>
      <c r="D15" s="1">
        <v>82</v>
      </c>
      <c r="E15" s="1">
        <v>83</v>
      </c>
      <c r="F15" s="1">
        <v>73</v>
      </c>
      <c r="G15" s="1">
        <v>80</v>
      </c>
      <c r="H15" s="1">
        <v>318</v>
      </c>
      <c r="I15" s="1"/>
      <c r="J15" s="2">
        <v>7.6414532459797471</v>
      </c>
      <c r="K15" s="2">
        <v>5.1133250311332574</v>
      </c>
      <c r="L15" s="2">
        <v>15.562739726027388</v>
      </c>
      <c r="M15" s="2">
        <v>8.3824657534246541</v>
      </c>
      <c r="N15" s="2">
        <v>36.699983756565047</v>
      </c>
    </row>
    <row r="16" spans="1:14" ht="16.5">
      <c r="A16" s="1">
        <v>15</v>
      </c>
      <c r="B16" s="1" t="s">
        <v>702</v>
      </c>
      <c r="C16" s="1" t="s">
        <v>703</v>
      </c>
      <c r="D16" s="1">
        <v>82</v>
      </c>
      <c r="E16" s="1">
        <v>79</v>
      </c>
      <c r="F16" s="1">
        <v>82</v>
      </c>
      <c r="G16" s="1">
        <v>78</v>
      </c>
      <c r="H16" s="1">
        <v>321</v>
      </c>
      <c r="I16" s="1"/>
      <c r="J16" s="2">
        <v>7.6414532459797471</v>
      </c>
      <c r="K16" s="2">
        <v>9.0585305105853138</v>
      </c>
      <c r="L16" s="2">
        <v>6.6860273972602613</v>
      </c>
      <c r="M16" s="2">
        <v>10.355068493150682</v>
      </c>
      <c r="N16" s="2">
        <v>33.741079646976004</v>
      </c>
    </row>
    <row r="17" spans="1:14" ht="16.5">
      <c r="A17" s="1">
        <v>16</v>
      </c>
      <c r="B17" s="1" t="s">
        <v>699</v>
      </c>
      <c r="C17" s="1" t="s">
        <v>412</v>
      </c>
      <c r="D17" s="1">
        <v>81</v>
      </c>
      <c r="E17" s="1">
        <v>76</v>
      </c>
      <c r="F17" s="1">
        <v>81</v>
      </c>
      <c r="G17" s="1">
        <v>83</v>
      </c>
      <c r="H17" s="1">
        <v>321</v>
      </c>
      <c r="I17" s="1"/>
      <c r="J17" s="2">
        <v>8.6277546158427612</v>
      </c>
      <c r="K17" s="2">
        <v>12.017434620174356</v>
      </c>
      <c r="L17" s="2">
        <v>7.6723287671232754</v>
      </c>
      <c r="M17" s="2">
        <v>5.4235616438356118</v>
      </c>
      <c r="N17" s="2">
        <v>33.741079646976004</v>
      </c>
    </row>
    <row r="18" spans="1:14" ht="16.5">
      <c r="A18" s="1">
        <v>17</v>
      </c>
      <c r="B18" s="1" t="s">
        <v>702</v>
      </c>
      <c r="C18" s="1" t="s">
        <v>440</v>
      </c>
      <c r="D18" s="1">
        <v>83</v>
      </c>
      <c r="E18" s="1">
        <v>80</v>
      </c>
      <c r="F18" s="1">
        <v>84</v>
      </c>
      <c r="G18" s="1">
        <v>75</v>
      </c>
      <c r="H18" s="1">
        <v>322</v>
      </c>
      <c r="I18" s="1"/>
      <c r="J18" s="2">
        <v>6.655151876116733</v>
      </c>
      <c r="K18" s="2">
        <v>8.0722291407222997</v>
      </c>
      <c r="L18" s="2">
        <v>4.7134246575342473</v>
      </c>
      <c r="M18" s="2">
        <v>13.313972602739724</v>
      </c>
      <c r="N18" s="2">
        <v>32.754778277113004</v>
      </c>
    </row>
    <row r="19" spans="1:14" ht="16.5">
      <c r="A19" s="1">
        <v>18</v>
      </c>
      <c r="B19" s="1" t="s">
        <v>699</v>
      </c>
      <c r="C19" s="1" t="s">
        <v>383</v>
      </c>
      <c r="D19" s="1">
        <v>79</v>
      </c>
      <c r="E19" s="1">
        <v>80</v>
      </c>
      <c r="F19" s="1">
        <v>84</v>
      </c>
      <c r="G19" s="1">
        <v>79</v>
      </c>
      <c r="H19" s="1">
        <v>322</v>
      </c>
      <c r="I19" s="1"/>
      <c r="J19" s="2">
        <v>10.600357355568789</v>
      </c>
      <c r="K19" s="2">
        <v>8.0722291407222997</v>
      </c>
      <c r="L19" s="2">
        <v>4.7134246575342473</v>
      </c>
      <c r="M19" s="2">
        <v>9.3687671232876681</v>
      </c>
      <c r="N19" s="2">
        <v>32.754778277113004</v>
      </c>
    </row>
    <row r="20" spans="1:14" ht="16.5">
      <c r="A20" s="1">
        <v>19</v>
      </c>
      <c r="B20" s="1" t="s">
        <v>702</v>
      </c>
      <c r="C20" s="1" t="s">
        <v>416</v>
      </c>
      <c r="D20" s="1">
        <v>82</v>
      </c>
      <c r="E20" s="1">
        <v>83</v>
      </c>
      <c r="F20" s="1">
        <v>80</v>
      </c>
      <c r="G20" s="1">
        <v>78</v>
      </c>
      <c r="H20" s="1">
        <v>323</v>
      </c>
      <c r="I20" s="1"/>
      <c r="J20" s="2">
        <v>7.6414532459797471</v>
      </c>
      <c r="K20" s="2">
        <v>5.1133250311332574</v>
      </c>
      <c r="L20" s="2">
        <v>8.6586301369862895</v>
      </c>
      <c r="M20" s="2">
        <v>10.355068493150682</v>
      </c>
      <c r="N20" s="2">
        <v>31.768476907249976</v>
      </c>
    </row>
    <row r="21" spans="1:14" ht="16.5">
      <c r="A21" s="1">
        <v>20</v>
      </c>
      <c r="B21" s="1" t="s">
        <v>702</v>
      </c>
      <c r="C21" s="1" t="s">
        <v>422</v>
      </c>
      <c r="D21" s="1">
        <v>81</v>
      </c>
      <c r="E21" s="1">
        <v>80</v>
      </c>
      <c r="F21" s="1">
        <v>82</v>
      </c>
      <c r="G21" s="1">
        <v>80</v>
      </c>
      <c r="H21" s="1">
        <v>323</v>
      </c>
      <c r="I21" s="1"/>
      <c r="J21" s="2">
        <v>8.6277546158427612</v>
      </c>
      <c r="K21" s="2">
        <v>8.0722291407222997</v>
      </c>
      <c r="L21" s="2">
        <v>6.6860273972602613</v>
      </c>
      <c r="M21" s="2">
        <v>8.3824657534246541</v>
      </c>
      <c r="N21" s="2">
        <v>31.768476907249976</v>
      </c>
    </row>
    <row r="22" spans="1:14" ht="16.5">
      <c r="A22" s="1">
        <v>21</v>
      </c>
      <c r="B22" s="1" t="s">
        <v>700</v>
      </c>
      <c r="C22" s="1" t="s">
        <v>704</v>
      </c>
      <c r="D22" s="1">
        <v>82</v>
      </c>
      <c r="E22" s="1">
        <v>83</v>
      </c>
      <c r="F22" s="1">
        <v>79</v>
      </c>
      <c r="G22" s="1">
        <v>80</v>
      </c>
      <c r="H22" s="1">
        <v>324</v>
      </c>
      <c r="I22" s="1"/>
      <c r="J22" s="2">
        <v>7.6414532459797471</v>
      </c>
      <c r="K22" s="2">
        <v>5.1133250311332574</v>
      </c>
      <c r="L22" s="2">
        <v>9.6449315068493036</v>
      </c>
      <c r="M22" s="2">
        <v>8.3824657534246541</v>
      </c>
      <c r="N22" s="2">
        <v>30.782175537386962</v>
      </c>
    </row>
    <row r="23" spans="1:14" ht="16.5">
      <c r="A23" s="1">
        <v>22</v>
      </c>
      <c r="B23" s="1" t="s">
        <v>702</v>
      </c>
      <c r="C23" s="1" t="s">
        <v>415</v>
      </c>
      <c r="D23" s="1">
        <v>84</v>
      </c>
      <c r="E23" s="1">
        <v>81</v>
      </c>
      <c r="F23" s="1">
        <v>79</v>
      </c>
      <c r="G23" s="1">
        <v>82</v>
      </c>
      <c r="H23" s="1">
        <v>326</v>
      </c>
      <c r="I23" s="1"/>
      <c r="J23" s="2">
        <v>5.6688505062537331</v>
      </c>
      <c r="K23" s="2">
        <v>7.0859277708592856</v>
      </c>
      <c r="L23" s="2">
        <v>9.6449315068493036</v>
      </c>
      <c r="M23" s="2">
        <v>6.4098630136986259</v>
      </c>
      <c r="N23" s="2">
        <v>28.809572797660948</v>
      </c>
    </row>
    <row r="24" spans="1:14" ht="16.5">
      <c r="A24" s="1">
        <v>23</v>
      </c>
      <c r="B24" s="1" t="s">
        <v>702</v>
      </c>
      <c r="C24" s="1" t="s">
        <v>418</v>
      </c>
      <c r="D24" s="1">
        <v>80</v>
      </c>
      <c r="E24" s="1">
        <v>87</v>
      </c>
      <c r="F24" s="1">
        <v>82</v>
      </c>
      <c r="G24" s="1">
        <v>80</v>
      </c>
      <c r="H24" s="1">
        <v>329</v>
      </c>
      <c r="I24" s="1"/>
      <c r="J24" s="2">
        <v>9.6140559857057752</v>
      </c>
      <c r="K24" s="2">
        <v>1.1681195516812011</v>
      </c>
      <c r="L24" s="2">
        <v>6.6860273972602613</v>
      </c>
      <c r="M24" s="2">
        <v>8.3824657534246541</v>
      </c>
      <c r="N24" s="2">
        <v>25.850668688071892</v>
      </c>
    </row>
    <row r="25" spans="1:14" ht="16.5">
      <c r="A25" s="1">
        <v>24</v>
      </c>
      <c r="B25" s="1" t="s">
        <v>702</v>
      </c>
      <c r="C25" s="1" t="s">
        <v>438</v>
      </c>
      <c r="D25" s="1">
        <v>81</v>
      </c>
      <c r="E25" s="1">
        <v>83</v>
      </c>
      <c r="F25" s="1">
        <v>93</v>
      </c>
      <c r="G25" s="1">
        <v>79</v>
      </c>
      <c r="H25" s="1">
        <v>336</v>
      </c>
      <c r="I25" s="1"/>
      <c r="J25" s="2">
        <v>8.6277546158427612</v>
      </c>
      <c r="K25" s="2">
        <v>5.1133250311332574</v>
      </c>
      <c r="L25" s="2">
        <v>0</v>
      </c>
      <c r="M25" s="2">
        <v>9.3687671232876681</v>
      </c>
      <c r="N25" s="2">
        <v>23.109846770263687</v>
      </c>
    </row>
    <row r="26" spans="1:14" ht="16.5">
      <c r="A26" s="1">
        <v>25</v>
      </c>
      <c r="B26" s="1" t="s">
        <v>702</v>
      </c>
      <c r="C26" s="1" t="s">
        <v>426</v>
      </c>
      <c r="D26" s="1">
        <v>87</v>
      </c>
      <c r="E26" s="1">
        <v>82</v>
      </c>
      <c r="F26" s="1">
        <v>88</v>
      </c>
      <c r="G26" s="1">
        <v>89</v>
      </c>
      <c r="H26" s="1">
        <v>346</v>
      </c>
      <c r="I26" s="1"/>
      <c r="J26" s="2">
        <v>2.7099463966646766</v>
      </c>
      <c r="K26" s="2">
        <v>6.0996264009962715</v>
      </c>
      <c r="L26" s="2">
        <v>0.76821917808219098</v>
      </c>
      <c r="M26" s="2">
        <v>0</v>
      </c>
      <c r="N26" s="2">
        <v>9.5777919757431391</v>
      </c>
    </row>
    <row r="27" spans="1:14" ht="16.5">
      <c r="A27" s="1">
        <v>26</v>
      </c>
      <c r="B27" s="1" t="s">
        <v>699</v>
      </c>
      <c r="C27" s="1" t="s">
        <v>391</v>
      </c>
      <c r="D27" s="1">
        <v>81</v>
      </c>
      <c r="E27" s="1">
        <v>81</v>
      </c>
      <c r="F27" s="1">
        <v>0</v>
      </c>
      <c r="G27" s="1">
        <v>0</v>
      </c>
      <c r="H27" s="1">
        <v>162</v>
      </c>
      <c r="I27" s="1"/>
      <c r="J27" s="2">
        <v>8.6277546158427612</v>
      </c>
      <c r="K27" s="2">
        <v>7.0859277708592856</v>
      </c>
      <c r="L27" s="2" t="s">
        <v>73</v>
      </c>
      <c r="M27" s="2" t="s">
        <v>73</v>
      </c>
      <c r="N27" s="2">
        <v>15.713682386702047</v>
      </c>
    </row>
    <row r="28" spans="1:14" ht="16.5">
      <c r="A28" s="1">
        <v>27</v>
      </c>
      <c r="B28" s="1" t="s">
        <v>699</v>
      </c>
      <c r="C28" s="1" t="s">
        <v>404</v>
      </c>
      <c r="D28" s="1">
        <v>85</v>
      </c>
      <c r="E28" s="1">
        <v>79</v>
      </c>
      <c r="F28" s="1">
        <v>0</v>
      </c>
      <c r="G28" s="1">
        <v>0</v>
      </c>
      <c r="H28" s="1">
        <v>164</v>
      </c>
      <c r="I28" s="1"/>
      <c r="J28" s="2">
        <v>4.6825491363907048</v>
      </c>
      <c r="K28" s="2">
        <v>9.0585305105853138</v>
      </c>
      <c r="L28" s="2" t="s">
        <v>73</v>
      </c>
      <c r="M28" s="2" t="s">
        <v>73</v>
      </c>
      <c r="N28" s="2">
        <v>13.741079646976019</v>
      </c>
    </row>
    <row r="29" spans="1:14" ht="16.5">
      <c r="A29" s="1">
        <v>28</v>
      </c>
      <c r="B29" s="1" t="s">
        <v>699</v>
      </c>
      <c r="C29" s="1" t="s">
        <v>400</v>
      </c>
      <c r="D29" s="1">
        <v>85</v>
      </c>
      <c r="E29" s="1">
        <v>79</v>
      </c>
      <c r="F29" s="1">
        <v>0</v>
      </c>
      <c r="G29" s="1">
        <v>0</v>
      </c>
      <c r="H29" s="1">
        <v>164</v>
      </c>
      <c r="I29" s="1"/>
      <c r="J29" s="2">
        <v>4.6825491363907048</v>
      </c>
      <c r="K29" s="2">
        <v>9.0585305105853138</v>
      </c>
      <c r="L29" s="2" t="s">
        <v>73</v>
      </c>
      <c r="M29" s="2" t="s">
        <v>73</v>
      </c>
      <c r="N29" s="2">
        <v>13.741079646976019</v>
      </c>
    </row>
    <row r="30" spans="1:14" ht="16.5">
      <c r="A30" s="1">
        <v>29</v>
      </c>
      <c r="B30" s="1" t="s">
        <v>699</v>
      </c>
      <c r="C30" s="1" t="s">
        <v>399</v>
      </c>
      <c r="D30" s="1">
        <v>83</v>
      </c>
      <c r="E30" s="1">
        <v>83</v>
      </c>
      <c r="F30" s="1">
        <v>0</v>
      </c>
      <c r="G30" s="1">
        <v>0</v>
      </c>
      <c r="H30" s="1">
        <v>166</v>
      </c>
      <c r="I30" s="1"/>
      <c r="J30" s="2">
        <v>6.655151876116733</v>
      </c>
      <c r="K30" s="2">
        <v>5.1133250311332574</v>
      </c>
      <c r="L30" s="2" t="s">
        <v>73</v>
      </c>
      <c r="M30" s="2" t="s">
        <v>73</v>
      </c>
      <c r="N30" s="2">
        <v>11.76847690724999</v>
      </c>
    </row>
    <row r="31" spans="1:14" ht="16.5">
      <c r="A31" s="1">
        <v>30</v>
      </c>
      <c r="B31" s="1" t="s">
        <v>700</v>
      </c>
      <c r="C31" s="1" t="s">
        <v>375</v>
      </c>
      <c r="D31" s="1">
        <v>85</v>
      </c>
      <c r="E31" s="1">
        <v>84</v>
      </c>
      <c r="F31" s="1">
        <v>0</v>
      </c>
      <c r="G31" s="1">
        <v>0</v>
      </c>
      <c r="H31" s="1">
        <v>169</v>
      </c>
      <c r="I31" s="1"/>
      <c r="J31" s="2">
        <v>4.6825491363907048</v>
      </c>
      <c r="K31" s="2">
        <v>4.1270236612702575</v>
      </c>
      <c r="L31" s="2" t="s">
        <v>73</v>
      </c>
      <c r="M31" s="2" t="s">
        <v>73</v>
      </c>
      <c r="N31" s="2">
        <v>8.8095727976609624</v>
      </c>
    </row>
    <row r="32" spans="1:14" ht="16.5">
      <c r="A32" s="1">
        <v>31</v>
      </c>
      <c r="B32" s="1" t="s">
        <v>702</v>
      </c>
      <c r="C32" s="1" t="s">
        <v>424</v>
      </c>
      <c r="D32" s="1">
        <v>87</v>
      </c>
      <c r="E32" s="1">
        <v>83</v>
      </c>
      <c r="F32" s="1">
        <v>0</v>
      </c>
      <c r="G32" s="1">
        <v>0</v>
      </c>
      <c r="H32" s="1">
        <v>170</v>
      </c>
      <c r="I32" s="1"/>
      <c r="J32" s="2">
        <v>2.7099463966646766</v>
      </c>
      <c r="K32" s="2">
        <v>5.1133250311332574</v>
      </c>
      <c r="L32" s="2" t="s">
        <v>73</v>
      </c>
      <c r="M32" s="2" t="s">
        <v>73</v>
      </c>
      <c r="N32" s="2">
        <v>7.8232714277979341</v>
      </c>
    </row>
    <row r="33" spans="1:14" ht="16.5">
      <c r="A33" s="1">
        <v>32</v>
      </c>
      <c r="B33" s="1" t="s">
        <v>702</v>
      </c>
      <c r="C33" s="1" t="s">
        <v>425</v>
      </c>
      <c r="D33" s="1">
        <v>85</v>
      </c>
      <c r="E33" s="1">
        <v>85</v>
      </c>
      <c r="F33" s="1">
        <v>0</v>
      </c>
      <c r="G33" s="1">
        <v>0</v>
      </c>
      <c r="H33" s="1">
        <v>170</v>
      </c>
      <c r="I33" s="1"/>
      <c r="J33" s="2">
        <v>4.6825491363907048</v>
      </c>
      <c r="K33" s="2">
        <v>3.1407222914072292</v>
      </c>
      <c r="L33" s="2" t="s">
        <v>73</v>
      </c>
      <c r="M33" s="2" t="s">
        <v>73</v>
      </c>
      <c r="N33" s="2">
        <v>7.8232714277979341</v>
      </c>
    </row>
    <row r="34" spans="1:14" ht="16.5">
      <c r="A34" s="1">
        <v>33</v>
      </c>
      <c r="B34" s="1" t="s">
        <v>699</v>
      </c>
      <c r="C34" s="1" t="s">
        <v>411</v>
      </c>
      <c r="D34" s="1">
        <v>84</v>
      </c>
      <c r="E34" s="1">
        <v>86</v>
      </c>
      <c r="F34" s="1">
        <v>0</v>
      </c>
      <c r="G34" s="1">
        <v>0</v>
      </c>
      <c r="H34" s="1">
        <v>170</v>
      </c>
      <c r="I34" s="1"/>
      <c r="J34" s="2">
        <v>5.6688505062537331</v>
      </c>
      <c r="K34" s="2">
        <v>2.1544209215442152</v>
      </c>
      <c r="L34" s="2" t="s">
        <v>73</v>
      </c>
      <c r="M34" s="2" t="s">
        <v>73</v>
      </c>
      <c r="N34" s="2">
        <v>7.8232714277979483</v>
      </c>
    </row>
    <row r="35" spans="1:14" ht="16.5">
      <c r="A35" s="1">
        <v>34</v>
      </c>
      <c r="B35" s="1" t="s">
        <v>699</v>
      </c>
      <c r="C35" s="1" t="s">
        <v>380</v>
      </c>
      <c r="D35" s="1">
        <v>87</v>
      </c>
      <c r="E35" s="1">
        <v>85</v>
      </c>
      <c r="F35" s="1">
        <v>0</v>
      </c>
      <c r="G35" s="1">
        <v>0</v>
      </c>
      <c r="H35" s="1">
        <v>172</v>
      </c>
      <c r="I35" s="1"/>
      <c r="J35" s="2">
        <v>2.7099463966646766</v>
      </c>
      <c r="K35" s="2">
        <v>3.1407222914072292</v>
      </c>
      <c r="L35" s="2" t="s">
        <v>73</v>
      </c>
      <c r="M35" s="2" t="s">
        <v>73</v>
      </c>
      <c r="N35" s="2">
        <v>5.8506686880719059</v>
      </c>
    </row>
    <row r="36" spans="1:14" ht="16.5">
      <c r="A36" s="1">
        <v>35</v>
      </c>
      <c r="B36" s="1" t="s">
        <v>702</v>
      </c>
      <c r="C36" s="1" t="s">
        <v>435</v>
      </c>
      <c r="D36" s="1">
        <v>87</v>
      </c>
      <c r="E36" s="1">
        <v>85</v>
      </c>
      <c r="F36" s="1">
        <v>0</v>
      </c>
      <c r="G36" s="1">
        <v>0</v>
      </c>
      <c r="H36" s="1">
        <v>172</v>
      </c>
      <c r="I36" s="1"/>
      <c r="J36" s="2">
        <v>2.7099463966646766</v>
      </c>
      <c r="K36" s="2">
        <v>3.1407222914072292</v>
      </c>
      <c r="L36" s="2" t="s">
        <v>73</v>
      </c>
      <c r="M36" s="2" t="s">
        <v>73</v>
      </c>
      <c r="N36" s="2">
        <v>5.8506686880719059</v>
      </c>
    </row>
    <row r="37" spans="1:14" ht="16.5">
      <c r="A37" s="1">
        <v>36</v>
      </c>
      <c r="B37" s="1" t="s">
        <v>699</v>
      </c>
      <c r="C37" s="1" t="s">
        <v>405</v>
      </c>
      <c r="D37" s="1">
        <v>89</v>
      </c>
      <c r="E37" s="1">
        <v>84</v>
      </c>
      <c r="F37" s="1">
        <v>0</v>
      </c>
      <c r="G37" s="1">
        <v>0</v>
      </c>
      <c r="H37" s="1">
        <v>173</v>
      </c>
      <c r="I37" s="1"/>
      <c r="J37" s="2">
        <v>0.73734365693864845</v>
      </c>
      <c r="K37" s="2">
        <v>4.1270236612702575</v>
      </c>
      <c r="L37" s="2" t="s">
        <v>73</v>
      </c>
      <c r="M37" s="2" t="s">
        <v>73</v>
      </c>
      <c r="N37" s="2">
        <v>4.864367318208906</v>
      </c>
    </row>
    <row r="38" spans="1:14" ht="16.5">
      <c r="A38" s="1">
        <v>37</v>
      </c>
      <c r="B38" s="1" t="s">
        <v>702</v>
      </c>
      <c r="C38" s="1" t="s">
        <v>705</v>
      </c>
      <c r="D38" s="1">
        <v>87</v>
      </c>
      <c r="E38" s="1">
        <v>87</v>
      </c>
      <c r="F38" s="1">
        <v>0</v>
      </c>
      <c r="G38" s="1">
        <v>0</v>
      </c>
      <c r="H38" s="1">
        <v>174</v>
      </c>
      <c r="I38" s="1"/>
      <c r="J38" s="2">
        <v>2.7099463966646766</v>
      </c>
      <c r="K38" s="2">
        <v>1.1681195516812011</v>
      </c>
      <c r="L38" s="2" t="s">
        <v>73</v>
      </c>
      <c r="M38" s="2" t="s">
        <v>73</v>
      </c>
      <c r="N38" s="2">
        <v>3.8780659483458777</v>
      </c>
    </row>
    <row r="39" spans="1:14" ht="16.5">
      <c r="A39" s="1">
        <v>38</v>
      </c>
      <c r="B39" s="1" t="s">
        <v>700</v>
      </c>
      <c r="C39" s="1" t="s">
        <v>364</v>
      </c>
      <c r="D39" s="1">
        <v>87</v>
      </c>
      <c r="E39" s="1">
        <v>88</v>
      </c>
      <c r="F39" s="1">
        <v>0</v>
      </c>
      <c r="G39" s="1">
        <v>0</v>
      </c>
      <c r="H39" s="1">
        <v>175</v>
      </c>
      <c r="I39" s="1"/>
      <c r="J39" s="2">
        <v>2.7099463966646766</v>
      </c>
      <c r="K39" s="2">
        <v>0.1818181818182012</v>
      </c>
      <c r="L39" s="2" t="s">
        <v>73</v>
      </c>
      <c r="M39" s="2" t="s">
        <v>73</v>
      </c>
      <c r="N39" s="2">
        <v>2.8917645784828778</v>
      </c>
    </row>
    <row r="40" spans="1:14" ht="16.5">
      <c r="A40" s="1">
        <v>39</v>
      </c>
      <c r="B40" s="1" t="s">
        <v>702</v>
      </c>
      <c r="C40" s="1" t="s">
        <v>423</v>
      </c>
      <c r="D40" s="1">
        <v>89</v>
      </c>
      <c r="E40" s="1">
        <v>87</v>
      </c>
      <c r="F40" s="1">
        <v>0</v>
      </c>
      <c r="G40" s="1">
        <v>0</v>
      </c>
      <c r="H40" s="1">
        <v>176</v>
      </c>
      <c r="I40" s="1"/>
      <c r="J40" s="2">
        <v>0.73734365693864845</v>
      </c>
      <c r="K40" s="2">
        <v>1.1681195516812011</v>
      </c>
      <c r="L40" s="2" t="s">
        <v>73</v>
      </c>
      <c r="M40" s="2" t="s">
        <v>73</v>
      </c>
      <c r="N40" s="2">
        <v>1.9054632086198495</v>
      </c>
    </row>
    <row r="41" spans="1:14" ht="16.5">
      <c r="A41" s="1">
        <v>40</v>
      </c>
      <c r="B41" s="1" t="s">
        <v>699</v>
      </c>
      <c r="C41" s="1" t="s">
        <v>379</v>
      </c>
      <c r="D41" s="1">
        <v>87</v>
      </c>
      <c r="E41" s="1">
        <v>89</v>
      </c>
      <c r="F41" s="1">
        <v>0</v>
      </c>
      <c r="G41" s="1">
        <v>0</v>
      </c>
      <c r="H41" s="1">
        <v>176</v>
      </c>
      <c r="I41" s="1"/>
      <c r="J41" s="2">
        <v>2.7099463966646766</v>
      </c>
      <c r="K41" s="2">
        <v>0</v>
      </c>
      <c r="L41" s="2" t="s">
        <v>73</v>
      </c>
      <c r="M41" s="2" t="s">
        <v>73</v>
      </c>
      <c r="N41" s="2">
        <v>2.7099463966646766</v>
      </c>
    </row>
    <row r="42" spans="1:14" ht="16.5">
      <c r="A42" s="1">
        <v>41</v>
      </c>
      <c r="B42" s="1" t="s">
        <v>699</v>
      </c>
      <c r="C42" s="1" t="s">
        <v>392</v>
      </c>
      <c r="D42" s="1">
        <v>91</v>
      </c>
      <c r="E42" s="1">
        <v>92</v>
      </c>
      <c r="F42" s="1">
        <v>0</v>
      </c>
      <c r="G42" s="1">
        <v>0</v>
      </c>
      <c r="H42" s="1">
        <v>183</v>
      </c>
      <c r="I42" s="1"/>
      <c r="J42" s="2">
        <v>0</v>
      </c>
      <c r="K42" s="2">
        <v>0</v>
      </c>
      <c r="L42" s="2" t="s">
        <v>73</v>
      </c>
      <c r="M42" s="2" t="s">
        <v>73</v>
      </c>
      <c r="N42" s="2">
        <v>0</v>
      </c>
    </row>
    <row r="43" spans="1:14" ht="16.5">
      <c r="A43" s="1">
        <v>42</v>
      </c>
      <c r="B43" s="1" t="s">
        <v>702</v>
      </c>
      <c r="C43" s="1" t="s">
        <v>427</v>
      </c>
      <c r="D43" s="1">
        <v>95</v>
      </c>
      <c r="E43" s="1">
        <v>90</v>
      </c>
      <c r="F43" s="1">
        <v>0</v>
      </c>
      <c r="G43" s="1">
        <v>0</v>
      </c>
      <c r="H43" s="1">
        <v>185</v>
      </c>
      <c r="I43" s="1"/>
      <c r="J43" s="2">
        <v>0</v>
      </c>
      <c r="K43" s="2">
        <v>0</v>
      </c>
      <c r="L43" s="2" t="s">
        <v>73</v>
      </c>
      <c r="M43" s="2" t="s">
        <v>73</v>
      </c>
      <c r="N43" s="2">
        <v>0</v>
      </c>
    </row>
    <row r="44" spans="1:14" ht="16.5">
      <c r="A44" s="1">
        <v>43</v>
      </c>
      <c r="B44" s="1" t="s">
        <v>702</v>
      </c>
      <c r="C44" s="1" t="s">
        <v>443</v>
      </c>
      <c r="D44" s="1">
        <v>103</v>
      </c>
      <c r="E44" s="1">
        <v>95</v>
      </c>
      <c r="F44" s="1">
        <v>0</v>
      </c>
      <c r="G44" s="1">
        <v>0</v>
      </c>
      <c r="H44" s="1">
        <v>198</v>
      </c>
      <c r="I44" s="1"/>
      <c r="J44" s="2">
        <v>0</v>
      </c>
      <c r="K44" s="2">
        <v>0</v>
      </c>
      <c r="L44" s="2" t="s">
        <v>73</v>
      </c>
      <c r="M44" s="2" t="s">
        <v>73</v>
      </c>
      <c r="N44" s="2">
        <v>0</v>
      </c>
    </row>
    <row r="45" spans="1:14" ht="16.5">
      <c r="A45" s="1">
        <v>44</v>
      </c>
      <c r="B45" s="1" t="s">
        <v>702</v>
      </c>
      <c r="C45" s="1" t="s">
        <v>442</v>
      </c>
      <c r="D45" s="1">
        <v>104</v>
      </c>
      <c r="E45" s="13">
        <v>105</v>
      </c>
      <c r="F45" s="1">
        <v>0</v>
      </c>
      <c r="G45" s="1">
        <v>0</v>
      </c>
      <c r="H45" s="1">
        <v>209</v>
      </c>
      <c r="I45" s="1"/>
      <c r="J45" s="2">
        <v>0</v>
      </c>
      <c r="K45" s="2">
        <v>0</v>
      </c>
      <c r="L45" s="2" t="s">
        <v>73</v>
      </c>
      <c r="M45" s="2" t="s">
        <v>73</v>
      </c>
      <c r="N45" s="2">
        <v>0</v>
      </c>
    </row>
    <row r="46" spans="1:14" ht="16.5">
      <c r="A46" s="1">
        <v>45</v>
      </c>
      <c r="B46" s="1" t="s">
        <v>702</v>
      </c>
      <c r="C46" s="1" t="s">
        <v>430</v>
      </c>
      <c r="D46" s="1">
        <v>85</v>
      </c>
      <c r="E46" s="1" t="s">
        <v>706</v>
      </c>
      <c r="F46" s="1">
        <v>0</v>
      </c>
      <c r="G46" s="1">
        <v>0</v>
      </c>
      <c r="H46" s="1">
        <v>85</v>
      </c>
      <c r="I46" s="1"/>
      <c r="J46" s="2">
        <v>4.6825491363907048</v>
      </c>
      <c r="K46" s="2" t="s">
        <v>73</v>
      </c>
      <c r="L46" s="2" t="s">
        <v>73</v>
      </c>
      <c r="M46" s="2" t="s">
        <v>73</v>
      </c>
      <c r="N46" s="2">
        <v>4.6825491363907048</v>
      </c>
    </row>
    <row r="47" spans="1:14" ht="16.5">
      <c r="A47" s="1">
        <v>46</v>
      </c>
      <c r="B47" s="1" t="s">
        <v>700</v>
      </c>
      <c r="C47" s="1" t="s">
        <v>372</v>
      </c>
      <c r="D47" s="1" t="s">
        <v>706</v>
      </c>
      <c r="E47" s="1">
        <v>0</v>
      </c>
      <c r="F47" s="1">
        <v>0</v>
      </c>
      <c r="G47" s="1">
        <v>0</v>
      </c>
      <c r="H47" s="1">
        <v>0</v>
      </c>
      <c r="I47" s="1"/>
      <c r="J47" s="2" t="s">
        <v>73</v>
      </c>
      <c r="K47" s="2" t="s">
        <v>73</v>
      </c>
      <c r="L47" s="2" t="s">
        <v>73</v>
      </c>
      <c r="M47" s="2" t="s">
        <v>73</v>
      </c>
      <c r="N47" s="2">
        <v>0</v>
      </c>
    </row>
  </sheetData>
  <phoneticPr fontId="1" type="noConversion"/>
  <conditionalFormatting sqref="B2:B47">
    <cfRule type="expression" dxfId="233" priority="6">
      <formula>AND(XEG2=0,XEH2&lt;&gt;"")</formula>
    </cfRule>
  </conditionalFormatting>
  <conditionalFormatting sqref="A2:N47">
    <cfRule type="expression" dxfId="232" priority="5">
      <formula>AND(XEG2=0,XEH2&lt;&gt;"")</formula>
    </cfRule>
  </conditionalFormatting>
  <conditionalFormatting sqref="D2:G47">
    <cfRule type="cellIs" dxfId="231" priority="3" operator="lessThan">
      <formula>#REF!</formula>
    </cfRule>
    <cfRule type="cellIs" dxfId="230" priority="4" operator="equal">
      <formula>#REF!</formula>
    </cfRule>
  </conditionalFormatting>
  <conditionalFormatting sqref="H2:H47">
    <cfRule type="cellIs" dxfId="229" priority="1" operator="lessThan">
      <formula>#REF!*COUNTIF(D2:G2,"&gt;0")</formula>
    </cfRule>
    <cfRule type="cellIs" dxfId="228" priority="2" operator="equal">
      <formula>#REF!*COUNTIF(D2:G2,"&gt;0")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464</v>
      </c>
      <c r="B1" s="30" t="s">
        <v>465</v>
      </c>
      <c r="C1" s="30" t="s">
        <v>466</v>
      </c>
      <c r="D1" s="29" t="s">
        <v>635</v>
      </c>
      <c r="E1" s="29" t="s">
        <v>636</v>
      </c>
      <c r="F1" s="29" t="s">
        <v>637</v>
      </c>
      <c r="G1" s="29" t="s">
        <v>638</v>
      </c>
      <c r="H1" s="30" t="s">
        <v>1</v>
      </c>
      <c r="I1" s="30" t="s">
        <v>651</v>
      </c>
      <c r="J1" s="29" t="s">
        <v>635</v>
      </c>
      <c r="K1" s="29" t="s">
        <v>636</v>
      </c>
      <c r="L1" s="29" t="s">
        <v>637</v>
      </c>
      <c r="M1" s="29" t="s">
        <v>638</v>
      </c>
      <c r="N1" s="30" t="s">
        <v>1</v>
      </c>
    </row>
    <row r="2" spans="1:14" ht="16.5">
      <c r="A2" s="1"/>
      <c r="B2" s="1" t="s">
        <v>699</v>
      </c>
      <c r="C2" s="1" t="s">
        <v>387</v>
      </c>
      <c r="D2" s="1">
        <v>75</v>
      </c>
      <c r="E2" s="1">
        <v>72</v>
      </c>
      <c r="F2" s="1">
        <v>69</v>
      </c>
      <c r="G2" s="1">
        <v>70</v>
      </c>
      <c r="H2" s="1">
        <v>286</v>
      </c>
      <c r="I2" s="1"/>
      <c r="J2" s="2">
        <v>11.692307692307693</v>
      </c>
      <c r="K2" s="2">
        <v>13.5</v>
      </c>
      <c r="L2" s="2">
        <v>19</v>
      </c>
      <c r="M2" s="2">
        <v>17.1875</v>
      </c>
      <c r="N2" s="2">
        <v>61.379807692307693</v>
      </c>
    </row>
    <row r="3" spans="1:14" ht="16.5">
      <c r="A3" s="1"/>
      <c r="B3" s="1" t="s">
        <v>699</v>
      </c>
      <c r="C3" s="1" t="s">
        <v>384</v>
      </c>
      <c r="D3" s="1">
        <v>74</v>
      </c>
      <c r="E3" s="1">
        <v>71</v>
      </c>
      <c r="F3" s="1">
        <v>70</v>
      </c>
      <c r="G3" s="1">
        <v>74</v>
      </c>
      <c r="H3" s="1">
        <v>289</v>
      </c>
      <c r="I3" s="1"/>
      <c r="J3" s="2">
        <v>12.692307692307693</v>
      </c>
      <c r="K3" s="2">
        <v>14.5</v>
      </c>
      <c r="L3" s="2">
        <v>18</v>
      </c>
      <c r="M3" s="2">
        <v>13.1875</v>
      </c>
      <c r="N3" s="2">
        <v>58.379807692307693</v>
      </c>
    </row>
    <row r="4" spans="1:14" ht="16.5">
      <c r="A4" s="1"/>
      <c r="B4" s="1" t="s">
        <v>699</v>
      </c>
      <c r="C4" s="1" t="s">
        <v>396</v>
      </c>
      <c r="D4" s="1">
        <v>70</v>
      </c>
      <c r="E4" s="1">
        <v>70</v>
      </c>
      <c r="F4" s="1">
        <v>74</v>
      </c>
      <c r="G4" s="1">
        <v>75</v>
      </c>
      <c r="H4" s="1">
        <v>289</v>
      </c>
      <c r="I4" s="1"/>
      <c r="J4" s="2">
        <v>16.692307692307693</v>
      </c>
      <c r="K4" s="2">
        <v>15.5</v>
      </c>
      <c r="L4" s="2">
        <v>14</v>
      </c>
      <c r="M4" s="2">
        <v>12.1875</v>
      </c>
      <c r="N4" s="2">
        <v>58.379807692307693</v>
      </c>
    </row>
    <row r="5" spans="1:14" ht="16.5">
      <c r="A5" s="1"/>
      <c r="B5" s="1" t="s">
        <v>699</v>
      </c>
      <c r="C5" s="1" t="s">
        <v>390</v>
      </c>
      <c r="D5" s="1">
        <v>72</v>
      </c>
      <c r="E5" s="1">
        <v>78</v>
      </c>
      <c r="F5" s="1">
        <v>71</v>
      </c>
      <c r="G5" s="1">
        <v>71</v>
      </c>
      <c r="H5" s="1">
        <v>292</v>
      </c>
      <c r="I5" s="1"/>
      <c r="J5" s="2">
        <v>14.692307692307693</v>
      </c>
      <c r="K5" s="2">
        <v>7.5</v>
      </c>
      <c r="L5" s="2">
        <v>17</v>
      </c>
      <c r="M5" s="2">
        <v>16.1875</v>
      </c>
      <c r="N5" s="2">
        <v>55.379807692307693</v>
      </c>
    </row>
    <row r="6" spans="1:14" ht="16.5">
      <c r="A6" s="1"/>
      <c r="B6" s="1" t="s">
        <v>702</v>
      </c>
      <c r="C6" s="1" t="s">
        <v>420</v>
      </c>
      <c r="D6" s="1">
        <v>76</v>
      </c>
      <c r="E6" s="1">
        <v>72</v>
      </c>
      <c r="F6" s="1">
        <v>74</v>
      </c>
      <c r="G6" s="1">
        <v>71</v>
      </c>
      <c r="H6" s="1">
        <v>293</v>
      </c>
      <c r="I6" s="1"/>
      <c r="J6" s="2">
        <v>10.692307692307693</v>
      </c>
      <c r="K6" s="2">
        <v>13.5</v>
      </c>
      <c r="L6" s="2">
        <v>14</v>
      </c>
      <c r="M6" s="2">
        <v>16.1875</v>
      </c>
      <c r="N6" s="2">
        <v>54.379807692307693</v>
      </c>
    </row>
    <row r="7" spans="1:14" ht="16.5">
      <c r="A7" s="1"/>
      <c r="B7" s="1" t="s">
        <v>699</v>
      </c>
      <c r="C7" s="1" t="s">
        <v>394</v>
      </c>
      <c r="D7" s="1">
        <v>72</v>
      </c>
      <c r="E7" s="1">
        <v>72</v>
      </c>
      <c r="F7" s="1">
        <v>79</v>
      </c>
      <c r="G7" s="1">
        <v>73</v>
      </c>
      <c r="H7" s="1">
        <v>296</v>
      </c>
      <c r="I7" s="1"/>
      <c r="J7" s="2">
        <v>14.692307692307693</v>
      </c>
      <c r="K7" s="2">
        <v>13.5</v>
      </c>
      <c r="L7" s="2">
        <v>9</v>
      </c>
      <c r="M7" s="2">
        <v>14.1875</v>
      </c>
      <c r="N7" s="2">
        <v>51.379807692307693</v>
      </c>
    </row>
    <row r="8" spans="1:14" ht="16.5">
      <c r="A8" s="1"/>
      <c r="B8" s="1" t="s">
        <v>699</v>
      </c>
      <c r="C8" s="1" t="s">
        <v>398</v>
      </c>
      <c r="D8" s="1">
        <v>79</v>
      </c>
      <c r="E8" s="1">
        <v>72</v>
      </c>
      <c r="F8" s="1">
        <v>75</v>
      </c>
      <c r="G8" s="1">
        <v>72</v>
      </c>
      <c r="H8" s="1">
        <v>298</v>
      </c>
      <c r="I8" s="1"/>
      <c r="J8" s="2">
        <v>7.6923076923076934</v>
      </c>
      <c r="K8" s="2">
        <v>13.5</v>
      </c>
      <c r="L8" s="2">
        <v>13</v>
      </c>
      <c r="M8" s="2">
        <v>15.1875</v>
      </c>
      <c r="N8" s="2">
        <v>49.379807692307693</v>
      </c>
    </row>
    <row r="9" spans="1:14" ht="16.5">
      <c r="A9" s="1"/>
      <c r="B9" s="1" t="s">
        <v>699</v>
      </c>
      <c r="C9" s="1" t="s">
        <v>406</v>
      </c>
      <c r="D9" s="1">
        <v>72</v>
      </c>
      <c r="E9" s="1">
        <v>74</v>
      </c>
      <c r="F9" s="1">
        <v>81</v>
      </c>
      <c r="G9" s="1">
        <v>73</v>
      </c>
      <c r="H9" s="1">
        <v>300</v>
      </c>
      <c r="I9" s="1"/>
      <c r="J9" s="2">
        <v>14.692307692307693</v>
      </c>
      <c r="K9" s="2">
        <v>11.5</v>
      </c>
      <c r="L9" s="2">
        <v>7</v>
      </c>
      <c r="M9" s="2">
        <v>14.1875</v>
      </c>
      <c r="N9" s="2">
        <v>47.379807692307693</v>
      </c>
    </row>
    <row r="10" spans="1:14" ht="16.5">
      <c r="A10" s="1"/>
      <c r="B10" s="1" t="s">
        <v>700</v>
      </c>
      <c r="C10" s="1" t="s">
        <v>378</v>
      </c>
      <c r="D10" s="1">
        <v>81</v>
      </c>
      <c r="E10" s="1">
        <v>74</v>
      </c>
      <c r="F10" s="1">
        <v>75</v>
      </c>
      <c r="G10" s="1">
        <v>71</v>
      </c>
      <c r="H10" s="1">
        <v>301</v>
      </c>
      <c r="I10" s="1"/>
      <c r="J10" s="2">
        <v>5.6923076923076934</v>
      </c>
      <c r="K10" s="2">
        <v>11.5</v>
      </c>
      <c r="L10" s="2">
        <v>13</v>
      </c>
      <c r="M10" s="2">
        <v>16.1875</v>
      </c>
      <c r="N10" s="2">
        <v>46.379807692307693</v>
      </c>
    </row>
    <row r="11" spans="1:14" ht="16.5">
      <c r="A11" s="1"/>
      <c r="B11" s="1" t="s">
        <v>699</v>
      </c>
      <c r="C11" s="1" t="s">
        <v>391</v>
      </c>
      <c r="D11" s="1">
        <v>74</v>
      </c>
      <c r="E11" s="1">
        <v>77</v>
      </c>
      <c r="F11" s="1">
        <v>80</v>
      </c>
      <c r="G11" s="1">
        <v>71</v>
      </c>
      <c r="H11" s="1">
        <v>302</v>
      </c>
      <c r="I11" s="1"/>
      <c r="J11" s="2">
        <v>12.692307692307693</v>
      </c>
      <c r="K11" s="2">
        <v>8.5</v>
      </c>
      <c r="L11" s="2">
        <v>8</v>
      </c>
      <c r="M11" s="2">
        <v>16.1875</v>
      </c>
      <c r="N11" s="2">
        <v>45.379807692307693</v>
      </c>
    </row>
    <row r="12" spans="1:14" ht="16.5">
      <c r="A12" s="1"/>
      <c r="B12" s="1" t="s">
        <v>699</v>
      </c>
      <c r="C12" s="1" t="s">
        <v>413</v>
      </c>
      <c r="D12" s="1">
        <v>73</v>
      </c>
      <c r="E12" s="1">
        <v>77</v>
      </c>
      <c r="F12" s="1">
        <v>75</v>
      </c>
      <c r="G12" s="1">
        <v>77</v>
      </c>
      <c r="H12" s="1">
        <v>302</v>
      </c>
      <c r="I12" s="1"/>
      <c r="J12" s="2">
        <v>13.692307692307693</v>
      </c>
      <c r="K12" s="2">
        <v>8.5</v>
      </c>
      <c r="L12" s="2">
        <v>13</v>
      </c>
      <c r="M12" s="2">
        <v>10.1875</v>
      </c>
      <c r="N12" s="2">
        <v>45.379807692307693</v>
      </c>
    </row>
    <row r="13" spans="1:14" ht="16.5">
      <c r="A13" s="1"/>
      <c r="B13" s="1" t="s">
        <v>699</v>
      </c>
      <c r="C13" s="1" t="s">
        <v>386</v>
      </c>
      <c r="D13" s="1">
        <v>77</v>
      </c>
      <c r="E13" s="1">
        <v>78</v>
      </c>
      <c r="F13" s="1">
        <v>78</v>
      </c>
      <c r="G13" s="1">
        <v>73</v>
      </c>
      <c r="H13" s="1">
        <v>306</v>
      </c>
      <c r="I13" s="1"/>
      <c r="J13" s="2">
        <v>9.6923076923076934</v>
      </c>
      <c r="K13" s="2">
        <v>7.5</v>
      </c>
      <c r="L13" s="2">
        <v>10</v>
      </c>
      <c r="M13" s="2">
        <v>14.1875</v>
      </c>
      <c r="N13" s="2">
        <v>41.379807692307693</v>
      </c>
    </row>
    <row r="14" spans="1:14" ht="16.5">
      <c r="A14" s="1"/>
      <c r="B14" s="1" t="s">
        <v>700</v>
      </c>
      <c r="C14" s="1" t="s">
        <v>373</v>
      </c>
      <c r="D14" s="1">
        <v>78</v>
      </c>
      <c r="E14" s="1">
        <v>78</v>
      </c>
      <c r="F14" s="1">
        <v>78</v>
      </c>
      <c r="G14" s="1">
        <v>73</v>
      </c>
      <c r="H14" s="1">
        <v>307</v>
      </c>
      <c r="I14" s="1"/>
      <c r="J14" s="2">
        <v>8.6923076923076934</v>
      </c>
      <c r="K14" s="2">
        <v>7.5</v>
      </c>
      <c r="L14" s="2">
        <v>10</v>
      </c>
      <c r="M14" s="2">
        <v>14.1875</v>
      </c>
      <c r="N14" s="2">
        <v>40.379807692307693</v>
      </c>
    </row>
    <row r="15" spans="1:14" ht="16.5">
      <c r="A15" s="1"/>
      <c r="B15" s="1" t="s">
        <v>699</v>
      </c>
      <c r="C15" s="1" t="s">
        <v>401</v>
      </c>
      <c r="D15" s="1">
        <v>83</v>
      </c>
      <c r="E15" s="1">
        <v>76</v>
      </c>
      <c r="F15" s="1">
        <v>75</v>
      </c>
      <c r="G15" s="1">
        <v>75</v>
      </c>
      <c r="H15" s="1">
        <v>309</v>
      </c>
      <c r="I15" s="1"/>
      <c r="J15" s="2">
        <v>3.6923076923076934</v>
      </c>
      <c r="K15" s="2">
        <v>9.5</v>
      </c>
      <c r="L15" s="2">
        <v>13</v>
      </c>
      <c r="M15" s="2">
        <v>12.1875</v>
      </c>
      <c r="N15" s="2">
        <v>38.379807692307693</v>
      </c>
    </row>
    <row r="16" spans="1:14" ht="16.5">
      <c r="A16" s="1"/>
      <c r="B16" s="1" t="s">
        <v>699</v>
      </c>
      <c r="C16" s="1" t="s">
        <v>404</v>
      </c>
      <c r="D16" s="1">
        <v>78</v>
      </c>
      <c r="E16" s="1">
        <v>72</v>
      </c>
      <c r="F16" s="1">
        <v>81</v>
      </c>
      <c r="G16" s="1">
        <v>78</v>
      </c>
      <c r="H16" s="1">
        <v>309</v>
      </c>
      <c r="I16" s="1"/>
      <c r="J16" s="2">
        <v>8.6923076923076934</v>
      </c>
      <c r="K16" s="2">
        <v>13.5</v>
      </c>
      <c r="L16" s="2">
        <v>7</v>
      </c>
      <c r="M16" s="2">
        <v>9.1875</v>
      </c>
      <c r="N16" s="2">
        <v>38.379807692307693</v>
      </c>
    </row>
    <row r="17" spans="1:14" ht="16.5">
      <c r="A17" s="1"/>
      <c r="B17" s="1" t="s">
        <v>699</v>
      </c>
      <c r="C17" s="1" t="s">
        <v>381</v>
      </c>
      <c r="D17" s="1">
        <v>78</v>
      </c>
      <c r="E17" s="1">
        <v>79</v>
      </c>
      <c r="F17" s="1">
        <v>82</v>
      </c>
      <c r="G17" s="1">
        <v>71</v>
      </c>
      <c r="H17" s="1">
        <v>310</v>
      </c>
      <c r="I17" s="1"/>
      <c r="J17" s="2">
        <v>8.6923076923076934</v>
      </c>
      <c r="K17" s="2">
        <v>6.5</v>
      </c>
      <c r="L17" s="2">
        <v>6</v>
      </c>
      <c r="M17" s="2">
        <v>16.1875</v>
      </c>
      <c r="N17" s="2">
        <v>37.379807692307693</v>
      </c>
    </row>
    <row r="18" spans="1:14" ht="16.5">
      <c r="A18" s="1"/>
      <c r="B18" s="1" t="s">
        <v>700</v>
      </c>
      <c r="C18" s="1" t="s">
        <v>374</v>
      </c>
      <c r="D18" s="1">
        <v>78</v>
      </c>
      <c r="E18" s="1">
        <v>78</v>
      </c>
      <c r="F18" s="1">
        <v>81</v>
      </c>
      <c r="G18" s="1">
        <v>73</v>
      </c>
      <c r="H18" s="1">
        <v>310</v>
      </c>
      <c r="I18" s="1"/>
      <c r="J18" s="2">
        <v>8.6923076923076934</v>
      </c>
      <c r="K18" s="2">
        <v>7.5</v>
      </c>
      <c r="L18" s="2">
        <v>7</v>
      </c>
      <c r="M18" s="2">
        <v>14.1875</v>
      </c>
      <c r="N18" s="2">
        <v>37.379807692307693</v>
      </c>
    </row>
    <row r="19" spans="1:14" ht="16.5">
      <c r="A19" s="1"/>
      <c r="B19" s="1" t="s">
        <v>700</v>
      </c>
      <c r="C19" s="1" t="s">
        <v>376</v>
      </c>
      <c r="D19" s="1">
        <v>77</v>
      </c>
      <c r="E19" s="1">
        <v>80</v>
      </c>
      <c r="F19" s="1">
        <v>75</v>
      </c>
      <c r="G19" s="1">
        <v>78</v>
      </c>
      <c r="H19" s="1">
        <v>310</v>
      </c>
      <c r="I19" s="1"/>
      <c r="J19" s="2">
        <v>9.6923076923076934</v>
      </c>
      <c r="K19" s="2">
        <v>5.5</v>
      </c>
      <c r="L19" s="2">
        <v>13</v>
      </c>
      <c r="M19" s="2">
        <v>9.1875</v>
      </c>
      <c r="N19" s="2">
        <v>37.379807692307693</v>
      </c>
    </row>
    <row r="20" spans="1:14" ht="16.5">
      <c r="A20" s="1"/>
      <c r="B20" s="1" t="s">
        <v>700</v>
      </c>
      <c r="C20" s="1" t="s">
        <v>701</v>
      </c>
      <c r="D20" s="1">
        <v>81</v>
      </c>
      <c r="E20" s="1">
        <v>75</v>
      </c>
      <c r="F20" s="1">
        <v>75</v>
      </c>
      <c r="G20" s="1">
        <v>79</v>
      </c>
      <c r="H20" s="1">
        <v>310</v>
      </c>
      <c r="I20" s="1"/>
      <c r="J20" s="2">
        <v>5.6923076923076934</v>
      </c>
      <c r="K20" s="2">
        <v>10.5</v>
      </c>
      <c r="L20" s="2">
        <v>13</v>
      </c>
      <c r="M20" s="2">
        <v>8.1875</v>
      </c>
      <c r="N20" s="2">
        <v>37.379807692307693</v>
      </c>
    </row>
    <row r="21" spans="1:14" ht="16.5">
      <c r="A21" s="1"/>
      <c r="B21" s="1" t="s">
        <v>699</v>
      </c>
      <c r="C21" s="1" t="s">
        <v>383</v>
      </c>
      <c r="D21" s="1">
        <v>79</v>
      </c>
      <c r="E21" s="1">
        <v>82</v>
      </c>
      <c r="F21" s="1">
        <v>76</v>
      </c>
      <c r="G21" s="1">
        <v>77</v>
      </c>
      <c r="H21" s="1">
        <v>314</v>
      </c>
      <c r="I21" s="1"/>
      <c r="J21" s="2">
        <v>7.6923076923076934</v>
      </c>
      <c r="K21" s="2">
        <v>3.5</v>
      </c>
      <c r="L21" s="2">
        <v>12</v>
      </c>
      <c r="M21" s="2">
        <v>10.1875</v>
      </c>
      <c r="N21" s="2">
        <v>33.379807692307693</v>
      </c>
    </row>
    <row r="22" spans="1:14" ht="16.5">
      <c r="A22" s="1"/>
      <c r="B22" s="1" t="s">
        <v>702</v>
      </c>
      <c r="C22" s="1" t="s">
        <v>418</v>
      </c>
      <c r="D22" s="1">
        <v>78</v>
      </c>
      <c r="E22" s="1">
        <v>81</v>
      </c>
      <c r="F22" s="1">
        <v>78</v>
      </c>
      <c r="G22" s="1">
        <v>78</v>
      </c>
      <c r="H22" s="1">
        <v>315</v>
      </c>
      <c r="I22" s="1"/>
      <c r="J22" s="2">
        <v>8.6923076923076934</v>
      </c>
      <c r="K22" s="2">
        <v>4.5</v>
      </c>
      <c r="L22" s="2">
        <v>10</v>
      </c>
      <c r="M22" s="2">
        <v>9.1875</v>
      </c>
      <c r="N22" s="2">
        <v>32.379807692307693</v>
      </c>
    </row>
    <row r="23" spans="1:14" ht="16.5">
      <c r="A23" s="1"/>
      <c r="B23" s="1" t="s">
        <v>702</v>
      </c>
      <c r="C23" s="1" t="s">
        <v>439</v>
      </c>
      <c r="D23" s="1">
        <v>82</v>
      </c>
      <c r="E23" s="1">
        <v>75</v>
      </c>
      <c r="F23" s="1">
        <v>80</v>
      </c>
      <c r="G23" s="1">
        <v>78</v>
      </c>
      <c r="H23" s="1">
        <v>315</v>
      </c>
      <c r="I23" s="1"/>
      <c r="J23" s="2">
        <v>4.6923076923076934</v>
      </c>
      <c r="K23" s="2">
        <v>10.5</v>
      </c>
      <c r="L23" s="2">
        <v>8</v>
      </c>
      <c r="M23" s="2">
        <v>9.1875</v>
      </c>
      <c r="N23" s="2">
        <v>32.379807692307693</v>
      </c>
    </row>
    <row r="24" spans="1:14" ht="16.5">
      <c r="A24" s="1"/>
      <c r="B24" s="1" t="s">
        <v>699</v>
      </c>
      <c r="C24" s="1" t="s">
        <v>414</v>
      </c>
      <c r="D24" s="1">
        <v>81</v>
      </c>
      <c r="E24" s="1">
        <v>78</v>
      </c>
      <c r="F24" s="1">
        <v>73</v>
      </c>
      <c r="G24" s="1">
        <v>86</v>
      </c>
      <c r="H24" s="1">
        <v>318</v>
      </c>
      <c r="I24" s="1"/>
      <c r="J24" s="2">
        <v>5.6923076923076934</v>
      </c>
      <c r="K24" s="2">
        <v>7.5</v>
      </c>
      <c r="L24" s="2">
        <v>15</v>
      </c>
      <c r="M24" s="2">
        <v>1.1875</v>
      </c>
      <c r="N24" s="2">
        <v>29.379807692307693</v>
      </c>
    </row>
    <row r="25" spans="1:14" ht="16.5">
      <c r="A25" s="1"/>
      <c r="B25" s="1" t="s">
        <v>702</v>
      </c>
      <c r="C25" s="1" t="s">
        <v>416</v>
      </c>
      <c r="D25" s="1">
        <v>81</v>
      </c>
      <c r="E25" s="1">
        <v>77</v>
      </c>
      <c r="F25" s="1">
        <v>79</v>
      </c>
      <c r="G25" s="1">
        <v>82</v>
      </c>
      <c r="H25" s="1">
        <v>319</v>
      </c>
      <c r="I25" s="1"/>
      <c r="J25" s="2">
        <v>5.6923076923076934</v>
      </c>
      <c r="K25" s="2">
        <v>8.5</v>
      </c>
      <c r="L25" s="2">
        <v>9</v>
      </c>
      <c r="M25" s="2">
        <v>5.1875</v>
      </c>
      <c r="N25" s="2">
        <v>28.379807692307693</v>
      </c>
    </row>
    <row r="26" spans="1:14" ht="16.5">
      <c r="A26" s="1"/>
      <c r="B26" s="1" t="s">
        <v>702</v>
      </c>
      <c r="C26" s="1" t="s">
        <v>440</v>
      </c>
      <c r="D26" s="1">
        <v>83</v>
      </c>
      <c r="E26" s="1">
        <v>73</v>
      </c>
      <c r="F26" s="1">
        <v>80</v>
      </c>
      <c r="G26" s="1">
        <v>84</v>
      </c>
      <c r="H26" s="1">
        <v>320</v>
      </c>
      <c r="I26" s="1"/>
      <c r="J26" s="2">
        <v>3.6923076923076934</v>
      </c>
      <c r="K26" s="2">
        <v>12.5</v>
      </c>
      <c r="L26" s="2">
        <v>8</v>
      </c>
      <c r="M26" s="2">
        <v>3.1875</v>
      </c>
      <c r="N26" s="2">
        <v>27.379807692307693</v>
      </c>
    </row>
    <row r="27" spans="1:14" ht="16.5">
      <c r="A27" s="1"/>
      <c r="B27" s="1" t="s">
        <v>700</v>
      </c>
      <c r="C27" s="1" t="s">
        <v>704</v>
      </c>
      <c r="D27" s="1">
        <v>75</v>
      </c>
      <c r="E27" s="1">
        <v>80</v>
      </c>
      <c r="F27" s="1">
        <v>85</v>
      </c>
      <c r="G27" s="1">
        <v>81</v>
      </c>
      <c r="H27" s="1">
        <v>321</v>
      </c>
      <c r="I27" s="1"/>
      <c r="J27" s="2">
        <v>11.692307692307693</v>
      </c>
      <c r="K27" s="2">
        <v>5.5</v>
      </c>
      <c r="L27" s="2">
        <v>3</v>
      </c>
      <c r="M27" s="2">
        <v>6.1875</v>
      </c>
      <c r="N27" s="2">
        <v>26.379807692307693</v>
      </c>
    </row>
    <row r="28" spans="1:14" ht="16.5">
      <c r="A28" s="1"/>
      <c r="B28" s="1" t="s">
        <v>699</v>
      </c>
      <c r="C28" s="1" t="s">
        <v>411</v>
      </c>
      <c r="D28" s="1">
        <v>78</v>
      </c>
      <c r="E28" s="1">
        <v>81</v>
      </c>
      <c r="F28" s="1">
        <v>84</v>
      </c>
      <c r="G28" s="1">
        <v>80</v>
      </c>
      <c r="H28" s="1">
        <v>323</v>
      </c>
      <c r="I28" s="1"/>
      <c r="J28" s="2">
        <v>8.6923076923076934</v>
      </c>
      <c r="K28" s="2">
        <v>4.5</v>
      </c>
      <c r="L28" s="2">
        <v>4</v>
      </c>
      <c r="M28" s="2">
        <v>7.1875</v>
      </c>
      <c r="N28" s="2">
        <v>24.379807692307693</v>
      </c>
    </row>
    <row r="29" spans="1:14" ht="16.5">
      <c r="A29" s="1"/>
      <c r="B29" s="1" t="s">
        <v>702</v>
      </c>
      <c r="C29" s="1" t="s">
        <v>703</v>
      </c>
      <c r="D29" s="1">
        <v>81</v>
      </c>
      <c r="E29" s="1">
        <v>79</v>
      </c>
      <c r="F29" s="1">
        <v>82</v>
      </c>
      <c r="G29" s="1">
        <v>85</v>
      </c>
      <c r="H29" s="1">
        <v>327</v>
      </c>
      <c r="I29" s="1"/>
      <c r="J29" s="2">
        <v>5.6923076923076934</v>
      </c>
      <c r="K29" s="2">
        <v>6.5</v>
      </c>
      <c r="L29" s="2">
        <v>6</v>
      </c>
      <c r="M29" s="2">
        <v>2.1875</v>
      </c>
      <c r="N29" s="2">
        <v>20.379807692307693</v>
      </c>
    </row>
    <row r="30" spans="1:14" ht="16.5">
      <c r="A30" s="1"/>
      <c r="B30" s="1" t="s">
        <v>702</v>
      </c>
      <c r="C30" s="1" t="s">
        <v>422</v>
      </c>
      <c r="D30" s="1">
        <v>84</v>
      </c>
      <c r="E30" s="1">
        <v>78</v>
      </c>
      <c r="F30" s="1">
        <v>82</v>
      </c>
      <c r="G30" s="1">
        <v>85</v>
      </c>
      <c r="H30" s="1">
        <v>329</v>
      </c>
      <c r="I30" s="1"/>
      <c r="J30" s="2">
        <v>2.6923076923076934</v>
      </c>
      <c r="K30" s="2">
        <v>7.5</v>
      </c>
      <c r="L30" s="2">
        <v>6</v>
      </c>
      <c r="M30" s="2">
        <v>2.1875</v>
      </c>
      <c r="N30" s="2">
        <v>18.379807692307693</v>
      </c>
    </row>
    <row r="31" spans="1:14" ht="16.5">
      <c r="A31" s="1"/>
      <c r="B31" s="1" t="s">
        <v>702</v>
      </c>
      <c r="C31" s="1" t="s">
        <v>428</v>
      </c>
      <c r="D31" s="1">
        <v>85</v>
      </c>
      <c r="E31" s="1">
        <v>83</v>
      </c>
      <c r="F31" s="1">
        <v>80</v>
      </c>
      <c r="G31" s="1">
        <v>83</v>
      </c>
      <c r="H31" s="1">
        <v>331</v>
      </c>
      <c r="I31" s="1"/>
      <c r="J31" s="2">
        <v>1.6923076923076934</v>
      </c>
      <c r="K31" s="2">
        <v>2.5</v>
      </c>
      <c r="L31" s="2">
        <v>8</v>
      </c>
      <c r="M31" s="2">
        <v>4.1875</v>
      </c>
      <c r="N31" s="2">
        <v>16.379807692307693</v>
      </c>
    </row>
    <row r="32" spans="1:14" ht="16.5">
      <c r="A32" s="1"/>
      <c r="B32" s="1" t="s">
        <v>702</v>
      </c>
      <c r="C32" s="1" t="s">
        <v>429</v>
      </c>
      <c r="D32" s="1">
        <v>84</v>
      </c>
      <c r="E32" s="1">
        <v>84</v>
      </c>
      <c r="F32" s="1">
        <v>82</v>
      </c>
      <c r="G32" s="1">
        <v>86</v>
      </c>
      <c r="H32" s="1">
        <v>336</v>
      </c>
      <c r="I32" s="1"/>
      <c r="J32" s="2">
        <v>2.6923076923076934</v>
      </c>
      <c r="K32" s="2">
        <v>1.5</v>
      </c>
      <c r="L32" s="2">
        <v>6</v>
      </c>
      <c r="M32" s="2">
        <v>1.1875</v>
      </c>
      <c r="N32" s="2">
        <v>11.379807692307693</v>
      </c>
    </row>
    <row r="33" spans="1:14" ht="16.5">
      <c r="A33" s="1"/>
      <c r="B33" s="1" t="s">
        <v>702</v>
      </c>
      <c r="C33" s="1" t="s">
        <v>431</v>
      </c>
      <c r="D33" s="1">
        <v>85</v>
      </c>
      <c r="E33" s="1">
        <v>86</v>
      </c>
      <c r="F33" s="1">
        <v>87</v>
      </c>
      <c r="G33" s="1">
        <v>87</v>
      </c>
      <c r="H33" s="1">
        <v>345</v>
      </c>
      <c r="I33" s="1"/>
      <c r="J33" s="2">
        <v>1.6923076923076934</v>
      </c>
      <c r="K33" s="2">
        <v>0</v>
      </c>
      <c r="L33" s="2">
        <v>1</v>
      </c>
      <c r="M33" s="2">
        <v>0.1875</v>
      </c>
      <c r="N33" s="2">
        <v>2.8798076923076934</v>
      </c>
    </row>
    <row r="34" spans="1:14" ht="16.5">
      <c r="A34" s="1"/>
      <c r="B34" s="1" t="s">
        <v>699</v>
      </c>
      <c r="C34" s="1" t="s">
        <v>388</v>
      </c>
      <c r="D34" s="1">
        <v>84</v>
      </c>
      <c r="E34" s="1">
        <v>78</v>
      </c>
      <c r="F34" s="1"/>
      <c r="G34" s="1"/>
      <c r="H34" s="1">
        <v>162</v>
      </c>
      <c r="I34" s="1"/>
      <c r="J34" s="2">
        <v>2.6923076923076934</v>
      </c>
      <c r="K34" s="2">
        <v>7.5</v>
      </c>
      <c r="L34" s="2" t="s">
        <v>73</v>
      </c>
      <c r="M34" s="2" t="s">
        <v>73</v>
      </c>
      <c r="N34" s="2">
        <v>10.192307692307693</v>
      </c>
    </row>
    <row r="35" spans="1:14" ht="16.5">
      <c r="A35" s="1"/>
      <c r="B35" s="1" t="s">
        <v>700</v>
      </c>
      <c r="C35" s="1" t="s">
        <v>365</v>
      </c>
      <c r="D35" s="1">
        <v>82</v>
      </c>
      <c r="E35" s="1">
        <v>81</v>
      </c>
      <c r="F35" s="1"/>
      <c r="G35" s="1"/>
      <c r="H35" s="1">
        <v>163</v>
      </c>
      <c r="I35" s="1"/>
      <c r="J35" s="2">
        <v>4.6923076923076934</v>
      </c>
      <c r="K35" s="2">
        <v>4.5</v>
      </c>
      <c r="L35" s="2" t="s">
        <v>73</v>
      </c>
      <c r="M35" s="2" t="s">
        <v>73</v>
      </c>
      <c r="N35" s="2">
        <v>9.1923076923076934</v>
      </c>
    </row>
    <row r="36" spans="1:14" ht="16.5">
      <c r="A36" s="1"/>
      <c r="B36" s="1" t="s">
        <v>700</v>
      </c>
      <c r="C36" s="1" t="s">
        <v>372</v>
      </c>
      <c r="D36" s="1">
        <v>77</v>
      </c>
      <c r="E36" s="1">
        <v>86</v>
      </c>
      <c r="F36" s="1"/>
      <c r="G36" s="1"/>
      <c r="H36" s="1">
        <v>163</v>
      </c>
      <c r="I36" s="1"/>
      <c r="J36" s="2">
        <v>9.6923076923076934</v>
      </c>
      <c r="K36" s="2">
        <v>0</v>
      </c>
      <c r="L36" s="2" t="s">
        <v>73</v>
      </c>
      <c r="M36" s="2" t="s">
        <v>73</v>
      </c>
      <c r="N36" s="2">
        <v>9.6923076923076934</v>
      </c>
    </row>
    <row r="37" spans="1:14" ht="16.5">
      <c r="A37" s="1"/>
      <c r="B37" s="1" t="s">
        <v>700</v>
      </c>
      <c r="C37" s="1" t="s">
        <v>369</v>
      </c>
      <c r="D37" s="1">
        <v>84</v>
      </c>
      <c r="E37" s="1">
        <v>80</v>
      </c>
      <c r="F37" s="1"/>
      <c r="G37" s="1"/>
      <c r="H37" s="1">
        <v>164</v>
      </c>
      <c r="I37" s="1"/>
      <c r="J37" s="2">
        <v>2.6923076923076934</v>
      </c>
      <c r="K37" s="2">
        <v>5.5</v>
      </c>
      <c r="L37" s="2" t="s">
        <v>73</v>
      </c>
      <c r="M37" s="2" t="s">
        <v>73</v>
      </c>
      <c r="N37" s="2">
        <v>8.1923076923076934</v>
      </c>
    </row>
    <row r="38" spans="1:14" ht="16.5">
      <c r="A38" s="1"/>
      <c r="B38" s="1" t="s">
        <v>700</v>
      </c>
      <c r="C38" s="1" t="s">
        <v>377</v>
      </c>
      <c r="D38" s="1">
        <v>80</v>
      </c>
      <c r="E38" s="1">
        <v>84</v>
      </c>
      <c r="F38" s="1"/>
      <c r="G38" s="1"/>
      <c r="H38" s="1">
        <v>164</v>
      </c>
      <c r="I38" s="1"/>
      <c r="J38" s="2">
        <v>6.6923076923076934</v>
      </c>
      <c r="K38" s="2">
        <v>1.5</v>
      </c>
      <c r="L38" s="2" t="s">
        <v>73</v>
      </c>
      <c r="M38" s="2" t="s">
        <v>73</v>
      </c>
      <c r="N38" s="2">
        <v>8.1923076923076934</v>
      </c>
    </row>
    <row r="39" spans="1:14" ht="16.5">
      <c r="A39" s="1"/>
      <c r="B39" s="1" t="s">
        <v>699</v>
      </c>
      <c r="C39" s="1" t="s">
        <v>415</v>
      </c>
      <c r="D39" s="1">
        <v>81</v>
      </c>
      <c r="E39" s="1">
        <v>84</v>
      </c>
      <c r="F39" s="1"/>
      <c r="G39" s="1"/>
      <c r="H39" s="1">
        <v>165</v>
      </c>
      <c r="I39" s="1"/>
      <c r="J39" s="2">
        <v>5.6923076923076934</v>
      </c>
      <c r="K39" s="2">
        <v>1.5</v>
      </c>
      <c r="L39" s="2" t="s">
        <v>73</v>
      </c>
      <c r="M39" s="2" t="s">
        <v>73</v>
      </c>
      <c r="N39" s="2">
        <v>7.1923076923076934</v>
      </c>
    </row>
    <row r="40" spans="1:14" ht="16.5">
      <c r="A40" s="1"/>
      <c r="B40" s="1" t="s">
        <v>699</v>
      </c>
      <c r="C40" s="1" t="s">
        <v>385</v>
      </c>
      <c r="D40" s="1">
        <v>81</v>
      </c>
      <c r="E40" s="1">
        <v>84</v>
      </c>
      <c r="F40" s="1"/>
      <c r="G40" s="1"/>
      <c r="H40" s="1">
        <v>165</v>
      </c>
      <c r="I40" s="1"/>
      <c r="J40" s="2">
        <v>5.6923076923076934</v>
      </c>
      <c r="K40" s="2">
        <v>1.5</v>
      </c>
      <c r="L40" s="2" t="s">
        <v>73</v>
      </c>
      <c r="M40" s="2" t="s">
        <v>73</v>
      </c>
      <c r="N40" s="2">
        <v>7.1923076923076934</v>
      </c>
    </row>
    <row r="41" spans="1:14" ht="16.5">
      <c r="A41" s="1"/>
      <c r="B41" s="1" t="s">
        <v>699</v>
      </c>
      <c r="C41" s="1" t="s">
        <v>403</v>
      </c>
      <c r="D41" s="1">
        <v>84</v>
      </c>
      <c r="E41" s="1">
        <v>82</v>
      </c>
      <c r="F41" s="1"/>
      <c r="G41" s="1"/>
      <c r="H41" s="1">
        <v>166</v>
      </c>
      <c r="I41" s="1"/>
      <c r="J41" s="2">
        <v>2.6923076923076934</v>
      </c>
      <c r="K41" s="2">
        <v>3.5</v>
      </c>
      <c r="L41" s="2" t="s">
        <v>73</v>
      </c>
      <c r="M41" s="2" t="s">
        <v>73</v>
      </c>
      <c r="N41" s="2">
        <v>6.1923076923076934</v>
      </c>
    </row>
    <row r="42" spans="1:14" ht="16.5">
      <c r="A42" s="1"/>
      <c r="B42" s="1" t="s">
        <v>699</v>
      </c>
      <c r="C42" s="1" t="s">
        <v>412</v>
      </c>
      <c r="D42" s="1">
        <v>88</v>
      </c>
      <c r="E42" s="1">
        <v>80</v>
      </c>
      <c r="F42" s="1"/>
      <c r="G42" s="1"/>
      <c r="H42" s="1">
        <v>168</v>
      </c>
      <c r="I42" s="1"/>
      <c r="J42" s="2">
        <v>0</v>
      </c>
      <c r="K42" s="2">
        <v>5.5</v>
      </c>
      <c r="L42" s="2" t="s">
        <v>73</v>
      </c>
      <c r="M42" s="2" t="s">
        <v>73</v>
      </c>
      <c r="N42" s="2">
        <v>5.5</v>
      </c>
    </row>
    <row r="43" spans="1:14" ht="16.5">
      <c r="A43" s="1"/>
      <c r="B43" s="1" t="s">
        <v>699</v>
      </c>
      <c r="C43" s="1" t="s">
        <v>399</v>
      </c>
      <c r="D43" s="1">
        <v>88</v>
      </c>
      <c r="E43" s="1">
        <v>85</v>
      </c>
      <c r="F43" s="1"/>
      <c r="G43" s="1"/>
      <c r="H43" s="1">
        <v>173</v>
      </c>
      <c r="I43" s="1"/>
      <c r="J43" s="2">
        <v>0</v>
      </c>
      <c r="K43" s="2">
        <v>0.5</v>
      </c>
      <c r="L43" s="2" t="s">
        <v>73</v>
      </c>
      <c r="M43" s="2" t="s">
        <v>73</v>
      </c>
      <c r="N43" s="2">
        <v>0.5</v>
      </c>
    </row>
    <row r="44" spans="1:14" ht="16.5">
      <c r="A44" s="1"/>
      <c r="B44" s="1" t="s">
        <v>702</v>
      </c>
      <c r="C44" s="1" t="s">
        <v>421</v>
      </c>
      <c r="D44" s="1">
        <v>87</v>
      </c>
      <c r="E44" s="1">
        <v>86</v>
      </c>
      <c r="F44" s="1"/>
      <c r="G44" s="1"/>
      <c r="H44" s="1">
        <v>173</v>
      </c>
      <c r="I44" s="1"/>
      <c r="J44" s="2">
        <v>0</v>
      </c>
      <c r="K44" s="2">
        <v>0</v>
      </c>
      <c r="L44" s="2" t="s">
        <v>73</v>
      </c>
      <c r="M44" s="2" t="s">
        <v>73</v>
      </c>
      <c r="N44" s="2">
        <v>0</v>
      </c>
    </row>
    <row r="45" spans="1:14" ht="16.5">
      <c r="A45" s="1"/>
      <c r="B45" s="1" t="s">
        <v>702</v>
      </c>
      <c r="C45" s="1" t="s">
        <v>425</v>
      </c>
      <c r="D45" s="1">
        <v>84</v>
      </c>
      <c r="E45" s="1">
        <v>89</v>
      </c>
      <c r="F45" s="1"/>
      <c r="G45" s="1"/>
      <c r="H45" s="1">
        <v>173</v>
      </c>
      <c r="I45" s="1"/>
      <c r="J45" s="2">
        <v>2.6923076923076934</v>
      </c>
      <c r="K45" s="2">
        <v>0</v>
      </c>
      <c r="L45" s="2" t="s">
        <v>73</v>
      </c>
      <c r="M45" s="2" t="s">
        <v>73</v>
      </c>
      <c r="N45" s="2">
        <v>2.6923076923076934</v>
      </c>
    </row>
    <row r="46" spans="1:14" ht="16.5">
      <c r="A46" s="1"/>
      <c r="B46" s="1" t="s">
        <v>700</v>
      </c>
      <c r="C46" s="1" t="s">
        <v>367</v>
      </c>
      <c r="D46" s="1">
        <v>89</v>
      </c>
      <c r="E46" s="1">
        <v>86</v>
      </c>
      <c r="F46" s="1"/>
      <c r="G46" s="1"/>
      <c r="H46" s="1">
        <v>175</v>
      </c>
      <c r="I46" s="1"/>
      <c r="J46" s="2">
        <v>0</v>
      </c>
      <c r="K46" s="2">
        <v>0</v>
      </c>
      <c r="L46" s="2" t="s">
        <v>73</v>
      </c>
      <c r="M46" s="2" t="s">
        <v>73</v>
      </c>
      <c r="N46" s="2">
        <v>0</v>
      </c>
    </row>
    <row r="47" spans="1:14" ht="16.5">
      <c r="A47" s="1"/>
      <c r="B47" s="1" t="s">
        <v>702</v>
      </c>
      <c r="C47" s="1" t="s">
        <v>436</v>
      </c>
      <c r="D47" s="1">
        <v>85</v>
      </c>
      <c r="E47" s="1">
        <v>90</v>
      </c>
      <c r="F47" s="1"/>
      <c r="G47" s="1"/>
      <c r="H47" s="1">
        <v>175</v>
      </c>
      <c r="I47" s="1"/>
      <c r="J47" s="2">
        <v>1.6923076923076934</v>
      </c>
      <c r="K47" s="2">
        <v>0</v>
      </c>
      <c r="L47" s="2" t="s">
        <v>73</v>
      </c>
      <c r="M47" s="2" t="s">
        <v>73</v>
      </c>
      <c r="N47" s="2">
        <v>1.6923076923076934</v>
      </c>
    </row>
    <row r="48" spans="1:14" ht="16.5">
      <c r="A48" s="1"/>
      <c r="B48" s="1" t="s">
        <v>699</v>
      </c>
      <c r="C48" s="1" t="s">
        <v>395</v>
      </c>
      <c r="D48" s="1">
        <v>89</v>
      </c>
      <c r="E48" s="1">
        <v>87</v>
      </c>
      <c r="F48" s="1"/>
      <c r="G48" s="1"/>
      <c r="H48" s="1">
        <v>176</v>
      </c>
      <c r="I48" s="1"/>
      <c r="J48" s="2">
        <v>0</v>
      </c>
      <c r="K48" s="2">
        <v>0</v>
      </c>
      <c r="L48" s="2" t="s">
        <v>73</v>
      </c>
      <c r="M48" s="2" t="s">
        <v>73</v>
      </c>
      <c r="N48" s="2">
        <v>0</v>
      </c>
    </row>
    <row r="49" spans="1:14" ht="16.5">
      <c r="A49" s="1"/>
      <c r="B49" s="1" t="s">
        <v>702</v>
      </c>
      <c r="C49" s="1" t="s">
        <v>423</v>
      </c>
      <c r="D49" s="1">
        <v>90</v>
      </c>
      <c r="E49" s="1">
        <v>90</v>
      </c>
      <c r="F49" s="1"/>
      <c r="G49" s="1"/>
      <c r="H49" s="1">
        <v>180</v>
      </c>
      <c r="I49" s="1"/>
      <c r="J49" s="2">
        <v>0</v>
      </c>
      <c r="K49" s="2">
        <v>0</v>
      </c>
      <c r="L49" s="2" t="s">
        <v>73</v>
      </c>
      <c r="M49" s="2" t="s">
        <v>73</v>
      </c>
      <c r="N49" s="2">
        <v>0</v>
      </c>
    </row>
    <row r="50" spans="1:14" ht="16.5">
      <c r="A50" s="1"/>
      <c r="B50" s="1" t="s">
        <v>702</v>
      </c>
      <c r="C50" s="1" t="s">
        <v>427</v>
      </c>
      <c r="D50" s="1">
        <v>97</v>
      </c>
      <c r="E50" s="1">
        <v>86</v>
      </c>
      <c r="F50" s="1"/>
      <c r="G50" s="1"/>
      <c r="H50" s="1">
        <v>183</v>
      </c>
      <c r="I50" s="1"/>
      <c r="J50" s="2">
        <v>0</v>
      </c>
      <c r="K50" s="2">
        <v>0</v>
      </c>
      <c r="L50" s="2" t="s">
        <v>73</v>
      </c>
      <c r="M50" s="2" t="s">
        <v>73</v>
      </c>
      <c r="N50" s="2">
        <v>0</v>
      </c>
    </row>
    <row r="51" spans="1:14" ht="16.5">
      <c r="A51" s="1"/>
      <c r="B51" s="1" t="s">
        <v>702</v>
      </c>
      <c r="C51" s="1" t="s">
        <v>432</v>
      </c>
      <c r="D51" s="1">
        <v>96</v>
      </c>
      <c r="E51" s="1">
        <v>90</v>
      </c>
      <c r="F51" s="1"/>
      <c r="G51" s="1"/>
      <c r="H51" s="1">
        <v>186</v>
      </c>
      <c r="I51" s="1"/>
      <c r="J51" s="2">
        <v>0</v>
      </c>
      <c r="K51" s="2">
        <v>0</v>
      </c>
      <c r="L51" s="2" t="s">
        <v>73</v>
      </c>
      <c r="M51" s="2" t="s">
        <v>73</v>
      </c>
      <c r="N51" s="2">
        <v>0</v>
      </c>
    </row>
    <row r="52" spans="1:14" ht="16.5">
      <c r="A52" s="1"/>
      <c r="B52" s="1" t="s">
        <v>702</v>
      </c>
      <c r="C52" s="1" t="s">
        <v>426</v>
      </c>
      <c r="D52" s="1">
        <v>96</v>
      </c>
      <c r="E52" s="1">
        <v>90</v>
      </c>
      <c r="F52" s="1"/>
      <c r="G52" s="1"/>
      <c r="H52" s="1">
        <v>186</v>
      </c>
      <c r="I52" s="1"/>
      <c r="J52" s="2">
        <v>0</v>
      </c>
      <c r="K52" s="2">
        <v>0</v>
      </c>
      <c r="L52" s="2" t="s">
        <v>73</v>
      </c>
      <c r="M52" s="2" t="s">
        <v>73</v>
      </c>
      <c r="N52" s="2">
        <v>0</v>
      </c>
    </row>
    <row r="53" spans="1:14" ht="16.5">
      <c r="A53" s="1"/>
      <c r="B53" s="1" t="s">
        <v>702</v>
      </c>
      <c r="C53" s="1" t="s">
        <v>443</v>
      </c>
      <c r="D53" s="1">
        <v>102</v>
      </c>
      <c r="E53" s="1">
        <v>99</v>
      </c>
      <c r="F53" s="1"/>
      <c r="G53" s="1"/>
      <c r="H53" s="1">
        <v>201</v>
      </c>
      <c r="I53" s="1"/>
      <c r="J53" s="2">
        <v>0</v>
      </c>
      <c r="K53" s="2">
        <v>0</v>
      </c>
      <c r="L53" s="2" t="s">
        <v>73</v>
      </c>
      <c r="M53" s="2" t="s">
        <v>73</v>
      </c>
      <c r="N53" s="2">
        <v>0</v>
      </c>
    </row>
    <row r="54" spans="1:14" ht="16.5">
      <c r="A54" s="1"/>
      <c r="B54" s="1" t="s">
        <v>702</v>
      </c>
      <c r="C54" s="1" t="s">
        <v>445</v>
      </c>
      <c r="D54" s="1" t="s">
        <v>649</v>
      </c>
      <c r="E54" s="1"/>
      <c r="F54" s="1"/>
      <c r="G54" s="1"/>
      <c r="H54" s="1"/>
      <c r="I54" s="1"/>
      <c r="J54" s="2" t="s">
        <v>73</v>
      </c>
      <c r="K54" s="2" t="s">
        <v>73</v>
      </c>
      <c r="L54" s="2" t="s">
        <v>73</v>
      </c>
      <c r="M54" s="2" t="s">
        <v>73</v>
      </c>
      <c r="N54" s="2">
        <v>0</v>
      </c>
    </row>
  </sheetData>
  <phoneticPr fontId="1" type="noConversion"/>
  <conditionalFormatting sqref="B2:B54">
    <cfRule type="expression" dxfId="227" priority="6">
      <formula>AND(XEG2=0,XEH2&lt;&gt;"")</formula>
    </cfRule>
  </conditionalFormatting>
  <conditionalFormatting sqref="A2:N54">
    <cfRule type="expression" dxfId="226" priority="5">
      <formula>AND(XEG2=0,XEH2&lt;&gt;"")</formula>
    </cfRule>
  </conditionalFormatting>
  <conditionalFormatting sqref="D2:G54">
    <cfRule type="cellIs" dxfId="225" priority="3" operator="lessThan">
      <formula>#REF!</formula>
    </cfRule>
    <cfRule type="cellIs" dxfId="224" priority="4" operator="equal">
      <formula>#REF!</formula>
    </cfRule>
  </conditionalFormatting>
  <conditionalFormatting sqref="H2:H54">
    <cfRule type="cellIs" dxfId="223" priority="1" operator="lessThan">
      <formula>#REF!*COUNTIF(D2:G2,"&gt;0")</formula>
    </cfRule>
    <cfRule type="cellIs" dxfId="222" priority="2" operator="equal">
      <formula>#REF!*COUNTIF(D2:G2,"&gt;0")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>
        <v>1</v>
      </c>
      <c r="B2" s="1" t="s">
        <v>702</v>
      </c>
      <c r="C2" s="1" t="s">
        <v>420</v>
      </c>
      <c r="D2" s="1">
        <v>70</v>
      </c>
      <c r="E2" s="1">
        <v>70</v>
      </c>
      <c r="F2" s="1">
        <v>70</v>
      </c>
      <c r="G2" s="1">
        <v>72</v>
      </c>
      <c r="H2" s="1">
        <v>282</v>
      </c>
      <c r="I2" s="1"/>
      <c r="J2" s="2">
        <v>13.608695652173907</v>
      </c>
      <c r="K2" s="2">
        <v>13.086956521739125</v>
      </c>
      <c r="L2" s="2">
        <v>13.958333333333329</v>
      </c>
      <c r="M2" s="2">
        <v>12.625</v>
      </c>
      <c r="N2" s="2">
        <v>53.278985507246361</v>
      </c>
    </row>
    <row r="3" spans="1:14" ht="16.5">
      <c r="A3" s="1">
        <v>2</v>
      </c>
      <c r="B3" s="1" t="s">
        <v>699</v>
      </c>
      <c r="C3" s="1" t="s">
        <v>406</v>
      </c>
      <c r="D3" s="1">
        <v>72</v>
      </c>
      <c r="E3" s="1">
        <v>74</v>
      </c>
      <c r="F3" s="1">
        <v>69</v>
      </c>
      <c r="G3" s="1">
        <v>71</v>
      </c>
      <c r="H3" s="1">
        <v>286</v>
      </c>
      <c r="I3" s="1"/>
      <c r="J3" s="2">
        <v>11.608695652173907</v>
      </c>
      <c r="K3" s="2">
        <v>9.0869565217391255</v>
      </c>
      <c r="L3" s="2">
        <v>14.958333333333329</v>
      </c>
      <c r="M3" s="2">
        <v>13.625</v>
      </c>
      <c r="N3" s="2">
        <v>49.278985507246361</v>
      </c>
    </row>
    <row r="4" spans="1:14" ht="16.5">
      <c r="A4" s="1">
        <v>3</v>
      </c>
      <c r="B4" s="1" t="s">
        <v>700</v>
      </c>
      <c r="C4" s="1" t="s">
        <v>373</v>
      </c>
      <c r="D4" s="1">
        <v>73</v>
      </c>
      <c r="E4" s="1">
        <v>73</v>
      </c>
      <c r="F4" s="1">
        <v>73</v>
      </c>
      <c r="G4" s="1">
        <v>69</v>
      </c>
      <c r="H4" s="1">
        <v>288</v>
      </c>
      <c r="I4" s="1"/>
      <c r="J4" s="2">
        <v>10.608695652173907</v>
      </c>
      <c r="K4" s="2">
        <v>10.086956521739125</v>
      </c>
      <c r="L4" s="2">
        <v>10.958333333333329</v>
      </c>
      <c r="M4" s="2">
        <v>15.625</v>
      </c>
      <c r="N4" s="2">
        <v>47.278985507246361</v>
      </c>
    </row>
    <row r="5" spans="1:14" ht="16.5">
      <c r="A5" s="1">
        <v>4</v>
      </c>
      <c r="B5" s="1" t="s">
        <v>702</v>
      </c>
      <c r="C5" s="1" t="s">
        <v>434</v>
      </c>
      <c r="D5" s="1">
        <v>75</v>
      </c>
      <c r="E5" s="1">
        <v>71</v>
      </c>
      <c r="F5" s="1">
        <v>71</v>
      </c>
      <c r="G5" s="1">
        <v>71</v>
      </c>
      <c r="H5" s="1">
        <v>288</v>
      </c>
      <c r="I5" s="1"/>
      <c r="J5" s="2">
        <v>8.6086956521739069</v>
      </c>
      <c r="K5" s="2">
        <v>12.086956521739125</v>
      </c>
      <c r="L5" s="2">
        <v>12.958333333333329</v>
      </c>
      <c r="M5" s="2">
        <v>13.625</v>
      </c>
      <c r="N5" s="2">
        <v>47.278985507246361</v>
      </c>
    </row>
    <row r="6" spans="1:14" ht="16.5">
      <c r="A6" s="1">
        <v>5</v>
      </c>
      <c r="B6" s="1" t="s">
        <v>699</v>
      </c>
      <c r="C6" s="1" t="s">
        <v>394</v>
      </c>
      <c r="D6" s="1">
        <v>75</v>
      </c>
      <c r="E6" s="1">
        <v>72</v>
      </c>
      <c r="F6" s="1">
        <v>71</v>
      </c>
      <c r="G6" s="1">
        <v>71</v>
      </c>
      <c r="H6" s="1">
        <v>289</v>
      </c>
      <c r="I6" s="1"/>
      <c r="J6" s="2">
        <v>8.6086956521739069</v>
      </c>
      <c r="K6" s="2">
        <v>11.086956521739125</v>
      </c>
      <c r="L6" s="2">
        <v>12.958333333333329</v>
      </c>
      <c r="M6" s="2">
        <v>13.625</v>
      </c>
      <c r="N6" s="2">
        <v>46.278985507246361</v>
      </c>
    </row>
    <row r="7" spans="1:14" ht="16.5">
      <c r="A7" s="1">
        <v>6</v>
      </c>
      <c r="B7" s="1" t="s">
        <v>700</v>
      </c>
      <c r="C7" s="1" t="s">
        <v>378</v>
      </c>
      <c r="D7" s="1">
        <v>76</v>
      </c>
      <c r="E7" s="1">
        <v>69</v>
      </c>
      <c r="F7" s="1">
        <v>72</v>
      </c>
      <c r="G7" s="1">
        <v>72</v>
      </c>
      <c r="H7" s="1">
        <v>289</v>
      </c>
      <c r="I7" s="1"/>
      <c r="J7" s="2">
        <v>7.6086956521739069</v>
      </c>
      <c r="K7" s="2">
        <v>14.086956521739125</v>
      </c>
      <c r="L7" s="2">
        <v>11.958333333333329</v>
      </c>
      <c r="M7" s="2">
        <v>12.625</v>
      </c>
      <c r="N7" s="2">
        <v>46.278985507246361</v>
      </c>
    </row>
    <row r="8" spans="1:14" ht="16.5">
      <c r="A8" s="1">
        <v>7</v>
      </c>
      <c r="B8" s="1" t="s">
        <v>699</v>
      </c>
      <c r="C8" s="1" t="s">
        <v>402</v>
      </c>
      <c r="D8" s="1">
        <v>70</v>
      </c>
      <c r="E8" s="1">
        <v>72</v>
      </c>
      <c r="F8" s="1">
        <v>72</v>
      </c>
      <c r="G8" s="1">
        <v>75</v>
      </c>
      <c r="H8" s="1">
        <v>289</v>
      </c>
      <c r="I8" s="1"/>
      <c r="J8" s="2">
        <v>13.608695652173907</v>
      </c>
      <c r="K8" s="2">
        <v>11.086956521739125</v>
      </c>
      <c r="L8" s="2">
        <v>11.958333333333329</v>
      </c>
      <c r="M8" s="2">
        <v>9.625</v>
      </c>
      <c r="N8" s="2">
        <v>46.278985507246361</v>
      </c>
    </row>
    <row r="9" spans="1:14" ht="16.5">
      <c r="A9" s="1">
        <v>8</v>
      </c>
      <c r="B9" s="1" t="s">
        <v>699</v>
      </c>
      <c r="C9" s="1" t="s">
        <v>387</v>
      </c>
      <c r="D9" s="1">
        <v>71</v>
      </c>
      <c r="E9" s="1">
        <v>73</v>
      </c>
      <c r="F9" s="1">
        <v>76</v>
      </c>
      <c r="G9" s="1">
        <v>71</v>
      </c>
      <c r="H9" s="1">
        <v>291</v>
      </c>
      <c r="I9" s="1"/>
      <c r="J9" s="2">
        <v>12.608695652173907</v>
      </c>
      <c r="K9" s="2">
        <v>10.086956521739125</v>
      </c>
      <c r="L9" s="2">
        <v>7.9583333333333286</v>
      </c>
      <c r="M9" s="2">
        <v>13.625</v>
      </c>
      <c r="N9" s="2">
        <v>44.278985507246361</v>
      </c>
    </row>
    <row r="10" spans="1:14" ht="16.5">
      <c r="A10" s="1">
        <v>9</v>
      </c>
      <c r="B10" s="1" t="s">
        <v>699</v>
      </c>
      <c r="C10" s="1" t="s">
        <v>396</v>
      </c>
      <c r="D10" s="1">
        <v>72</v>
      </c>
      <c r="E10" s="1">
        <v>74</v>
      </c>
      <c r="F10" s="1">
        <v>71</v>
      </c>
      <c r="G10" s="1">
        <v>74</v>
      </c>
      <c r="H10" s="1">
        <v>291</v>
      </c>
      <c r="I10" s="1"/>
      <c r="J10" s="2">
        <v>11.608695652173907</v>
      </c>
      <c r="K10" s="2">
        <v>9.0869565217391255</v>
      </c>
      <c r="L10" s="2">
        <v>12.958333333333329</v>
      </c>
      <c r="M10" s="2">
        <v>10.625</v>
      </c>
      <c r="N10" s="2">
        <v>44.278985507246361</v>
      </c>
    </row>
    <row r="11" spans="1:14" ht="16.5">
      <c r="A11" s="1">
        <v>10</v>
      </c>
      <c r="B11" s="1" t="s">
        <v>700</v>
      </c>
      <c r="C11" s="1" t="s">
        <v>384</v>
      </c>
      <c r="D11" s="1">
        <v>73</v>
      </c>
      <c r="E11" s="1">
        <v>73</v>
      </c>
      <c r="F11" s="1">
        <v>72</v>
      </c>
      <c r="G11" s="1">
        <v>74</v>
      </c>
      <c r="H11" s="1">
        <v>292</v>
      </c>
      <c r="I11" s="1"/>
      <c r="J11" s="2">
        <v>10.608695652173907</v>
      </c>
      <c r="K11" s="2">
        <v>10.086956521739125</v>
      </c>
      <c r="L11" s="2">
        <v>11.958333333333329</v>
      </c>
      <c r="M11" s="2">
        <v>10.625</v>
      </c>
      <c r="N11" s="2">
        <v>43.278985507246361</v>
      </c>
    </row>
    <row r="12" spans="1:14" ht="16.5">
      <c r="A12" s="1">
        <v>11</v>
      </c>
      <c r="B12" s="1" t="s">
        <v>700</v>
      </c>
      <c r="C12" s="1" t="s">
        <v>383</v>
      </c>
      <c r="D12" s="1">
        <v>74</v>
      </c>
      <c r="E12" s="1">
        <v>71</v>
      </c>
      <c r="F12" s="1">
        <v>72</v>
      </c>
      <c r="G12" s="1">
        <v>75</v>
      </c>
      <c r="H12" s="1">
        <v>292</v>
      </c>
      <c r="I12" s="1"/>
      <c r="J12" s="2">
        <v>9.6086956521739069</v>
      </c>
      <c r="K12" s="2">
        <v>12.086956521739125</v>
      </c>
      <c r="L12" s="2">
        <v>11.958333333333329</v>
      </c>
      <c r="M12" s="2">
        <v>9.625</v>
      </c>
      <c r="N12" s="2">
        <v>43.278985507246361</v>
      </c>
    </row>
    <row r="13" spans="1:14" ht="16.5">
      <c r="A13" s="1">
        <v>12</v>
      </c>
      <c r="B13" s="1" t="s">
        <v>702</v>
      </c>
      <c r="C13" s="1" t="s">
        <v>441</v>
      </c>
      <c r="D13" s="1">
        <v>77</v>
      </c>
      <c r="E13" s="1">
        <v>72</v>
      </c>
      <c r="F13" s="1">
        <v>74</v>
      </c>
      <c r="G13" s="1">
        <v>70</v>
      </c>
      <c r="H13" s="1">
        <v>293</v>
      </c>
      <c r="I13" s="1"/>
      <c r="J13" s="2">
        <v>6.6086956521739069</v>
      </c>
      <c r="K13" s="2">
        <v>11.086956521739125</v>
      </c>
      <c r="L13" s="2">
        <v>9.9583333333333286</v>
      </c>
      <c r="M13" s="2">
        <v>14.625</v>
      </c>
      <c r="N13" s="2">
        <v>42.278985507246361</v>
      </c>
    </row>
    <row r="14" spans="1:14" ht="16.5">
      <c r="A14" s="1">
        <v>13</v>
      </c>
      <c r="B14" s="1" t="s">
        <v>699</v>
      </c>
      <c r="C14" s="1" t="s">
        <v>391</v>
      </c>
      <c r="D14" s="1">
        <v>74</v>
      </c>
      <c r="E14" s="1">
        <v>73</v>
      </c>
      <c r="F14" s="1">
        <v>73</v>
      </c>
      <c r="G14" s="1">
        <v>75</v>
      </c>
      <c r="H14" s="1">
        <v>295</v>
      </c>
      <c r="I14" s="1"/>
      <c r="J14" s="2">
        <v>9.6086956521739069</v>
      </c>
      <c r="K14" s="2">
        <v>10.086956521739125</v>
      </c>
      <c r="L14" s="2">
        <v>10.958333333333329</v>
      </c>
      <c r="M14" s="2">
        <v>9.625</v>
      </c>
      <c r="N14" s="2">
        <v>40.278985507246361</v>
      </c>
    </row>
    <row r="15" spans="1:14" ht="16.5">
      <c r="A15" s="1">
        <v>14</v>
      </c>
      <c r="B15" s="1" t="s">
        <v>700</v>
      </c>
      <c r="C15" s="1" t="s">
        <v>701</v>
      </c>
      <c r="D15" s="1">
        <v>77</v>
      </c>
      <c r="E15" s="1">
        <v>71</v>
      </c>
      <c r="F15" s="1">
        <v>69</v>
      </c>
      <c r="G15" s="1">
        <v>78</v>
      </c>
      <c r="H15" s="1">
        <v>295</v>
      </c>
      <c r="I15" s="1"/>
      <c r="J15" s="2">
        <v>6.6086956521739069</v>
      </c>
      <c r="K15" s="2">
        <v>12.086956521739125</v>
      </c>
      <c r="L15" s="2">
        <v>14.958333333333329</v>
      </c>
      <c r="M15" s="2">
        <v>6.625</v>
      </c>
      <c r="N15" s="2">
        <v>40.278985507246361</v>
      </c>
    </row>
    <row r="16" spans="1:14" ht="16.5">
      <c r="A16" s="1">
        <v>15</v>
      </c>
      <c r="B16" s="1" t="s">
        <v>699</v>
      </c>
      <c r="C16" s="1" t="s">
        <v>390</v>
      </c>
      <c r="D16" s="1">
        <v>75</v>
      </c>
      <c r="E16" s="1">
        <v>74</v>
      </c>
      <c r="F16" s="1">
        <v>74</v>
      </c>
      <c r="G16" s="1">
        <v>74</v>
      </c>
      <c r="H16" s="1">
        <v>297</v>
      </c>
      <c r="I16" s="1"/>
      <c r="J16" s="2">
        <v>8.6086956521739069</v>
      </c>
      <c r="K16" s="2">
        <v>9.0869565217391255</v>
      </c>
      <c r="L16" s="2">
        <v>9.9583333333333286</v>
      </c>
      <c r="M16" s="2">
        <v>10.625</v>
      </c>
      <c r="N16" s="2">
        <v>38.278985507246361</v>
      </c>
    </row>
    <row r="17" spans="1:14" ht="16.5">
      <c r="A17" s="1">
        <v>16</v>
      </c>
      <c r="B17" s="1" t="s">
        <v>699</v>
      </c>
      <c r="C17" s="1" t="s">
        <v>401</v>
      </c>
      <c r="D17" s="1">
        <v>72</v>
      </c>
      <c r="E17" s="1">
        <v>78</v>
      </c>
      <c r="F17" s="1">
        <v>77</v>
      </c>
      <c r="G17" s="1">
        <v>72</v>
      </c>
      <c r="H17" s="1">
        <v>299</v>
      </c>
      <c r="I17" s="1"/>
      <c r="J17" s="2">
        <v>11.608695652173907</v>
      </c>
      <c r="K17" s="2">
        <v>5.0869565217391255</v>
      </c>
      <c r="L17" s="2">
        <v>6.9583333333333286</v>
      </c>
      <c r="M17" s="2">
        <v>12.625</v>
      </c>
      <c r="N17" s="2">
        <v>36.278985507246361</v>
      </c>
    </row>
    <row r="18" spans="1:14" ht="16.5">
      <c r="A18" s="1">
        <v>17</v>
      </c>
      <c r="B18" s="1" t="s">
        <v>702</v>
      </c>
      <c r="C18" s="1" t="s">
        <v>431</v>
      </c>
      <c r="D18" s="1">
        <v>75</v>
      </c>
      <c r="E18" s="1">
        <v>75</v>
      </c>
      <c r="F18" s="1">
        <v>75</v>
      </c>
      <c r="G18" s="1">
        <v>74</v>
      </c>
      <c r="H18" s="1">
        <v>299</v>
      </c>
      <c r="I18" s="1"/>
      <c r="J18" s="2">
        <v>8.6086956521739069</v>
      </c>
      <c r="K18" s="2">
        <v>8.0869565217391255</v>
      </c>
      <c r="L18" s="2">
        <v>8.9583333333333286</v>
      </c>
      <c r="M18" s="2">
        <v>10.625</v>
      </c>
      <c r="N18" s="2">
        <v>36.278985507246361</v>
      </c>
    </row>
    <row r="19" spans="1:14" ht="16.5">
      <c r="A19" s="1">
        <v>18</v>
      </c>
      <c r="B19" s="1" t="s">
        <v>699</v>
      </c>
      <c r="C19" s="1" t="s">
        <v>413</v>
      </c>
      <c r="D19" s="1">
        <v>72</v>
      </c>
      <c r="E19" s="1">
        <v>79</v>
      </c>
      <c r="F19" s="1">
        <v>77</v>
      </c>
      <c r="G19" s="1">
        <v>73</v>
      </c>
      <c r="H19" s="1">
        <v>301</v>
      </c>
      <c r="I19" s="1"/>
      <c r="J19" s="2">
        <v>11.608695652173907</v>
      </c>
      <c r="K19" s="2">
        <v>4.0869565217391255</v>
      </c>
      <c r="L19" s="2">
        <v>6.9583333333333286</v>
      </c>
      <c r="M19" s="2">
        <v>11.625</v>
      </c>
      <c r="N19" s="2">
        <v>34.278985507246361</v>
      </c>
    </row>
    <row r="20" spans="1:14" ht="16.5">
      <c r="A20" s="1">
        <v>19</v>
      </c>
      <c r="B20" s="1" t="s">
        <v>699</v>
      </c>
      <c r="C20" s="1" t="s">
        <v>404</v>
      </c>
      <c r="D20" s="1">
        <v>75</v>
      </c>
      <c r="E20" s="1">
        <v>75</v>
      </c>
      <c r="F20" s="1">
        <v>76</v>
      </c>
      <c r="G20" s="1">
        <v>76</v>
      </c>
      <c r="H20" s="1">
        <v>302</v>
      </c>
      <c r="I20" s="1"/>
      <c r="J20" s="2">
        <v>8.6086956521739069</v>
      </c>
      <c r="K20" s="2">
        <v>8.0869565217391255</v>
      </c>
      <c r="L20" s="2">
        <v>7.9583333333333286</v>
      </c>
      <c r="M20" s="2">
        <v>8.625</v>
      </c>
      <c r="N20" s="2">
        <v>33.278985507246361</v>
      </c>
    </row>
    <row r="21" spans="1:14" ht="16.5">
      <c r="A21" s="1">
        <v>20</v>
      </c>
      <c r="B21" s="1" t="s">
        <v>702</v>
      </c>
      <c r="C21" s="1" t="s">
        <v>425</v>
      </c>
      <c r="D21" s="1">
        <v>76</v>
      </c>
      <c r="E21" s="1">
        <v>79</v>
      </c>
      <c r="F21" s="1">
        <v>73</v>
      </c>
      <c r="G21" s="1">
        <v>79</v>
      </c>
      <c r="H21" s="1">
        <v>307</v>
      </c>
      <c r="I21" s="1"/>
      <c r="J21" s="2">
        <v>7.6086956521739069</v>
      </c>
      <c r="K21" s="2">
        <v>4.0869565217391255</v>
      </c>
      <c r="L21" s="2">
        <v>10.958333333333329</v>
      </c>
      <c r="M21" s="2">
        <v>5.625</v>
      </c>
      <c r="N21" s="2">
        <v>28.278985507246361</v>
      </c>
    </row>
    <row r="22" spans="1:14" ht="16.5">
      <c r="A22" s="1">
        <v>21</v>
      </c>
      <c r="B22" s="1" t="s">
        <v>702</v>
      </c>
      <c r="C22" s="1" t="s">
        <v>436</v>
      </c>
      <c r="D22" s="1">
        <v>77</v>
      </c>
      <c r="E22" s="1">
        <v>76</v>
      </c>
      <c r="F22" s="1">
        <v>77</v>
      </c>
      <c r="G22" s="1">
        <v>83</v>
      </c>
      <c r="H22" s="1">
        <v>313</v>
      </c>
      <c r="I22" s="1"/>
      <c r="J22" s="2">
        <v>6.6086956521739069</v>
      </c>
      <c r="K22" s="2">
        <v>7.0869565217391255</v>
      </c>
      <c r="L22" s="2">
        <v>6.9583333333333286</v>
      </c>
      <c r="M22" s="2">
        <v>1.625</v>
      </c>
      <c r="N22" s="2">
        <v>22.278985507246361</v>
      </c>
    </row>
    <row r="23" spans="1:14" ht="16.5">
      <c r="A23" s="1">
        <v>22</v>
      </c>
      <c r="B23" s="1" t="s">
        <v>702</v>
      </c>
      <c r="C23" s="1" t="s">
        <v>433</v>
      </c>
      <c r="D23" s="1">
        <v>77</v>
      </c>
      <c r="E23" s="1">
        <v>78</v>
      </c>
      <c r="F23" s="1">
        <v>82</v>
      </c>
      <c r="G23" s="1">
        <v>77</v>
      </c>
      <c r="H23" s="1">
        <v>314</v>
      </c>
      <c r="I23" s="1"/>
      <c r="J23" s="2">
        <v>6.6086956521739069</v>
      </c>
      <c r="K23" s="2">
        <v>5.0869565217391255</v>
      </c>
      <c r="L23" s="2">
        <v>1.9583333333333286</v>
      </c>
      <c r="M23" s="2">
        <v>7.625</v>
      </c>
      <c r="N23" s="2">
        <v>21.278985507246361</v>
      </c>
    </row>
    <row r="24" spans="1:14" ht="16.5">
      <c r="A24" s="1">
        <v>23</v>
      </c>
      <c r="B24" s="1" t="s">
        <v>702</v>
      </c>
      <c r="C24" s="1" t="s">
        <v>439</v>
      </c>
      <c r="D24" s="1">
        <v>75</v>
      </c>
      <c r="E24" s="1">
        <v>80</v>
      </c>
      <c r="F24" s="1">
        <v>77</v>
      </c>
      <c r="G24" s="1">
        <v>83</v>
      </c>
      <c r="H24" s="1">
        <v>315</v>
      </c>
      <c r="I24" s="1"/>
      <c r="J24" s="2">
        <v>8.6086956521739069</v>
      </c>
      <c r="K24" s="2">
        <v>3.0869565217391255</v>
      </c>
      <c r="L24" s="2">
        <v>6.9583333333333286</v>
      </c>
      <c r="M24" s="2">
        <v>1.625</v>
      </c>
      <c r="N24" s="2">
        <v>20.278985507246361</v>
      </c>
    </row>
    <row r="25" spans="1:14" ht="16.5">
      <c r="A25" s="1">
        <v>24</v>
      </c>
      <c r="B25" s="1" t="s">
        <v>702</v>
      </c>
      <c r="C25" s="1" t="s">
        <v>418</v>
      </c>
      <c r="D25" s="1">
        <v>80</v>
      </c>
      <c r="E25" s="1">
        <v>76</v>
      </c>
      <c r="F25" s="1">
        <v>82</v>
      </c>
      <c r="G25" s="1">
        <v>82</v>
      </c>
      <c r="H25" s="1">
        <v>320</v>
      </c>
      <c r="I25" s="1"/>
      <c r="J25" s="2">
        <v>3.6086956521739069</v>
      </c>
      <c r="K25" s="2">
        <v>7.0869565217391255</v>
      </c>
      <c r="L25" s="2">
        <v>1.9583333333333286</v>
      </c>
      <c r="M25" s="2">
        <v>2.625</v>
      </c>
      <c r="N25" s="2">
        <v>15.278985507246361</v>
      </c>
    </row>
    <row r="26" spans="1:14" ht="16.5">
      <c r="A26" s="1">
        <v>25</v>
      </c>
      <c r="B26" s="1" t="s">
        <v>700</v>
      </c>
      <c r="C26" s="1" t="s">
        <v>374</v>
      </c>
      <c r="D26" s="1">
        <v>74</v>
      </c>
      <c r="E26" s="1">
        <v>75</v>
      </c>
      <c r="F26" s="1">
        <v>0</v>
      </c>
      <c r="G26" s="1">
        <v>0</v>
      </c>
      <c r="H26" s="1">
        <v>149</v>
      </c>
      <c r="I26" s="1"/>
      <c r="J26" s="2">
        <v>9.6086956521739069</v>
      </c>
      <c r="K26" s="2">
        <v>8.0869565217391255</v>
      </c>
      <c r="L26" s="2" t="s">
        <v>73</v>
      </c>
      <c r="M26" s="2" t="s">
        <v>73</v>
      </c>
      <c r="N26" s="2">
        <v>17.695652173913032</v>
      </c>
    </row>
    <row r="27" spans="1:14" ht="16.5">
      <c r="A27" s="1">
        <v>26</v>
      </c>
      <c r="B27" s="1" t="s">
        <v>699</v>
      </c>
      <c r="C27" s="1" t="s">
        <v>386</v>
      </c>
      <c r="D27" s="1">
        <v>71</v>
      </c>
      <c r="E27" s="1">
        <v>81</v>
      </c>
      <c r="F27" s="1">
        <v>0</v>
      </c>
      <c r="G27" s="1">
        <v>0</v>
      </c>
      <c r="H27" s="1">
        <v>152</v>
      </c>
      <c r="I27" s="1"/>
      <c r="J27" s="2">
        <v>12.608695652173907</v>
      </c>
      <c r="K27" s="2">
        <v>2.0869565217391255</v>
      </c>
      <c r="L27" s="2" t="s">
        <v>73</v>
      </c>
      <c r="M27" s="2" t="s">
        <v>73</v>
      </c>
      <c r="N27" s="2">
        <v>14.695652173913032</v>
      </c>
    </row>
    <row r="28" spans="1:14" ht="16.5">
      <c r="A28" s="1">
        <v>27</v>
      </c>
      <c r="B28" s="1" t="s">
        <v>700</v>
      </c>
      <c r="C28" s="1" t="s">
        <v>381</v>
      </c>
      <c r="D28" s="1">
        <v>80</v>
      </c>
      <c r="E28" s="1">
        <v>74</v>
      </c>
      <c r="F28" s="1">
        <v>0</v>
      </c>
      <c r="G28" s="1">
        <v>0</v>
      </c>
      <c r="H28" s="1">
        <v>154</v>
      </c>
      <c r="I28" s="1"/>
      <c r="J28" s="2">
        <v>3.6086956521739069</v>
      </c>
      <c r="K28" s="2">
        <v>9.0869565217391255</v>
      </c>
      <c r="L28" s="2" t="s">
        <v>73</v>
      </c>
      <c r="M28" s="2" t="s">
        <v>73</v>
      </c>
      <c r="N28" s="2">
        <v>12.695652173913032</v>
      </c>
    </row>
    <row r="29" spans="1:14" ht="16.5">
      <c r="A29" s="1">
        <v>28</v>
      </c>
      <c r="B29" s="1" t="s">
        <v>699</v>
      </c>
      <c r="C29" s="1" t="s">
        <v>408</v>
      </c>
      <c r="D29" s="1">
        <v>79</v>
      </c>
      <c r="E29" s="1">
        <v>76</v>
      </c>
      <c r="F29" s="1">
        <v>0</v>
      </c>
      <c r="G29" s="1">
        <v>0</v>
      </c>
      <c r="H29" s="1">
        <v>155</v>
      </c>
      <c r="I29" s="1"/>
      <c r="J29" s="2">
        <v>4.6086956521739069</v>
      </c>
      <c r="K29" s="2">
        <v>7.0869565217391255</v>
      </c>
      <c r="L29" s="2" t="s">
        <v>73</v>
      </c>
      <c r="M29" s="2" t="s">
        <v>73</v>
      </c>
      <c r="N29" s="2">
        <v>11.695652173913032</v>
      </c>
    </row>
    <row r="30" spans="1:14" ht="16.5">
      <c r="A30" s="1">
        <v>29</v>
      </c>
      <c r="B30" s="1" t="s">
        <v>699</v>
      </c>
      <c r="C30" s="1" t="s">
        <v>412</v>
      </c>
      <c r="D30" s="1">
        <v>79</v>
      </c>
      <c r="E30" s="1">
        <v>76</v>
      </c>
      <c r="F30" s="1">
        <v>0</v>
      </c>
      <c r="G30" s="1">
        <v>0</v>
      </c>
      <c r="H30" s="1">
        <v>155</v>
      </c>
      <c r="I30" s="1"/>
      <c r="J30" s="2">
        <v>4.6086956521739069</v>
      </c>
      <c r="K30" s="2">
        <v>7.0869565217391255</v>
      </c>
      <c r="L30" s="2" t="s">
        <v>73</v>
      </c>
      <c r="M30" s="2" t="s">
        <v>73</v>
      </c>
      <c r="N30" s="2">
        <v>11.695652173913032</v>
      </c>
    </row>
    <row r="31" spans="1:14" ht="16.5">
      <c r="A31" s="1">
        <v>30</v>
      </c>
      <c r="B31" s="1" t="s">
        <v>700</v>
      </c>
      <c r="C31" s="1" t="s">
        <v>704</v>
      </c>
      <c r="D31" s="1">
        <v>76</v>
      </c>
      <c r="E31" s="1">
        <v>79</v>
      </c>
      <c r="F31" s="1">
        <v>0</v>
      </c>
      <c r="G31" s="1">
        <v>0</v>
      </c>
      <c r="H31" s="1">
        <v>155</v>
      </c>
      <c r="I31" s="1"/>
      <c r="J31" s="2">
        <v>7.6086956521739069</v>
      </c>
      <c r="K31" s="2">
        <v>4.0869565217391255</v>
      </c>
      <c r="L31" s="2" t="s">
        <v>73</v>
      </c>
      <c r="M31" s="2" t="s">
        <v>73</v>
      </c>
      <c r="N31" s="2">
        <v>11.695652173913032</v>
      </c>
    </row>
    <row r="32" spans="1:14" ht="16.5">
      <c r="A32" s="1">
        <v>31</v>
      </c>
      <c r="B32" s="1" t="s">
        <v>700</v>
      </c>
      <c r="C32" s="1" t="s">
        <v>366</v>
      </c>
      <c r="D32" s="1">
        <v>77</v>
      </c>
      <c r="E32" s="1">
        <v>78</v>
      </c>
      <c r="F32" s="1">
        <v>0</v>
      </c>
      <c r="G32" s="1">
        <v>0</v>
      </c>
      <c r="H32" s="1">
        <v>155</v>
      </c>
      <c r="I32" s="1"/>
      <c r="J32" s="2">
        <v>6.6086956521739069</v>
      </c>
      <c r="K32" s="2">
        <v>5.0869565217391255</v>
      </c>
      <c r="L32" s="2" t="s">
        <v>73</v>
      </c>
      <c r="M32" s="2" t="s">
        <v>73</v>
      </c>
      <c r="N32" s="2">
        <v>11.695652173913032</v>
      </c>
    </row>
    <row r="33" spans="1:14" ht="16.5">
      <c r="A33" s="1">
        <v>32</v>
      </c>
      <c r="B33" s="1" t="s">
        <v>699</v>
      </c>
      <c r="C33" s="1" t="s">
        <v>403</v>
      </c>
      <c r="D33" s="1">
        <v>84</v>
      </c>
      <c r="E33" s="1">
        <v>74</v>
      </c>
      <c r="F33" s="1">
        <v>0</v>
      </c>
      <c r="G33" s="1">
        <v>0</v>
      </c>
      <c r="H33" s="1">
        <v>158</v>
      </c>
      <c r="I33" s="1"/>
      <c r="J33" s="2">
        <v>0</v>
      </c>
      <c r="K33" s="2">
        <v>9.0869565217391255</v>
      </c>
      <c r="L33" s="2" t="s">
        <v>73</v>
      </c>
      <c r="M33" s="2" t="s">
        <v>73</v>
      </c>
      <c r="N33" s="2">
        <v>9.0869565217391255</v>
      </c>
    </row>
    <row r="34" spans="1:14" ht="16.5">
      <c r="A34" s="1">
        <v>33</v>
      </c>
      <c r="B34" s="1" t="s">
        <v>702</v>
      </c>
      <c r="C34" s="1" t="s">
        <v>428</v>
      </c>
      <c r="D34" s="1">
        <v>78</v>
      </c>
      <c r="E34" s="1">
        <v>80</v>
      </c>
      <c r="F34" s="1">
        <v>0</v>
      </c>
      <c r="G34" s="1">
        <v>0</v>
      </c>
      <c r="H34" s="1">
        <v>158</v>
      </c>
      <c r="I34" s="1"/>
      <c r="J34" s="2">
        <v>5.6086956521739069</v>
      </c>
      <c r="K34" s="2">
        <v>3.0869565217391255</v>
      </c>
      <c r="L34" s="2" t="s">
        <v>73</v>
      </c>
      <c r="M34" s="2" t="s">
        <v>73</v>
      </c>
      <c r="N34" s="2">
        <v>8.6956521739130324</v>
      </c>
    </row>
    <row r="35" spans="1:14" ht="16.5">
      <c r="A35" s="1">
        <v>34</v>
      </c>
      <c r="B35" s="1" t="s">
        <v>699</v>
      </c>
      <c r="C35" s="1" t="s">
        <v>416</v>
      </c>
      <c r="D35" s="1">
        <v>80</v>
      </c>
      <c r="E35" s="1">
        <v>79</v>
      </c>
      <c r="F35" s="1">
        <v>0</v>
      </c>
      <c r="G35" s="1">
        <v>0</v>
      </c>
      <c r="H35" s="1">
        <v>159</v>
      </c>
      <c r="I35" s="1"/>
      <c r="J35" s="2">
        <v>3.6086956521739069</v>
      </c>
      <c r="K35" s="2">
        <v>4.0869565217391255</v>
      </c>
      <c r="L35" s="2" t="s">
        <v>73</v>
      </c>
      <c r="M35" s="2" t="s">
        <v>73</v>
      </c>
      <c r="N35" s="2">
        <v>7.6956521739130324</v>
      </c>
    </row>
    <row r="36" spans="1:14" ht="16.5">
      <c r="A36" s="1">
        <v>35</v>
      </c>
      <c r="B36" s="1" t="s">
        <v>702</v>
      </c>
      <c r="C36" s="1" t="s">
        <v>440</v>
      </c>
      <c r="D36" s="1">
        <v>78</v>
      </c>
      <c r="E36" s="1">
        <v>81</v>
      </c>
      <c r="F36" s="1">
        <v>0</v>
      </c>
      <c r="G36" s="1">
        <v>0</v>
      </c>
      <c r="H36" s="1">
        <v>159</v>
      </c>
      <c r="I36" s="1"/>
      <c r="J36" s="2">
        <v>5.6086956521739069</v>
      </c>
      <c r="K36" s="2">
        <v>2.0869565217391255</v>
      </c>
      <c r="L36" s="2" t="s">
        <v>73</v>
      </c>
      <c r="M36" s="2" t="s">
        <v>73</v>
      </c>
      <c r="N36" s="2">
        <v>7.6956521739130324</v>
      </c>
    </row>
    <row r="37" spans="1:14" ht="16.5">
      <c r="A37" s="1">
        <v>36</v>
      </c>
      <c r="B37" s="1" t="s">
        <v>699</v>
      </c>
      <c r="C37" s="1" t="s">
        <v>397</v>
      </c>
      <c r="D37" s="1">
        <v>78</v>
      </c>
      <c r="E37" s="1">
        <v>82</v>
      </c>
      <c r="F37" s="1">
        <v>0</v>
      </c>
      <c r="G37" s="1">
        <v>0</v>
      </c>
      <c r="H37" s="1">
        <v>160</v>
      </c>
      <c r="I37" s="1"/>
      <c r="J37" s="2">
        <v>5.6086956521739069</v>
      </c>
      <c r="K37" s="2">
        <v>1.0869565217391255</v>
      </c>
      <c r="L37" s="2" t="s">
        <v>73</v>
      </c>
      <c r="M37" s="2" t="s">
        <v>73</v>
      </c>
      <c r="N37" s="2">
        <v>6.6956521739130324</v>
      </c>
    </row>
    <row r="38" spans="1:14" ht="16.5">
      <c r="A38" s="1">
        <v>37</v>
      </c>
      <c r="B38" s="1" t="s">
        <v>702</v>
      </c>
      <c r="C38" s="1" t="s">
        <v>422</v>
      </c>
      <c r="D38" s="1">
        <v>86</v>
      </c>
      <c r="E38" s="1">
        <v>74</v>
      </c>
      <c r="F38" s="1">
        <v>0</v>
      </c>
      <c r="G38" s="1">
        <v>0</v>
      </c>
      <c r="H38" s="1">
        <v>160</v>
      </c>
      <c r="I38" s="1"/>
      <c r="J38" s="2">
        <v>0</v>
      </c>
      <c r="K38" s="2">
        <v>9.0869565217391255</v>
      </c>
      <c r="L38" s="2" t="s">
        <v>73</v>
      </c>
      <c r="M38" s="2" t="s">
        <v>73</v>
      </c>
      <c r="N38" s="2">
        <v>9.0869565217391255</v>
      </c>
    </row>
    <row r="39" spans="1:14" ht="16.5">
      <c r="A39" s="1">
        <v>38</v>
      </c>
      <c r="B39" s="1" t="s">
        <v>702</v>
      </c>
      <c r="C39" s="1" t="s">
        <v>452</v>
      </c>
      <c r="D39" s="1">
        <v>81</v>
      </c>
      <c r="E39" s="1">
        <v>80</v>
      </c>
      <c r="F39" s="1">
        <v>0</v>
      </c>
      <c r="G39" s="1">
        <v>0</v>
      </c>
      <c r="H39" s="1">
        <v>161</v>
      </c>
      <c r="I39" s="1"/>
      <c r="J39" s="2">
        <v>2.6086956521739069</v>
      </c>
      <c r="K39" s="2">
        <v>3.0869565217391255</v>
      </c>
      <c r="L39" s="2" t="s">
        <v>73</v>
      </c>
      <c r="M39" s="2" t="s">
        <v>73</v>
      </c>
      <c r="N39" s="2">
        <v>5.6956521739130324</v>
      </c>
    </row>
    <row r="40" spans="1:14" ht="16.5">
      <c r="A40" s="1">
        <v>39</v>
      </c>
      <c r="B40" s="1" t="s">
        <v>699</v>
      </c>
      <c r="C40" s="1" t="s">
        <v>399</v>
      </c>
      <c r="D40" s="1">
        <v>81</v>
      </c>
      <c r="E40" s="1">
        <v>81</v>
      </c>
      <c r="F40" s="1">
        <v>0</v>
      </c>
      <c r="G40" s="1">
        <v>0</v>
      </c>
      <c r="H40" s="1">
        <v>162</v>
      </c>
      <c r="I40" s="1"/>
      <c r="J40" s="2">
        <v>2.6086956521739069</v>
      </c>
      <c r="K40" s="2">
        <v>2.0869565217391255</v>
      </c>
      <c r="L40" s="2" t="s">
        <v>73</v>
      </c>
      <c r="M40" s="2" t="s">
        <v>73</v>
      </c>
      <c r="N40" s="2">
        <v>4.6956521739130324</v>
      </c>
    </row>
    <row r="41" spans="1:14" ht="16.5">
      <c r="A41" s="1">
        <v>40</v>
      </c>
      <c r="B41" s="1" t="s">
        <v>699</v>
      </c>
      <c r="C41" s="1" t="s">
        <v>411</v>
      </c>
      <c r="D41" s="1">
        <v>84</v>
      </c>
      <c r="E41" s="1">
        <v>79</v>
      </c>
      <c r="F41" s="1">
        <v>0</v>
      </c>
      <c r="G41" s="1">
        <v>0</v>
      </c>
      <c r="H41" s="1">
        <v>163</v>
      </c>
      <c r="I41" s="1"/>
      <c r="J41" s="2">
        <v>0</v>
      </c>
      <c r="K41" s="2">
        <v>4.0869565217391255</v>
      </c>
      <c r="L41" s="2" t="s">
        <v>73</v>
      </c>
      <c r="M41" s="2" t="s">
        <v>73</v>
      </c>
      <c r="N41" s="2">
        <v>4.0869565217391255</v>
      </c>
    </row>
    <row r="42" spans="1:14" ht="16.5">
      <c r="A42" s="1">
        <v>41</v>
      </c>
      <c r="B42" s="1" t="s">
        <v>702</v>
      </c>
      <c r="C42" s="1" t="s">
        <v>427</v>
      </c>
      <c r="D42" s="1">
        <v>88</v>
      </c>
      <c r="E42" s="1">
        <v>79</v>
      </c>
      <c r="F42" s="1">
        <v>0</v>
      </c>
      <c r="G42" s="1">
        <v>0</v>
      </c>
      <c r="H42" s="1">
        <v>167</v>
      </c>
      <c r="I42" s="1"/>
      <c r="J42" s="2">
        <v>0</v>
      </c>
      <c r="K42" s="2">
        <v>4.0869565217391255</v>
      </c>
      <c r="L42" s="2" t="s">
        <v>73</v>
      </c>
      <c r="M42" s="2" t="s">
        <v>73</v>
      </c>
      <c r="N42" s="2">
        <v>4.0869565217391255</v>
      </c>
    </row>
    <row r="43" spans="1:14" ht="16.5">
      <c r="A43" s="1">
        <v>42</v>
      </c>
      <c r="B43" s="1" t="s">
        <v>702</v>
      </c>
      <c r="C43" s="1" t="s">
        <v>449</v>
      </c>
      <c r="D43" s="1">
        <v>92</v>
      </c>
      <c r="E43" s="1">
        <v>78</v>
      </c>
      <c r="F43" s="1">
        <v>0</v>
      </c>
      <c r="G43" s="1">
        <v>0</v>
      </c>
      <c r="H43" s="1">
        <v>170</v>
      </c>
      <c r="I43" s="1"/>
      <c r="J43" s="2">
        <v>0</v>
      </c>
      <c r="K43" s="2">
        <v>5.0869565217391255</v>
      </c>
      <c r="L43" s="2" t="s">
        <v>73</v>
      </c>
      <c r="M43" s="2" t="s">
        <v>73</v>
      </c>
      <c r="N43" s="2">
        <v>5.0869565217391255</v>
      </c>
    </row>
    <row r="44" spans="1:14" ht="16.5">
      <c r="A44" s="1">
        <v>43</v>
      </c>
      <c r="B44" s="1" t="s">
        <v>702</v>
      </c>
      <c r="C44" s="1" t="s">
        <v>438</v>
      </c>
      <c r="D44" s="1">
        <v>86</v>
      </c>
      <c r="E44" s="1">
        <v>84</v>
      </c>
      <c r="F44" s="1">
        <v>0</v>
      </c>
      <c r="G44" s="1">
        <v>0</v>
      </c>
      <c r="H44" s="1">
        <v>170</v>
      </c>
      <c r="I44" s="1"/>
      <c r="J44" s="2">
        <v>0</v>
      </c>
      <c r="K44" s="2">
        <v>0</v>
      </c>
      <c r="L44" s="2" t="s">
        <v>73</v>
      </c>
      <c r="M44" s="2" t="s">
        <v>73</v>
      </c>
      <c r="N44" s="2">
        <v>0</v>
      </c>
    </row>
    <row r="45" spans="1:14" ht="16.5">
      <c r="A45" s="1">
        <v>44</v>
      </c>
      <c r="B45" s="1" t="s">
        <v>702</v>
      </c>
      <c r="C45" s="1" t="s">
        <v>437</v>
      </c>
      <c r="D45" s="1">
        <v>89</v>
      </c>
      <c r="E45" s="1">
        <v>92</v>
      </c>
      <c r="F45" s="1">
        <v>0</v>
      </c>
      <c r="G45" s="1">
        <v>0</v>
      </c>
      <c r="H45" s="1">
        <v>181</v>
      </c>
      <c r="I45" s="1"/>
      <c r="J45" s="2">
        <v>0</v>
      </c>
      <c r="K45" s="2">
        <v>0</v>
      </c>
      <c r="L45" s="2" t="s">
        <v>73</v>
      </c>
      <c r="M45" s="2" t="s">
        <v>73</v>
      </c>
      <c r="N45" s="2">
        <v>0</v>
      </c>
    </row>
    <row r="46" spans="1:14" ht="16.5">
      <c r="A46" s="1">
        <v>45</v>
      </c>
      <c r="B46" s="1" t="s">
        <v>702</v>
      </c>
      <c r="C46" s="1" t="s">
        <v>432</v>
      </c>
      <c r="D46" s="1">
        <v>90</v>
      </c>
      <c r="E46" s="1">
        <v>97</v>
      </c>
      <c r="F46" s="1">
        <v>0</v>
      </c>
      <c r="G46" s="1">
        <v>0</v>
      </c>
      <c r="H46" s="1">
        <v>187</v>
      </c>
      <c r="I46" s="1"/>
      <c r="J46" s="2">
        <v>0</v>
      </c>
      <c r="K46" s="2">
        <v>0</v>
      </c>
      <c r="L46" s="2" t="s">
        <v>73</v>
      </c>
      <c r="M46" s="2" t="s">
        <v>73</v>
      </c>
      <c r="N46" s="2">
        <v>0</v>
      </c>
    </row>
    <row r="47" spans="1:14" ht="16.5">
      <c r="A47" s="1">
        <v>46</v>
      </c>
      <c r="B47" s="1" t="s">
        <v>699</v>
      </c>
      <c r="C47" s="1" t="s">
        <v>398</v>
      </c>
      <c r="D47" s="1">
        <v>82</v>
      </c>
      <c r="E47" s="1">
        <v>0</v>
      </c>
      <c r="F47" s="1">
        <v>0</v>
      </c>
      <c r="G47" s="1">
        <v>0</v>
      </c>
      <c r="H47" s="1">
        <v>82</v>
      </c>
      <c r="I47" s="1"/>
      <c r="J47" s="2">
        <v>1.6086956521739069</v>
      </c>
      <c r="K47" s="2" t="s">
        <v>73</v>
      </c>
      <c r="L47" s="2" t="s">
        <v>73</v>
      </c>
      <c r="M47" s="2" t="s">
        <v>73</v>
      </c>
      <c r="N47" s="2">
        <v>1.6086956521739069</v>
      </c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</row>
  </sheetData>
  <phoneticPr fontId="1" type="noConversion"/>
  <conditionalFormatting sqref="B2:B102">
    <cfRule type="expression" dxfId="221" priority="12">
      <formula>AND(XEG2=0,XEH2&lt;&gt;"")</formula>
    </cfRule>
  </conditionalFormatting>
  <conditionalFormatting sqref="A2:N102">
    <cfRule type="expression" dxfId="220" priority="11">
      <formula>AND(XEG2=0,XEH2&lt;&gt;"")</formula>
    </cfRule>
  </conditionalFormatting>
  <conditionalFormatting sqref="D2:G102">
    <cfRule type="cellIs" dxfId="219" priority="9" operator="lessThan">
      <formula>#REF!</formula>
    </cfRule>
    <cfRule type="cellIs" dxfId="218" priority="10" operator="equal">
      <formula>#REF!</formula>
    </cfRule>
  </conditionalFormatting>
  <conditionalFormatting sqref="H2:H102">
    <cfRule type="cellIs" dxfId="217" priority="7" operator="lessThan">
      <formula>#REF!*COUNTIF(D2:G2,"&gt;0")</formula>
    </cfRule>
    <cfRule type="cellIs" dxfId="216" priority="8" operator="equal">
      <formula>#REF!*COUNTIF(D2:G2,"&gt;0")</formula>
    </cfRule>
  </conditionalFormatting>
  <conditionalFormatting sqref="B47">
    <cfRule type="expression" dxfId="215" priority="6">
      <formula>AND(XEG47=0,XEH47&lt;&gt;"")</formula>
    </cfRule>
  </conditionalFormatting>
  <conditionalFormatting sqref="A47:N47">
    <cfRule type="expression" dxfId="214" priority="5">
      <formula>AND(XEG47=0,XEH47&lt;&gt;"")</formula>
    </cfRule>
  </conditionalFormatting>
  <conditionalFormatting sqref="D47:G47">
    <cfRule type="cellIs" dxfId="213" priority="3" operator="lessThan">
      <formula>#REF!</formula>
    </cfRule>
    <cfRule type="cellIs" dxfId="212" priority="4" operator="equal">
      <formula>#REF!</formula>
    </cfRule>
  </conditionalFormatting>
  <conditionalFormatting sqref="H47">
    <cfRule type="cellIs" dxfId="211" priority="1" operator="lessThan">
      <formula>#REF!*COUNTIF(D47:G47,"&gt;0")</formula>
    </cfRule>
    <cfRule type="cellIs" dxfId="210" priority="2" operator="equal">
      <formula>#REF!*COUNTIF(D47:G47,"&gt;0")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15" bestFit="1" customWidth="1"/>
    <col min="2" max="2" width="7.5" style="15" bestFit="1" customWidth="1"/>
    <col min="3" max="3" width="12.5" style="15" customWidth="1"/>
    <col min="4" max="4" width="5.375" style="15" customWidth="1"/>
    <col min="5" max="5" width="4.625" style="15" customWidth="1"/>
    <col min="6" max="6" width="5" style="15" customWidth="1"/>
    <col min="7" max="7" width="4.625" style="15" customWidth="1"/>
    <col min="8" max="8" width="7.75" style="15" customWidth="1"/>
    <col min="9" max="9" width="6" style="15" customWidth="1"/>
    <col min="10" max="16384" width="9" style="15"/>
  </cols>
  <sheetData>
    <row r="1" spans="1:14" ht="16.5">
      <c r="A1" s="34" t="s">
        <v>491</v>
      </c>
      <c r="B1" s="35" t="s">
        <v>492</v>
      </c>
      <c r="C1" s="35" t="s">
        <v>466</v>
      </c>
      <c r="D1" s="34" t="s">
        <v>90</v>
      </c>
      <c r="E1" s="34" t="s">
        <v>91</v>
      </c>
      <c r="F1" s="34" t="s">
        <v>92</v>
      </c>
      <c r="G1" s="34" t="s">
        <v>93</v>
      </c>
      <c r="H1" s="35" t="s">
        <v>1</v>
      </c>
      <c r="I1" s="35" t="s">
        <v>640</v>
      </c>
      <c r="J1" s="34" t="s">
        <v>90</v>
      </c>
      <c r="K1" s="34" t="s">
        <v>91</v>
      </c>
      <c r="L1" s="34" t="s">
        <v>92</v>
      </c>
      <c r="M1" s="34" t="s">
        <v>93</v>
      </c>
      <c r="N1" s="35" t="s">
        <v>1</v>
      </c>
    </row>
    <row r="2" spans="1:14" ht="16.5">
      <c r="A2" s="16"/>
      <c r="B2" s="16" t="s">
        <v>700</v>
      </c>
      <c r="C2" s="16" t="s">
        <v>385</v>
      </c>
      <c r="D2" s="16">
        <v>77</v>
      </c>
      <c r="E2" s="16">
        <v>69</v>
      </c>
      <c r="F2" s="16">
        <v>72</v>
      </c>
      <c r="G2" s="16">
        <v>73</v>
      </c>
      <c r="H2" s="16">
        <v>291</v>
      </c>
      <c r="I2" s="16"/>
      <c r="J2" s="17">
        <v>9.0416666666666714</v>
      </c>
      <c r="K2" s="17">
        <v>15.375</v>
      </c>
      <c r="L2" s="17">
        <v>14.071428571428569</v>
      </c>
      <c r="M2" s="17">
        <v>14.642857142857139</v>
      </c>
      <c r="N2" s="17">
        <v>53.13095238095238</v>
      </c>
    </row>
    <row r="3" spans="1:14" ht="16.5">
      <c r="A3" s="16"/>
      <c r="B3" s="16" t="s">
        <v>702</v>
      </c>
      <c r="C3" s="16" t="s">
        <v>441</v>
      </c>
      <c r="D3" s="16">
        <v>73</v>
      </c>
      <c r="E3" s="16">
        <v>72</v>
      </c>
      <c r="F3" s="16">
        <v>71</v>
      </c>
      <c r="G3" s="16">
        <v>75</v>
      </c>
      <c r="H3" s="16">
        <v>291</v>
      </c>
      <c r="I3" s="16"/>
      <c r="J3" s="17">
        <v>13.041666666666671</v>
      </c>
      <c r="K3" s="17">
        <v>12.375</v>
      </c>
      <c r="L3" s="17">
        <v>15.071428571428569</v>
      </c>
      <c r="M3" s="17">
        <v>12.642857142857139</v>
      </c>
      <c r="N3" s="17">
        <v>53.13095238095238</v>
      </c>
    </row>
    <row r="4" spans="1:14" ht="16.5">
      <c r="A4" s="16"/>
      <c r="B4" s="16" t="s">
        <v>699</v>
      </c>
      <c r="C4" s="16" t="s">
        <v>396</v>
      </c>
      <c r="D4" s="16">
        <v>72</v>
      </c>
      <c r="E4" s="16">
        <v>75</v>
      </c>
      <c r="F4" s="16">
        <v>73</v>
      </c>
      <c r="G4" s="16">
        <v>72</v>
      </c>
      <c r="H4" s="16">
        <v>292</v>
      </c>
      <c r="I4" s="16"/>
      <c r="J4" s="17">
        <v>14.041666666666671</v>
      </c>
      <c r="K4" s="17">
        <v>9.375</v>
      </c>
      <c r="L4" s="17">
        <v>13.071428571428569</v>
      </c>
      <c r="M4" s="17">
        <v>15.642857142857139</v>
      </c>
      <c r="N4" s="17">
        <v>52.13095238095238</v>
      </c>
    </row>
    <row r="5" spans="1:14" ht="16.5">
      <c r="A5" s="16"/>
      <c r="B5" s="16" t="s">
        <v>700</v>
      </c>
      <c r="C5" s="16" t="s">
        <v>377</v>
      </c>
      <c r="D5" s="16">
        <v>74</v>
      </c>
      <c r="E5" s="16">
        <v>71</v>
      </c>
      <c r="F5" s="16">
        <v>72</v>
      </c>
      <c r="G5" s="16">
        <v>78</v>
      </c>
      <c r="H5" s="16">
        <v>295</v>
      </c>
      <c r="I5" s="16"/>
      <c r="J5" s="17">
        <v>12.041666666666671</v>
      </c>
      <c r="K5" s="17">
        <v>13.375</v>
      </c>
      <c r="L5" s="17">
        <v>14.071428571428569</v>
      </c>
      <c r="M5" s="17">
        <v>9.6428571428571388</v>
      </c>
      <c r="N5" s="17">
        <v>49.13095238095238</v>
      </c>
    </row>
    <row r="6" spans="1:14" ht="16.5">
      <c r="A6" s="16"/>
      <c r="B6" s="16" t="s">
        <v>699</v>
      </c>
      <c r="C6" s="16" t="s">
        <v>390</v>
      </c>
      <c r="D6" s="16">
        <v>73</v>
      </c>
      <c r="E6" s="16">
        <v>73</v>
      </c>
      <c r="F6" s="16">
        <v>76</v>
      </c>
      <c r="G6" s="16">
        <v>73</v>
      </c>
      <c r="H6" s="16">
        <v>295</v>
      </c>
      <c r="I6" s="16"/>
      <c r="J6" s="17">
        <v>13.041666666666671</v>
      </c>
      <c r="K6" s="17">
        <v>11.375</v>
      </c>
      <c r="L6" s="17">
        <v>10.071428571428569</v>
      </c>
      <c r="M6" s="17">
        <v>14.642857142857139</v>
      </c>
      <c r="N6" s="17">
        <v>49.13095238095238</v>
      </c>
    </row>
    <row r="7" spans="1:14" ht="16.5">
      <c r="A7" s="16"/>
      <c r="B7" s="16" t="s">
        <v>699</v>
      </c>
      <c r="C7" s="16" t="s">
        <v>406</v>
      </c>
      <c r="D7" s="16">
        <v>75</v>
      </c>
      <c r="E7" s="16">
        <v>72</v>
      </c>
      <c r="F7" s="16">
        <v>75</v>
      </c>
      <c r="G7" s="16">
        <v>75</v>
      </c>
      <c r="H7" s="16">
        <v>297</v>
      </c>
      <c r="I7" s="16"/>
      <c r="J7" s="17">
        <v>11.041666666666671</v>
      </c>
      <c r="K7" s="17">
        <v>12.375</v>
      </c>
      <c r="L7" s="17">
        <v>11.071428571428569</v>
      </c>
      <c r="M7" s="17">
        <v>12.642857142857139</v>
      </c>
      <c r="N7" s="17">
        <v>47.13095238095238</v>
      </c>
    </row>
    <row r="8" spans="1:14" ht="16.5">
      <c r="A8" s="16"/>
      <c r="B8" s="16" t="s">
        <v>699</v>
      </c>
      <c r="C8" s="16" t="s">
        <v>391</v>
      </c>
      <c r="D8" s="16">
        <v>75</v>
      </c>
      <c r="E8" s="16">
        <v>73</v>
      </c>
      <c r="F8" s="16">
        <v>75</v>
      </c>
      <c r="G8" s="16">
        <v>75</v>
      </c>
      <c r="H8" s="16">
        <v>298</v>
      </c>
      <c r="I8" s="16"/>
      <c r="J8" s="17">
        <v>11.041666666666671</v>
      </c>
      <c r="K8" s="17">
        <v>11.375</v>
      </c>
      <c r="L8" s="17">
        <v>11.071428571428569</v>
      </c>
      <c r="M8" s="17">
        <v>12.642857142857139</v>
      </c>
      <c r="N8" s="17">
        <v>46.13095238095238</v>
      </c>
    </row>
    <row r="9" spans="1:14" ht="16.5">
      <c r="A9" s="16"/>
      <c r="B9" s="16" t="s">
        <v>702</v>
      </c>
      <c r="C9" s="16" t="s">
        <v>434</v>
      </c>
      <c r="D9" s="16">
        <v>71</v>
      </c>
      <c r="E9" s="16">
        <v>76</v>
      </c>
      <c r="F9" s="16">
        <v>75</v>
      </c>
      <c r="G9" s="16">
        <v>76</v>
      </c>
      <c r="H9" s="16">
        <v>298</v>
      </c>
      <c r="I9" s="16"/>
      <c r="J9" s="17">
        <v>15.041666666666671</v>
      </c>
      <c r="K9" s="17">
        <v>8.375</v>
      </c>
      <c r="L9" s="17">
        <v>11.071428571428569</v>
      </c>
      <c r="M9" s="17">
        <v>11.642857142857139</v>
      </c>
      <c r="N9" s="17">
        <v>46.13095238095238</v>
      </c>
    </row>
    <row r="10" spans="1:14" ht="16.5">
      <c r="A10" s="16"/>
      <c r="B10" s="16" t="s">
        <v>700</v>
      </c>
      <c r="C10" s="16" t="s">
        <v>381</v>
      </c>
      <c r="D10" s="16">
        <v>79</v>
      </c>
      <c r="E10" s="16">
        <v>73</v>
      </c>
      <c r="F10" s="16">
        <v>76</v>
      </c>
      <c r="G10" s="16">
        <v>73</v>
      </c>
      <c r="H10" s="16">
        <v>301</v>
      </c>
      <c r="I10" s="16"/>
      <c r="J10" s="17">
        <v>7.0416666666666714</v>
      </c>
      <c r="K10" s="17">
        <v>11.375</v>
      </c>
      <c r="L10" s="17">
        <v>10.071428571428569</v>
      </c>
      <c r="M10" s="17">
        <v>14.642857142857139</v>
      </c>
      <c r="N10" s="17">
        <v>43.13095238095238</v>
      </c>
    </row>
    <row r="11" spans="1:14" ht="16.5">
      <c r="A11" s="16"/>
      <c r="B11" s="16" t="s">
        <v>700</v>
      </c>
      <c r="C11" s="16" t="s">
        <v>383</v>
      </c>
      <c r="D11" s="16">
        <v>73</v>
      </c>
      <c r="E11" s="16">
        <v>75</v>
      </c>
      <c r="F11" s="16">
        <v>75</v>
      </c>
      <c r="G11" s="16">
        <v>78</v>
      </c>
      <c r="H11" s="16">
        <v>301</v>
      </c>
      <c r="I11" s="16"/>
      <c r="J11" s="17">
        <v>13.041666666666671</v>
      </c>
      <c r="K11" s="17">
        <v>9.375</v>
      </c>
      <c r="L11" s="17">
        <v>11.071428571428569</v>
      </c>
      <c r="M11" s="17">
        <v>9.6428571428571388</v>
      </c>
      <c r="N11" s="17">
        <v>43.13095238095238</v>
      </c>
    </row>
    <row r="12" spans="1:14" ht="16.5">
      <c r="A12" s="16"/>
      <c r="B12" s="16" t="s">
        <v>700</v>
      </c>
      <c r="C12" s="16" t="s">
        <v>386</v>
      </c>
      <c r="D12" s="16">
        <v>77</v>
      </c>
      <c r="E12" s="16">
        <v>75</v>
      </c>
      <c r="F12" s="16">
        <v>74</v>
      </c>
      <c r="G12" s="16">
        <v>77</v>
      </c>
      <c r="H12" s="16">
        <v>303</v>
      </c>
      <c r="I12" s="16"/>
      <c r="J12" s="17">
        <v>9.0416666666666714</v>
      </c>
      <c r="K12" s="17">
        <v>9.375</v>
      </c>
      <c r="L12" s="17">
        <v>12.071428571428569</v>
      </c>
      <c r="M12" s="17">
        <v>10.642857142857139</v>
      </c>
      <c r="N12" s="17">
        <v>41.13095238095238</v>
      </c>
    </row>
    <row r="13" spans="1:14" ht="16.5">
      <c r="A13" s="16"/>
      <c r="B13" s="16" t="s">
        <v>700</v>
      </c>
      <c r="C13" s="16" t="s">
        <v>387</v>
      </c>
      <c r="D13" s="16">
        <v>77</v>
      </c>
      <c r="E13" s="16">
        <v>73</v>
      </c>
      <c r="F13" s="16">
        <v>72</v>
      </c>
      <c r="G13" s="16">
        <v>81</v>
      </c>
      <c r="H13" s="16">
        <v>303</v>
      </c>
      <c r="I13" s="16"/>
      <c r="J13" s="17">
        <v>9.0416666666666714</v>
      </c>
      <c r="K13" s="17">
        <v>11.375</v>
      </c>
      <c r="L13" s="17">
        <v>14.071428571428569</v>
      </c>
      <c r="M13" s="17">
        <v>6.6428571428571388</v>
      </c>
      <c r="N13" s="17">
        <v>41.13095238095238</v>
      </c>
    </row>
    <row r="14" spans="1:14" ht="16.5">
      <c r="A14" s="16"/>
      <c r="B14" s="16" t="s">
        <v>699</v>
      </c>
      <c r="C14" s="16" t="s">
        <v>398</v>
      </c>
      <c r="D14" s="16">
        <v>78</v>
      </c>
      <c r="E14" s="16">
        <v>76</v>
      </c>
      <c r="F14" s="16">
        <v>74</v>
      </c>
      <c r="G14" s="16">
        <v>75</v>
      </c>
      <c r="H14" s="16">
        <v>303</v>
      </c>
      <c r="I14" s="16"/>
      <c r="J14" s="17">
        <v>8.0416666666666714</v>
      </c>
      <c r="K14" s="17">
        <v>8.375</v>
      </c>
      <c r="L14" s="17">
        <v>12.071428571428569</v>
      </c>
      <c r="M14" s="17">
        <v>12.642857142857139</v>
      </c>
      <c r="N14" s="17">
        <v>41.13095238095238</v>
      </c>
    </row>
    <row r="15" spans="1:14" ht="16.5">
      <c r="A15" s="16"/>
      <c r="B15" s="16" t="s">
        <v>699</v>
      </c>
      <c r="C15" s="16" t="s">
        <v>413</v>
      </c>
      <c r="D15" s="16">
        <v>79</v>
      </c>
      <c r="E15" s="16">
        <v>76</v>
      </c>
      <c r="F15" s="16">
        <v>72</v>
      </c>
      <c r="G15" s="16">
        <v>79</v>
      </c>
      <c r="H15" s="16">
        <v>306</v>
      </c>
      <c r="I15" s="16"/>
      <c r="J15" s="17">
        <v>7.0416666666666714</v>
      </c>
      <c r="K15" s="17">
        <v>8.375</v>
      </c>
      <c r="L15" s="17">
        <v>14.071428571428569</v>
      </c>
      <c r="M15" s="17">
        <v>8.6428571428571388</v>
      </c>
      <c r="N15" s="17">
        <v>38.13095238095238</v>
      </c>
    </row>
    <row r="16" spans="1:14" ht="16.5">
      <c r="A16" s="16"/>
      <c r="B16" s="16" t="s">
        <v>699</v>
      </c>
      <c r="C16" s="16" t="s">
        <v>414</v>
      </c>
      <c r="D16" s="16">
        <v>73</v>
      </c>
      <c r="E16" s="16">
        <v>74</v>
      </c>
      <c r="F16" s="16">
        <v>80</v>
      </c>
      <c r="G16" s="16">
        <v>80</v>
      </c>
      <c r="H16" s="16">
        <v>307</v>
      </c>
      <c r="I16" s="16"/>
      <c r="J16" s="17">
        <v>13.041666666666671</v>
      </c>
      <c r="K16" s="17">
        <v>10.375</v>
      </c>
      <c r="L16" s="17">
        <v>6.0714285714285694</v>
      </c>
      <c r="M16" s="17">
        <v>7.6428571428571388</v>
      </c>
      <c r="N16" s="17">
        <v>37.13095238095238</v>
      </c>
    </row>
    <row r="17" spans="1:14" ht="16.5">
      <c r="A17" s="16"/>
      <c r="B17" s="16" t="s">
        <v>702</v>
      </c>
      <c r="C17" s="16" t="s">
        <v>431</v>
      </c>
      <c r="D17" s="16">
        <v>79</v>
      </c>
      <c r="E17" s="16">
        <v>73</v>
      </c>
      <c r="F17" s="16">
        <v>79</v>
      </c>
      <c r="G17" s="16">
        <v>76</v>
      </c>
      <c r="H17" s="16">
        <v>307</v>
      </c>
      <c r="I17" s="16"/>
      <c r="J17" s="17">
        <v>7.0416666666666714</v>
      </c>
      <c r="K17" s="17">
        <v>11.375</v>
      </c>
      <c r="L17" s="17">
        <v>7.0714285714285694</v>
      </c>
      <c r="M17" s="17">
        <v>11.642857142857139</v>
      </c>
      <c r="N17" s="17">
        <v>37.13095238095238</v>
      </c>
    </row>
    <row r="18" spans="1:14" ht="16.5">
      <c r="A18" s="16"/>
      <c r="B18" s="16" t="s">
        <v>702</v>
      </c>
      <c r="C18" s="16" t="s">
        <v>425</v>
      </c>
      <c r="D18" s="16">
        <v>76</v>
      </c>
      <c r="E18" s="16">
        <v>77</v>
      </c>
      <c r="F18" s="16">
        <v>76</v>
      </c>
      <c r="G18" s="16">
        <v>79</v>
      </c>
      <c r="H18" s="16">
        <v>308</v>
      </c>
      <c r="I18" s="16"/>
      <c r="J18" s="17">
        <v>10.041666666666671</v>
      </c>
      <c r="K18" s="17">
        <v>7.375</v>
      </c>
      <c r="L18" s="17">
        <v>10.071428571428569</v>
      </c>
      <c r="M18" s="17">
        <v>8.6428571428571388</v>
      </c>
      <c r="N18" s="17">
        <v>36.13095238095238</v>
      </c>
    </row>
    <row r="19" spans="1:14" ht="16.5">
      <c r="A19" s="16"/>
      <c r="B19" s="16" t="s">
        <v>699</v>
      </c>
      <c r="C19" s="16" t="s">
        <v>393</v>
      </c>
      <c r="D19" s="16">
        <v>77</v>
      </c>
      <c r="E19" s="16">
        <v>77</v>
      </c>
      <c r="F19" s="16">
        <v>75</v>
      </c>
      <c r="G19" s="16">
        <v>80</v>
      </c>
      <c r="H19" s="16">
        <v>309</v>
      </c>
      <c r="I19" s="16"/>
      <c r="J19" s="17">
        <v>9.0416666666666714</v>
      </c>
      <c r="K19" s="17">
        <v>7.375</v>
      </c>
      <c r="L19" s="17">
        <v>11.071428571428569</v>
      </c>
      <c r="M19" s="17">
        <v>7.6428571428571388</v>
      </c>
      <c r="N19" s="17">
        <v>35.13095238095238</v>
      </c>
    </row>
    <row r="20" spans="1:14" ht="16.5">
      <c r="A20" s="16"/>
      <c r="B20" s="16" t="s">
        <v>702</v>
      </c>
      <c r="C20" s="16" t="s">
        <v>422</v>
      </c>
      <c r="D20" s="16">
        <v>79</v>
      </c>
      <c r="E20" s="16">
        <v>77</v>
      </c>
      <c r="F20" s="16">
        <v>79</v>
      </c>
      <c r="G20" s="16">
        <v>76</v>
      </c>
      <c r="H20" s="16">
        <v>311</v>
      </c>
      <c r="I20" s="16"/>
      <c r="J20" s="17">
        <v>7.0416666666666714</v>
      </c>
      <c r="K20" s="17">
        <v>7.375</v>
      </c>
      <c r="L20" s="17">
        <v>7.0714285714285694</v>
      </c>
      <c r="M20" s="17">
        <v>11.642857142857139</v>
      </c>
      <c r="N20" s="17">
        <v>33.13095238095238</v>
      </c>
    </row>
    <row r="21" spans="1:14" ht="16.5">
      <c r="A21" s="16"/>
      <c r="B21" s="16" t="s">
        <v>699</v>
      </c>
      <c r="C21" s="16" t="s">
        <v>418</v>
      </c>
      <c r="D21" s="16">
        <v>78</v>
      </c>
      <c r="E21" s="16">
        <v>79</v>
      </c>
      <c r="F21" s="16">
        <v>76</v>
      </c>
      <c r="G21" s="16">
        <v>79</v>
      </c>
      <c r="H21" s="16">
        <v>312</v>
      </c>
      <c r="I21" s="16"/>
      <c r="J21" s="17">
        <v>8.0416666666666714</v>
      </c>
      <c r="K21" s="17">
        <v>5.375</v>
      </c>
      <c r="L21" s="17">
        <v>10.071428571428569</v>
      </c>
      <c r="M21" s="17">
        <v>8.6428571428571388</v>
      </c>
      <c r="N21" s="17">
        <v>32.13095238095238</v>
      </c>
    </row>
    <row r="22" spans="1:14" ht="16.5">
      <c r="A22" s="16"/>
      <c r="B22" s="16" t="s">
        <v>702</v>
      </c>
      <c r="C22" s="16" t="s">
        <v>430</v>
      </c>
      <c r="D22" s="16">
        <v>81</v>
      </c>
      <c r="E22" s="16">
        <v>78</v>
      </c>
      <c r="F22" s="16">
        <v>76</v>
      </c>
      <c r="G22" s="16">
        <v>77</v>
      </c>
      <c r="H22" s="16">
        <v>312</v>
      </c>
      <c r="I22" s="16"/>
      <c r="J22" s="17">
        <v>5.0416666666666714</v>
      </c>
      <c r="K22" s="17">
        <v>6.375</v>
      </c>
      <c r="L22" s="17">
        <v>10.071428571428569</v>
      </c>
      <c r="M22" s="17">
        <v>10.642857142857139</v>
      </c>
      <c r="N22" s="17">
        <v>32.13095238095238</v>
      </c>
    </row>
    <row r="23" spans="1:14" ht="16.5">
      <c r="A23" s="16"/>
      <c r="B23" s="16" t="s">
        <v>699</v>
      </c>
      <c r="C23" s="16" t="s">
        <v>403</v>
      </c>
      <c r="D23" s="16">
        <v>80</v>
      </c>
      <c r="E23" s="16">
        <v>77</v>
      </c>
      <c r="F23" s="16">
        <v>79</v>
      </c>
      <c r="G23" s="16">
        <v>77</v>
      </c>
      <c r="H23" s="16">
        <v>313</v>
      </c>
      <c r="I23" s="16"/>
      <c r="J23" s="17">
        <v>6.0416666666666714</v>
      </c>
      <c r="K23" s="17">
        <v>7.375</v>
      </c>
      <c r="L23" s="17">
        <v>7.0714285714285694</v>
      </c>
      <c r="M23" s="17">
        <v>10.642857142857139</v>
      </c>
      <c r="N23" s="17">
        <v>31.13095238095238</v>
      </c>
    </row>
    <row r="24" spans="1:14" ht="16.5">
      <c r="A24" s="16"/>
      <c r="B24" s="16" t="s">
        <v>699</v>
      </c>
      <c r="C24" s="16" t="s">
        <v>411</v>
      </c>
      <c r="D24" s="16">
        <v>79</v>
      </c>
      <c r="E24" s="16">
        <v>78</v>
      </c>
      <c r="F24" s="16">
        <v>77</v>
      </c>
      <c r="G24" s="16">
        <v>79</v>
      </c>
      <c r="H24" s="16">
        <v>313</v>
      </c>
      <c r="I24" s="16"/>
      <c r="J24" s="17">
        <v>7.0416666666666714</v>
      </c>
      <c r="K24" s="17">
        <v>6.375</v>
      </c>
      <c r="L24" s="17">
        <v>9.0714285714285694</v>
      </c>
      <c r="M24" s="17">
        <v>8.6428571428571388</v>
      </c>
      <c r="N24" s="17">
        <v>31.13095238095238</v>
      </c>
    </row>
    <row r="25" spans="1:14" ht="16.5">
      <c r="A25" s="16"/>
      <c r="B25" s="16" t="s">
        <v>702</v>
      </c>
      <c r="C25" s="16" t="s">
        <v>452</v>
      </c>
      <c r="D25" s="16">
        <v>75</v>
      </c>
      <c r="E25" s="16">
        <v>76</v>
      </c>
      <c r="F25" s="16">
        <v>79</v>
      </c>
      <c r="G25" s="16">
        <v>83</v>
      </c>
      <c r="H25" s="16">
        <v>313</v>
      </c>
      <c r="I25" s="16"/>
      <c r="J25" s="17">
        <v>11.041666666666671</v>
      </c>
      <c r="K25" s="17">
        <v>8.375</v>
      </c>
      <c r="L25" s="17">
        <v>7.0714285714285694</v>
      </c>
      <c r="M25" s="17">
        <v>4.6428571428571388</v>
      </c>
      <c r="N25" s="17">
        <v>31.13095238095238</v>
      </c>
    </row>
    <row r="26" spans="1:14" ht="16.5">
      <c r="A26" s="16"/>
      <c r="B26" s="16" t="s">
        <v>699</v>
      </c>
      <c r="C26" s="16" t="s">
        <v>399</v>
      </c>
      <c r="D26" s="16">
        <v>80</v>
      </c>
      <c r="E26" s="16">
        <v>76</v>
      </c>
      <c r="F26" s="16">
        <v>77</v>
      </c>
      <c r="G26" s="16">
        <v>83</v>
      </c>
      <c r="H26" s="16">
        <v>316</v>
      </c>
      <c r="I26" s="16"/>
      <c r="J26" s="17">
        <v>6.0416666666666714</v>
      </c>
      <c r="K26" s="17">
        <v>8.375</v>
      </c>
      <c r="L26" s="17">
        <v>9.0714285714285694</v>
      </c>
      <c r="M26" s="17">
        <v>4.6428571428571388</v>
      </c>
      <c r="N26" s="17">
        <v>28.13095238095238</v>
      </c>
    </row>
    <row r="27" spans="1:14" ht="16.5">
      <c r="A27" s="16"/>
      <c r="B27" s="16" t="s">
        <v>699</v>
      </c>
      <c r="C27" s="16" t="s">
        <v>412</v>
      </c>
      <c r="D27" s="16">
        <v>79</v>
      </c>
      <c r="E27" s="16">
        <v>76</v>
      </c>
      <c r="F27" s="16">
        <v>86</v>
      </c>
      <c r="G27" s="16">
        <v>79</v>
      </c>
      <c r="H27" s="16">
        <v>320</v>
      </c>
      <c r="I27" s="16"/>
      <c r="J27" s="17">
        <v>7.0416666666666714</v>
      </c>
      <c r="K27" s="17">
        <v>8.375</v>
      </c>
      <c r="L27" s="17">
        <v>7.1428571428569398E-2</v>
      </c>
      <c r="M27" s="17">
        <v>8.6428571428571388</v>
      </c>
      <c r="N27" s="17">
        <v>24.13095238095238</v>
      </c>
    </row>
    <row r="28" spans="1:14" ht="16.5">
      <c r="A28" s="16"/>
      <c r="B28" s="16" t="s">
        <v>702</v>
      </c>
      <c r="C28" s="16" t="s">
        <v>439</v>
      </c>
      <c r="D28" s="16">
        <v>81</v>
      </c>
      <c r="E28" s="16">
        <v>78</v>
      </c>
      <c r="F28" s="16">
        <v>82</v>
      </c>
      <c r="G28" s="16">
        <v>81</v>
      </c>
      <c r="H28" s="16">
        <v>322</v>
      </c>
      <c r="I28" s="16"/>
      <c r="J28" s="17">
        <v>5.0416666666666714</v>
      </c>
      <c r="K28" s="17">
        <v>6.375</v>
      </c>
      <c r="L28" s="17">
        <v>4.0714285714285694</v>
      </c>
      <c r="M28" s="17">
        <v>6.6428571428571388</v>
      </c>
      <c r="N28" s="17">
        <v>22.13095238095238</v>
      </c>
    </row>
    <row r="29" spans="1:14" ht="16.5">
      <c r="A29" s="16"/>
      <c r="B29" s="16" t="s">
        <v>702</v>
      </c>
      <c r="C29" s="16" t="s">
        <v>433</v>
      </c>
      <c r="D29" s="16">
        <v>84</v>
      </c>
      <c r="E29" s="16">
        <v>78</v>
      </c>
      <c r="F29" s="16">
        <v>77</v>
      </c>
      <c r="G29" s="16">
        <v>85</v>
      </c>
      <c r="H29" s="16">
        <v>324</v>
      </c>
      <c r="I29" s="16"/>
      <c r="J29" s="17">
        <v>2.0416666666666714</v>
      </c>
      <c r="K29" s="17">
        <v>6.375</v>
      </c>
      <c r="L29" s="17">
        <v>9.0714285714285694</v>
      </c>
      <c r="M29" s="17">
        <v>2.6428571428571388</v>
      </c>
      <c r="N29" s="17">
        <v>20.13095238095238</v>
      </c>
    </row>
    <row r="30" spans="1:14" ht="16.5">
      <c r="A30" s="16"/>
      <c r="B30" s="16" t="s">
        <v>700</v>
      </c>
      <c r="C30" s="16" t="s">
        <v>382</v>
      </c>
      <c r="D30" s="16">
        <v>78</v>
      </c>
      <c r="E30" s="16">
        <v>75</v>
      </c>
      <c r="F30" s="16">
        <v>0</v>
      </c>
      <c r="G30" s="16">
        <v>0</v>
      </c>
      <c r="H30" s="16">
        <v>153</v>
      </c>
      <c r="I30" s="16"/>
      <c r="J30" s="17">
        <v>8.0416666666666714</v>
      </c>
      <c r="K30" s="17">
        <v>9.375</v>
      </c>
      <c r="L30" s="17" t="s">
        <v>73</v>
      </c>
      <c r="M30" s="17" t="s">
        <v>73</v>
      </c>
      <c r="N30" s="17">
        <v>17.416666666666671</v>
      </c>
    </row>
    <row r="31" spans="1:14" ht="16.5">
      <c r="A31" s="16"/>
      <c r="B31" s="16" t="s">
        <v>699</v>
      </c>
      <c r="C31" s="16" t="s">
        <v>707</v>
      </c>
      <c r="D31" s="16">
        <v>83</v>
      </c>
      <c r="E31" s="16">
        <v>75</v>
      </c>
      <c r="F31" s="16">
        <v>0</v>
      </c>
      <c r="G31" s="16">
        <v>0</v>
      </c>
      <c r="H31" s="16">
        <v>158</v>
      </c>
      <c r="I31" s="16"/>
      <c r="J31" s="17">
        <v>3.0416666666666714</v>
      </c>
      <c r="K31" s="17">
        <v>9.375</v>
      </c>
      <c r="L31" s="17" t="s">
        <v>73</v>
      </c>
      <c r="M31" s="17" t="s">
        <v>73</v>
      </c>
      <c r="N31" s="17">
        <v>12.416666666666671</v>
      </c>
    </row>
    <row r="32" spans="1:14" ht="16.5">
      <c r="A32" s="16"/>
      <c r="B32" s="16" t="s">
        <v>699</v>
      </c>
      <c r="C32" s="16" t="s">
        <v>407</v>
      </c>
      <c r="D32" s="16">
        <v>81</v>
      </c>
      <c r="E32" s="16">
        <v>79</v>
      </c>
      <c r="F32" s="16">
        <v>0</v>
      </c>
      <c r="G32" s="16">
        <v>0</v>
      </c>
      <c r="H32" s="16">
        <v>160</v>
      </c>
      <c r="I32" s="16"/>
      <c r="J32" s="17">
        <v>5.0416666666666714</v>
      </c>
      <c r="K32" s="17">
        <v>5.375</v>
      </c>
      <c r="L32" s="17" t="s">
        <v>73</v>
      </c>
      <c r="M32" s="17" t="s">
        <v>73</v>
      </c>
      <c r="N32" s="17">
        <v>10.416666666666671</v>
      </c>
    </row>
    <row r="33" spans="1:14" ht="16.5">
      <c r="A33" s="16"/>
      <c r="B33" s="16" t="s">
        <v>699</v>
      </c>
      <c r="C33" s="16" t="s">
        <v>410</v>
      </c>
      <c r="D33" s="16">
        <v>81</v>
      </c>
      <c r="E33" s="16">
        <v>80</v>
      </c>
      <c r="F33" s="16">
        <v>0</v>
      </c>
      <c r="G33" s="16">
        <v>0</v>
      </c>
      <c r="H33" s="16">
        <v>161</v>
      </c>
      <c r="I33" s="16"/>
      <c r="J33" s="17">
        <v>5.0416666666666714</v>
      </c>
      <c r="K33" s="17">
        <v>4.375</v>
      </c>
      <c r="L33" s="17" t="s">
        <v>73</v>
      </c>
      <c r="M33" s="17" t="s">
        <v>73</v>
      </c>
      <c r="N33" s="17">
        <v>9.4166666666666714</v>
      </c>
    </row>
    <row r="34" spans="1:14" ht="16.5">
      <c r="A34" s="16"/>
      <c r="B34" s="16" t="s">
        <v>699</v>
      </c>
      <c r="C34" s="16" t="s">
        <v>401</v>
      </c>
      <c r="D34" s="16">
        <v>78</v>
      </c>
      <c r="E34" s="16">
        <v>83</v>
      </c>
      <c r="F34" s="16">
        <v>0</v>
      </c>
      <c r="G34" s="16">
        <v>0</v>
      </c>
      <c r="H34" s="16">
        <v>161</v>
      </c>
      <c r="I34" s="16"/>
      <c r="J34" s="17">
        <v>8.0416666666666714</v>
      </c>
      <c r="K34" s="17">
        <v>1.375</v>
      </c>
      <c r="L34" s="17" t="s">
        <v>73</v>
      </c>
      <c r="M34" s="17" t="s">
        <v>73</v>
      </c>
      <c r="N34" s="17">
        <v>9.4166666666666714</v>
      </c>
    </row>
    <row r="35" spans="1:14" ht="16.5">
      <c r="A35" s="16"/>
      <c r="B35" s="16" t="s">
        <v>700</v>
      </c>
      <c r="C35" s="16" t="s">
        <v>363</v>
      </c>
      <c r="D35" s="16">
        <v>81</v>
      </c>
      <c r="E35" s="16">
        <v>81</v>
      </c>
      <c r="F35" s="16">
        <v>0</v>
      </c>
      <c r="G35" s="16">
        <v>0</v>
      </c>
      <c r="H35" s="16">
        <v>162</v>
      </c>
      <c r="I35" s="16"/>
      <c r="J35" s="17">
        <v>5.0416666666666714</v>
      </c>
      <c r="K35" s="17">
        <v>3.375</v>
      </c>
      <c r="L35" s="17" t="s">
        <v>73</v>
      </c>
      <c r="M35" s="17" t="s">
        <v>73</v>
      </c>
      <c r="N35" s="17">
        <v>8.4166666666666714</v>
      </c>
    </row>
    <row r="36" spans="1:14" ht="16.5">
      <c r="A36" s="16"/>
      <c r="B36" s="16" t="s">
        <v>699</v>
      </c>
      <c r="C36" s="16" t="s">
        <v>404</v>
      </c>
      <c r="D36" s="16">
        <v>83</v>
      </c>
      <c r="E36" s="16">
        <v>80</v>
      </c>
      <c r="F36" s="16">
        <v>0</v>
      </c>
      <c r="G36" s="16">
        <v>0</v>
      </c>
      <c r="H36" s="16">
        <v>163</v>
      </c>
      <c r="I36" s="16"/>
      <c r="J36" s="17">
        <v>3.0416666666666714</v>
      </c>
      <c r="K36" s="17">
        <v>4.375</v>
      </c>
      <c r="L36" s="17" t="s">
        <v>73</v>
      </c>
      <c r="M36" s="17" t="s">
        <v>73</v>
      </c>
      <c r="N36" s="17">
        <v>7.4166666666666714</v>
      </c>
    </row>
    <row r="37" spans="1:14" ht="16.5">
      <c r="A37" s="16"/>
      <c r="B37" s="16" t="s">
        <v>699</v>
      </c>
      <c r="C37" s="16" t="s">
        <v>400</v>
      </c>
      <c r="D37" s="16">
        <v>81</v>
      </c>
      <c r="E37" s="16">
        <v>82</v>
      </c>
      <c r="F37" s="16">
        <v>0</v>
      </c>
      <c r="G37" s="16">
        <v>0</v>
      </c>
      <c r="H37" s="16">
        <v>163</v>
      </c>
      <c r="I37" s="16"/>
      <c r="J37" s="17">
        <v>5.0416666666666714</v>
      </c>
      <c r="K37" s="17">
        <v>2.375</v>
      </c>
      <c r="L37" s="17" t="s">
        <v>73</v>
      </c>
      <c r="M37" s="17" t="s">
        <v>73</v>
      </c>
      <c r="N37" s="17">
        <v>7.4166666666666714</v>
      </c>
    </row>
    <row r="38" spans="1:14" ht="16.5">
      <c r="A38" s="16"/>
      <c r="B38" s="16" t="s">
        <v>702</v>
      </c>
      <c r="C38" s="16" t="s">
        <v>435</v>
      </c>
      <c r="D38" s="16">
        <v>80</v>
      </c>
      <c r="E38" s="16">
        <v>83</v>
      </c>
      <c r="F38" s="16">
        <v>0</v>
      </c>
      <c r="G38" s="16">
        <v>0</v>
      </c>
      <c r="H38" s="16">
        <v>163</v>
      </c>
      <c r="I38" s="16"/>
      <c r="J38" s="17">
        <v>6.0416666666666714</v>
      </c>
      <c r="K38" s="17">
        <v>1.375</v>
      </c>
      <c r="L38" s="17" t="s">
        <v>73</v>
      </c>
      <c r="M38" s="17" t="s">
        <v>73</v>
      </c>
      <c r="N38" s="17">
        <v>7.4166666666666714</v>
      </c>
    </row>
    <row r="39" spans="1:14" ht="16.5">
      <c r="A39" s="16"/>
      <c r="B39" s="16" t="s">
        <v>702</v>
      </c>
      <c r="C39" s="16" t="s">
        <v>449</v>
      </c>
      <c r="D39" s="16">
        <v>85</v>
      </c>
      <c r="E39" s="16">
        <v>82</v>
      </c>
      <c r="F39" s="16">
        <v>0</v>
      </c>
      <c r="G39" s="16">
        <v>0</v>
      </c>
      <c r="H39" s="16">
        <v>167</v>
      </c>
      <c r="I39" s="16"/>
      <c r="J39" s="17">
        <v>1.0416666666666714</v>
      </c>
      <c r="K39" s="17">
        <v>2.375</v>
      </c>
      <c r="L39" s="17" t="s">
        <v>73</v>
      </c>
      <c r="M39" s="17" t="s">
        <v>73</v>
      </c>
      <c r="N39" s="17">
        <v>3.4166666666666714</v>
      </c>
    </row>
    <row r="40" spans="1:14" ht="16.5">
      <c r="A40" s="16"/>
      <c r="B40" s="16" t="s">
        <v>702</v>
      </c>
      <c r="C40" s="16" t="s">
        <v>436</v>
      </c>
      <c r="D40" s="16">
        <v>81</v>
      </c>
      <c r="E40" s="16">
        <v>86</v>
      </c>
      <c r="F40" s="16">
        <v>0</v>
      </c>
      <c r="G40" s="16">
        <v>0</v>
      </c>
      <c r="H40" s="16">
        <v>167</v>
      </c>
      <c r="I40" s="16"/>
      <c r="J40" s="17">
        <v>5.0416666666666714</v>
      </c>
      <c r="K40" s="17">
        <v>0</v>
      </c>
      <c r="L40" s="17" t="s">
        <v>73</v>
      </c>
      <c r="M40" s="17" t="s">
        <v>73</v>
      </c>
      <c r="N40" s="17">
        <v>5.0416666666666714</v>
      </c>
    </row>
    <row r="41" spans="1:14" ht="16.5">
      <c r="A41" s="16"/>
      <c r="B41" s="16" t="s">
        <v>699</v>
      </c>
      <c r="C41" s="16" t="s">
        <v>409</v>
      </c>
      <c r="D41" s="16">
        <v>86</v>
      </c>
      <c r="E41" s="16">
        <v>82</v>
      </c>
      <c r="F41" s="16">
        <v>0</v>
      </c>
      <c r="G41" s="16">
        <v>0</v>
      </c>
      <c r="H41" s="16">
        <v>168</v>
      </c>
      <c r="I41" s="16"/>
      <c r="J41" s="17">
        <v>4.1666666666671404E-2</v>
      </c>
      <c r="K41" s="17">
        <v>2.375</v>
      </c>
      <c r="L41" s="17" t="s">
        <v>73</v>
      </c>
      <c r="M41" s="17" t="s">
        <v>73</v>
      </c>
      <c r="N41" s="17">
        <v>2.4166666666666714</v>
      </c>
    </row>
    <row r="42" spans="1:14" ht="16.5">
      <c r="A42" s="16"/>
      <c r="B42" s="16" t="s">
        <v>699</v>
      </c>
      <c r="C42" s="16" t="s">
        <v>395</v>
      </c>
      <c r="D42" s="16">
        <v>89</v>
      </c>
      <c r="E42" s="16">
        <v>81</v>
      </c>
      <c r="F42" s="16">
        <v>0</v>
      </c>
      <c r="G42" s="16">
        <v>0</v>
      </c>
      <c r="H42" s="16">
        <v>170</v>
      </c>
      <c r="I42" s="16"/>
      <c r="J42" s="17">
        <v>0</v>
      </c>
      <c r="K42" s="17">
        <v>3.375</v>
      </c>
      <c r="L42" s="17" t="s">
        <v>73</v>
      </c>
      <c r="M42" s="17" t="s">
        <v>73</v>
      </c>
      <c r="N42" s="17">
        <v>3.375</v>
      </c>
    </row>
    <row r="43" spans="1:14" ht="16.5">
      <c r="A43" s="16"/>
      <c r="B43" s="16" t="s">
        <v>702</v>
      </c>
      <c r="C43" s="16" t="s">
        <v>432</v>
      </c>
      <c r="D43" s="16">
        <v>85</v>
      </c>
      <c r="E43" s="16">
        <v>87</v>
      </c>
      <c r="F43" s="16">
        <v>0</v>
      </c>
      <c r="G43" s="16">
        <v>0</v>
      </c>
      <c r="H43" s="16">
        <v>172</v>
      </c>
      <c r="I43" s="16"/>
      <c r="J43" s="17">
        <v>1.0416666666666714</v>
      </c>
      <c r="K43" s="17">
        <v>0</v>
      </c>
      <c r="L43" s="17" t="s">
        <v>73</v>
      </c>
      <c r="M43" s="17" t="s">
        <v>73</v>
      </c>
      <c r="N43" s="17">
        <v>1.0416666666666714</v>
      </c>
    </row>
    <row r="44" spans="1:14" ht="16.5">
      <c r="A44" s="16"/>
      <c r="B44" s="16" t="s">
        <v>702</v>
      </c>
      <c r="C44" s="16" t="s">
        <v>421</v>
      </c>
      <c r="D44" s="16">
        <v>81</v>
      </c>
      <c r="E44" s="16">
        <v>91</v>
      </c>
      <c r="F44" s="16">
        <v>0</v>
      </c>
      <c r="G44" s="16">
        <v>0</v>
      </c>
      <c r="H44" s="16">
        <v>172</v>
      </c>
      <c r="I44" s="16"/>
      <c r="J44" s="17">
        <v>5.0416666666666714</v>
      </c>
      <c r="K44" s="17">
        <v>0</v>
      </c>
      <c r="L44" s="17" t="s">
        <v>73</v>
      </c>
      <c r="M44" s="17" t="s">
        <v>73</v>
      </c>
      <c r="N44" s="17">
        <v>5.0416666666666714</v>
      </c>
    </row>
    <row r="45" spans="1:14" ht="16.5">
      <c r="A45" s="16"/>
      <c r="B45" s="16" t="s">
        <v>702</v>
      </c>
      <c r="C45" s="16" t="s">
        <v>426</v>
      </c>
      <c r="D45" s="16">
        <v>86</v>
      </c>
      <c r="E45" s="16">
        <v>87</v>
      </c>
      <c r="F45" s="16">
        <v>0</v>
      </c>
      <c r="G45" s="16">
        <v>0</v>
      </c>
      <c r="H45" s="16">
        <v>173</v>
      </c>
      <c r="I45" s="16"/>
      <c r="J45" s="17">
        <v>4.1666666666671404E-2</v>
      </c>
      <c r="K45" s="17">
        <v>0</v>
      </c>
      <c r="L45" s="17" t="s">
        <v>73</v>
      </c>
      <c r="M45" s="17" t="s">
        <v>73</v>
      </c>
      <c r="N45" s="17">
        <v>4.1666666666671404E-2</v>
      </c>
    </row>
    <row r="46" spans="1:14" ht="16.5">
      <c r="A46" s="16"/>
      <c r="B46" s="16" t="s">
        <v>702</v>
      </c>
      <c r="C46" s="16" t="s">
        <v>427</v>
      </c>
      <c r="D46" s="16">
        <v>84</v>
      </c>
      <c r="E46" s="16">
        <v>89</v>
      </c>
      <c r="F46" s="16">
        <v>0</v>
      </c>
      <c r="G46" s="16">
        <v>0</v>
      </c>
      <c r="H46" s="16">
        <v>173</v>
      </c>
      <c r="I46" s="16"/>
      <c r="J46" s="17">
        <v>2.0416666666666714</v>
      </c>
      <c r="K46" s="17">
        <v>0</v>
      </c>
      <c r="L46" s="17" t="s">
        <v>73</v>
      </c>
      <c r="M46" s="17" t="s">
        <v>73</v>
      </c>
      <c r="N46" s="17">
        <v>2.0416666666666714</v>
      </c>
    </row>
    <row r="47" spans="1:14" ht="16.5">
      <c r="A47" s="16"/>
      <c r="B47" s="16" t="s">
        <v>702</v>
      </c>
      <c r="C47" s="16" t="s">
        <v>437</v>
      </c>
      <c r="D47" s="16">
        <v>85</v>
      </c>
      <c r="E47" s="16">
        <v>89</v>
      </c>
      <c r="F47" s="16">
        <v>0</v>
      </c>
      <c r="G47" s="16">
        <v>0</v>
      </c>
      <c r="H47" s="16">
        <v>174</v>
      </c>
      <c r="I47" s="16"/>
      <c r="J47" s="17">
        <v>1.0416666666666714</v>
      </c>
      <c r="K47" s="17">
        <v>0</v>
      </c>
      <c r="L47" s="17" t="s">
        <v>73</v>
      </c>
      <c r="M47" s="17" t="s">
        <v>73</v>
      </c>
      <c r="N47" s="17">
        <v>1.0416666666666714</v>
      </c>
    </row>
    <row r="48" spans="1:14" ht="16.5">
      <c r="A48" s="16"/>
      <c r="B48" s="16" t="s">
        <v>702</v>
      </c>
      <c r="C48" s="16" t="s">
        <v>429</v>
      </c>
      <c r="D48" s="16">
        <v>91</v>
      </c>
      <c r="E48" s="16">
        <v>85</v>
      </c>
      <c r="F48" s="16">
        <v>0</v>
      </c>
      <c r="G48" s="16">
        <v>0</v>
      </c>
      <c r="H48" s="16">
        <v>176</v>
      </c>
      <c r="I48" s="16"/>
      <c r="J48" s="17">
        <v>0</v>
      </c>
      <c r="K48" s="17">
        <v>0</v>
      </c>
      <c r="L48" s="17" t="s">
        <v>73</v>
      </c>
      <c r="M48" s="17" t="s">
        <v>73</v>
      </c>
      <c r="N48" s="17">
        <v>0</v>
      </c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7"/>
      <c r="K49" s="17"/>
      <c r="L49" s="17"/>
      <c r="M49" s="17"/>
      <c r="N49" s="17"/>
    </row>
    <row r="50" spans="1:14">
      <c r="A50" s="16"/>
      <c r="B50" s="16"/>
      <c r="C50" s="16"/>
      <c r="D50" s="16"/>
      <c r="E50" s="16"/>
      <c r="F50" s="16"/>
      <c r="G50" s="16"/>
      <c r="H50" s="16"/>
      <c r="I50" s="16"/>
      <c r="J50" s="17"/>
      <c r="K50" s="17"/>
      <c r="L50" s="17"/>
      <c r="M50" s="17"/>
      <c r="N50" s="17"/>
    </row>
    <row r="51" spans="1:14">
      <c r="A51" s="16"/>
      <c r="B51" s="16"/>
      <c r="C51" s="16"/>
      <c r="D51" s="16"/>
      <c r="E51" s="16"/>
      <c r="F51" s="16"/>
      <c r="G51" s="16"/>
      <c r="H51" s="16"/>
      <c r="I51" s="16"/>
      <c r="J51" s="17"/>
      <c r="K51" s="17"/>
      <c r="L51" s="17"/>
      <c r="M51" s="17"/>
      <c r="N51" s="17"/>
    </row>
    <row r="52" spans="1:14">
      <c r="A52" s="16"/>
      <c r="B52" s="16"/>
      <c r="C52" s="16"/>
      <c r="D52" s="16"/>
      <c r="E52" s="16"/>
      <c r="F52" s="16"/>
      <c r="G52" s="16"/>
      <c r="H52" s="16"/>
      <c r="I52" s="16"/>
      <c r="J52" s="17"/>
      <c r="K52" s="17"/>
      <c r="L52" s="17"/>
      <c r="M52" s="17"/>
      <c r="N52" s="17"/>
    </row>
    <row r="53" spans="1:14">
      <c r="A53" s="16"/>
      <c r="B53" s="16"/>
      <c r="C53" s="16"/>
      <c r="D53" s="16"/>
      <c r="E53" s="16"/>
      <c r="F53" s="16"/>
      <c r="G53" s="16"/>
      <c r="H53" s="16"/>
      <c r="I53" s="16"/>
      <c r="J53" s="17"/>
      <c r="K53" s="17"/>
      <c r="L53" s="17"/>
      <c r="M53" s="17"/>
      <c r="N53" s="17"/>
    </row>
    <row r="54" spans="1:14">
      <c r="A54" s="16"/>
      <c r="B54" s="16"/>
      <c r="C54" s="16"/>
      <c r="D54" s="16"/>
      <c r="E54" s="16"/>
      <c r="F54" s="16"/>
      <c r="G54" s="16"/>
      <c r="H54" s="16"/>
      <c r="I54" s="16"/>
      <c r="J54" s="17"/>
      <c r="K54" s="17"/>
      <c r="L54" s="17"/>
      <c r="M54" s="17"/>
      <c r="N54" s="17"/>
    </row>
    <row r="55" spans="1:14">
      <c r="A55" s="16"/>
      <c r="B55" s="16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7"/>
      <c r="N55" s="17"/>
    </row>
    <row r="56" spans="1:14">
      <c r="A56" s="16"/>
      <c r="B56" s="16"/>
      <c r="C56" s="16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</row>
    <row r="57" spans="1:14">
      <c r="A57" s="16"/>
      <c r="B57" s="16"/>
      <c r="C57" s="16"/>
      <c r="D57" s="16"/>
      <c r="E57" s="16"/>
      <c r="F57" s="16"/>
      <c r="G57" s="16"/>
      <c r="H57" s="16"/>
      <c r="I57" s="16"/>
      <c r="J57" s="17"/>
      <c r="K57" s="17"/>
      <c r="L57" s="17"/>
      <c r="M57" s="17"/>
      <c r="N57" s="17"/>
    </row>
    <row r="58" spans="1:14">
      <c r="A58" s="16"/>
      <c r="B58" s="16"/>
      <c r="C58" s="16"/>
      <c r="D58" s="16"/>
      <c r="E58" s="16"/>
      <c r="F58" s="16"/>
      <c r="G58" s="16"/>
      <c r="H58" s="16"/>
      <c r="I58" s="16"/>
      <c r="J58" s="17"/>
      <c r="K58" s="17"/>
      <c r="L58" s="17"/>
      <c r="M58" s="17"/>
      <c r="N58" s="17"/>
    </row>
    <row r="59" spans="1:14">
      <c r="A59" s="16"/>
      <c r="B59" s="16"/>
      <c r="C59" s="16"/>
      <c r="D59" s="16"/>
      <c r="E59" s="16"/>
      <c r="F59" s="16"/>
      <c r="G59" s="16"/>
      <c r="H59" s="16"/>
      <c r="I59" s="16"/>
      <c r="J59" s="17"/>
      <c r="K59" s="17"/>
      <c r="L59" s="17"/>
      <c r="M59" s="17"/>
      <c r="N59" s="17"/>
    </row>
    <row r="60" spans="1:14">
      <c r="A60" s="16"/>
      <c r="B60" s="16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</row>
    <row r="61" spans="1:14">
      <c r="A61" s="16"/>
      <c r="B61" s="16"/>
      <c r="C61" s="16"/>
      <c r="D61" s="16"/>
      <c r="E61" s="16"/>
      <c r="F61" s="16"/>
      <c r="G61" s="16"/>
      <c r="H61" s="16"/>
      <c r="I61" s="16"/>
      <c r="J61" s="17"/>
      <c r="K61" s="17"/>
      <c r="L61" s="17"/>
      <c r="M61" s="17"/>
      <c r="N61" s="17"/>
    </row>
    <row r="62" spans="1:14">
      <c r="A62" s="16"/>
      <c r="B62" s="16"/>
      <c r="C62" s="16"/>
      <c r="D62" s="16"/>
      <c r="E62" s="16"/>
      <c r="F62" s="16"/>
      <c r="G62" s="16"/>
      <c r="H62" s="16"/>
      <c r="I62" s="16"/>
      <c r="J62" s="17"/>
      <c r="K62" s="17"/>
      <c r="L62" s="17"/>
      <c r="M62" s="17"/>
      <c r="N62" s="17"/>
    </row>
    <row r="63" spans="1:14">
      <c r="A63" s="16"/>
      <c r="B63" s="16"/>
      <c r="C63" s="16"/>
      <c r="D63" s="16"/>
      <c r="E63" s="16"/>
      <c r="F63" s="16"/>
      <c r="G63" s="16"/>
      <c r="H63" s="16"/>
      <c r="I63" s="16"/>
      <c r="J63" s="17"/>
      <c r="K63" s="17"/>
      <c r="L63" s="17"/>
      <c r="M63" s="17"/>
      <c r="N63" s="17"/>
    </row>
    <row r="64" spans="1:14">
      <c r="A64" s="16"/>
      <c r="B64" s="16"/>
      <c r="C64" s="16"/>
      <c r="D64" s="16"/>
      <c r="E64" s="16"/>
      <c r="F64" s="16"/>
      <c r="G64" s="16"/>
      <c r="H64" s="16"/>
      <c r="I64" s="16"/>
      <c r="J64" s="17"/>
      <c r="K64" s="17"/>
      <c r="L64" s="17"/>
      <c r="M64" s="17"/>
      <c r="N64" s="17"/>
    </row>
    <row r="65" spans="1:14">
      <c r="A65" s="16"/>
      <c r="B65" s="16"/>
      <c r="C65" s="16"/>
      <c r="D65" s="16"/>
      <c r="E65" s="16"/>
      <c r="F65" s="16"/>
      <c r="G65" s="16"/>
      <c r="H65" s="16"/>
      <c r="I65" s="16"/>
      <c r="J65" s="17"/>
      <c r="K65" s="17"/>
      <c r="L65" s="17"/>
      <c r="M65" s="17"/>
      <c r="N65" s="17"/>
    </row>
    <row r="66" spans="1:14">
      <c r="A66" s="16"/>
      <c r="B66" s="16"/>
      <c r="C66" s="16"/>
      <c r="D66" s="16"/>
      <c r="E66" s="16"/>
      <c r="F66" s="16"/>
      <c r="G66" s="16"/>
      <c r="H66" s="16"/>
      <c r="I66" s="16"/>
      <c r="J66" s="17"/>
      <c r="K66" s="17"/>
      <c r="L66" s="17"/>
      <c r="M66" s="17"/>
      <c r="N66" s="17"/>
    </row>
    <row r="67" spans="1:14">
      <c r="A67" s="16"/>
      <c r="B67" s="16"/>
      <c r="C67" s="16"/>
      <c r="D67" s="16"/>
      <c r="E67" s="16"/>
      <c r="F67" s="16"/>
      <c r="G67" s="16"/>
      <c r="H67" s="16"/>
      <c r="I67" s="16"/>
      <c r="J67" s="17"/>
      <c r="K67" s="17"/>
      <c r="L67" s="17"/>
      <c r="M67" s="17"/>
      <c r="N67" s="17"/>
    </row>
    <row r="68" spans="1:14">
      <c r="A68" s="16"/>
      <c r="B68" s="16"/>
      <c r="C68" s="16"/>
      <c r="D68" s="16"/>
      <c r="E68" s="16"/>
      <c r="F68" s="16"/>
      <c r="G68" s="16"/>
      <c r="H68" s="16"/>
      <c r="I68" s="16"/>
      <c r="J68" s="17"/>
      <c r="K68" s="17"/>
      <c r="L68" s="17"/>
      <c r="M68" s="17"/>
      <c r="N68" s="17"/>
    </row>
    <row r="69" spans="1:14">
      <c r="A69" s="16"/>
      <c r="B69" s="16"/>
      <c r="C69" s="16"/>
      <c r="D69" s="16"/>
      <c r="E69" s="16"/>
      <c r="F69" s="16"/>
      <c r="G69" s="16"/>
      <c r="H69" s="16"/>
      <c r="I69" s="16"/>
      <c r="J69" s="17"/>
      <c r="K69" s="17"/>
      <c r="L69" s="17"/>
      <c r="M69" s="17"/>
      <c r="N69" s="17"/>
    </row>
    <row r="70" spans="1:14">
      <c r="A70" s="16"/>
      <c r="B70" s="16"/>
      <c r="C70" s="16"/>
      <c r="D70" s="16"/>
      <c r="E70" s="16"/>
      <c r="F70" s="16"/>
      <c r="G70" s="16"/>
      <c r="H70" s="16"/>
      <c r="I70" s="16"/>
      <c r="J70" s="17"/>
      <c r="K70" s="17"/>
      <c r="L70" s="17"/>
      <c r="M70" s="17"/>
      <c r="N70" s="17"/>
    </row>
    <row r="71" spans="1:14">
      <c r="A71" s="16"/>
      <c r="B71" s="16"/>
      <c r="C71" s="16"/>
      <c r="D71" s="16"/>
      <c r="E71" s="16"/>
      <c r="F71" s="16"/>
      <c r="G71" s="16"/>
      <c r="H71" s="16"/>
      <c r="I71" s="16"/>
      <c r="J71" s="17"/>
      <c r="K71" s="17"/>
      <c r="L71" s="17"/>
      <c r="M71" s="17"/>
      <c r="N71" s="17"/>
    </row>
    <row r="72" spans="1:14">
      <c r="A72" s="16"/>
      <c r="B72" s="16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7"/>
      <c r="K73" s="17"/>
      <c r="L73" s="17"/>
      <c r="M73" s="17"/>
      <c r="N73" s="17"/>
    </row>
    <row r="74" spans="1:14">
      <c r="A74" s="16"/>
      <c r="B74" s="16"/>
      <c r="C74" s="16"/>
      <c r="D74" s="16"/>
      <c r="E74" s="16"/>
      <c r="F74" s="16"/>
      <c r="G74" s="16"/>
      <c r="H74" s="16"/>
      <c r="I74" s="16"/>
      <c r="J74" s="17"/>
      <c r="K74" s="17"/>
      <c r="L74" s="17"/>
      <c r="M74" s="17"/>
      <c r="N74" s="17"/>
    </row>
    <row r="75" spans="1:14">
      <c r="A75" s="16"/>
      <c r="B75" s="16"/>
      <c r="C75" s="16"/>
      <c r="D75" s="16"/>
      <c r="E75" s="16"/>
      <c r="F75" s="16"/>
      <c r="G75" s="16"/>
      <c r="H75" s="16"/>
      <c r="I75" s="16"/>
      <c r="J75" s="17"/>
      <c r="K75" s="17"/>
      <c r="L75" s="17"/>
      <c r="M75" s="17"/>
      <c r="N75" s="17"/>
    </row>
    <row r="76" spans="1:14">
      <c r="A76" s="16"/>
      <c r="B76" s="16"/>
      <c r="C76" s="16"/>
      <c r="D76" s="16"/>
      <c r="E76" s="16"/>
      <c r="F76" s="16"/>
      <c r="G76" s="16"/>
      <c r="H76" s="16"/>
      <c r="I76" s="16"/>
      <c r="J76" s="17"/>
      <c r="K76" s="17"/>
      <c r="L76" s="17"/>
      <c r="M76" s="17"/>
      <c r="N76" s="17"/>
    </row>
    <row r="77" spans="1:14">
      <c r="A77" s="16"/>
      <c r="B77" s="16"/>
      <c r="C77" s="16"/>
      <c r="D77" s="16"/>
      <c r="E77" s="16"/>
      <c r="F77" s="16"/>
      <c r="G77" s="16"/>
      <c r="H77" s="16"/>
      <c r="I77" s="16"/>
      <c r="J77" s="17"/>
      <c r="K77" s="17"/>
      <c r="L77" s="17"/>
      <c r="M77" s="17"/>
      <c r="N77" s="17"/>
    </row>
    <row r="78" spans="1:14">
      <c r="A78" s="16"/>
      <c r="B78" s="16"/>
      <c r="C78" s="16"/>
      <c r="D78" s="16"/>
      <c r="E78" s="16"/>
      <c r="F78" s="16"/>
      <c r="G78" s="16"/>
      <c r="H78" s="16"/>
      <c r="I78" s="16"/>
      <c r="J78" s="17"/>
      <c r="K78" s="17"/>
      <c r="L78" s="17"/>
      <c r="M78" s="17"/>
      <c r="N78" s="17"/>
    </row>
    <row r="79" spans="1:14">
      <c r="A79" s="16"/>
      <c r="B79" s="16"/>
      <c r="C79" s="16"/>
      <c r="D79" s="16"/>
      <c r="E79" s="16"/>
      <c r="F79" s="16"/>
      <c r="G79" s="16"/>
      <c r="H79" s="16"/>
      <c r="I79" s="16"/>
      <c r="J79" s="17"/>
      <c r="K79" s="17"/>
      <c r="L79" s="17"/>
      <c r="M79" s="17"/>
      <c r="N79" s="17"/>
    </row>
    <row r="80" spans="1:14">
      <c r="A80" s="16"/>
      <c r="B80" s="16"/>
      <c r="C80" s="16"/>
      <c r="D80" s="16"/>
      <c r="E80" s="16"/>
      <c r="F80" s="16"/>
      <c r="G80" s="16"/>
      <c r="H80" s="16"/>
      <c r="I80" s="16"/>
      <c r="J80" s="17"/>
      <c r="K80" s="17"/>
      <c r="L80" s="17"/>
      <c r="M80" s="17"/>
      <c r="N80" s="17"/>
    </row>
    <row r="81" spans="1:14">
      <c r="A81" s="16"/>
      <c r="B81" s="16"/>
      <c r="C81" s="16"/>
      <c r="D81" s="16"/>
      <c r="E81" s="16"/>
      <c r="F81" s="16"/>
      <c r="G81" s="16"/>
      <c r="H81" s="16"/>
      <c r="I81" s="16"/>
      <c r="J81" s="17"/>
      <c r="K81" s="17"/>
      <c r="L81" s="17"/>
      <c r="M81" s="17"/>
      <c r="N81" s="17"/>
    </row>
    <row r="82" spans="1:14">
      <c r="A82" s="16"/>
      <c r="B82" s="16"/>
      <c r="C82" s="16"/>
      <c r="D82" s="16"/>
      <c r="E82" s="16"/>
      <c r="F82" s="16"/>
      <c r="G82" s="16"/>
      <c r="H82" s="16"/>
      <c r="I82" s="16"/>
      <c r="J82" s="17"/>
      <c r="K82" s="17"/>
      <c r="L82" s="17"/>
      <c r="M82" s="17"/>
      <c r="N82" s="17"/>
    </row>
    <row r="83" spans="1:14">
      <c r="A83" s="16"/>
      <c r="B83" s="16"/>
      <c r="C83" s="16"/>
      <c r="D83" s="16"/>
      <c r="E83" s="16"/>
      <c r="F83" s="16"/>
      <c r="G83" s="16"/>
      <c r="H83" s="16"/>
      <c r="I83" s="16"/>
      <c r="J83" s="17"/>
      <c r="K83" s="17"/>
      <c r="L83" s="17"/>
      <c r="M83" s="17"/>
      <c r="N83" s="17"/>
    </row>
    <row r="84" spans="1:14">
      <c r="A84" s="16"/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</row>
    <row r="85" spans="1:14">
      <c r="A85" s="16"/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</row>
    <row r="86" spans="1:14">
      <c r="A86" s="16"/>
      <c r="B86" s="16"/>
      <c r="C86" s="16"/>
      <c r="D86" s="16"/>
      <c r="E86" s="16"/>
      <c r="F86" s="16"/>
      <c r="G86" s="16"/>
      <c r="H86" s="16"/>
      <c r="I86" s="16"/>
      <c r="J86" s="17"/>
      <c r="K86" s="17"/>
      <c r="L86" s="17"/>
      <c r="M86" s="17"/>
      <c r="N86" s="17"/>
    </row>
    <row r="87" spans="1:14">
      <c r="A87" s="16"/>
      <c r="B87" s="16"/>
      <c r="C87" s="16"/>
      <c r="D87" s="16"/>
      <c r="E87" s="16"/>
      <c r="F87" s="16"/>
      <c r="G87" s="16"/>
      <c r="H87" s="16"/>
      <c r="I87" s="16"/>
      <c r="J87" s="17"/>
      <c r="K87" s="17"/>
      <c r="L87" s="17"/>
      <c r="M87" s="17"/>
      <c r="N87" s="17"/>
    </row>
    <row r="88" spans="1:14">
      <c r="A88" s="16"/>
      <c r="B88" s="16"/>
      <c r="C88" s="16"/>
      <c r="D88" s="16"/>
      <c r="E88" s="16"/>
      <c r="F88" s="16"/>
      <c r="G88" s="16"/>
      <c r="H88" s="16"/>
      <c r="I88" s="16"/>
      <c r="J88" s="17"/>
      <c r="K88" s="17"/>
      <c r="L88" s="17"/>
      <c r="M88" s="17"/>
      <c r="N88" s="17"/>
    </row>
    <row r="89" spans="1:14">
      <c r="A89" s="16"/>
      <c r="B89" s="16"/>
      <c r="C89" s="16"/>
      <c r="D89" s="16"/>
      <c r="E89" s="16"/>
      <c r="F89" s="16"/>
      <c r="G89" s="16"/>
      <c r="H89" s="16"/>
      <c r="I89" s="16"/>
      <c r="J89" s="17"/>
      <c r="K89" s="17"/>
      <c r="L89" s="17"/>
      <c r="M89" s="17"/>
      <c r="N89" s="17"/>
    </row>
    <row r="90" spans="1:14">
      <c r="A90" s="16"/>
      <c r="B90" s="16"/>
      <c r="C90" s="16"/>
      <c r="D90" s="16"/>
      <c r="E90" s="16"/>
      <c r="F90" s="16"/>
      <c r="G90" s="16"/>
      <c r="H90" s="16"/>
      <c r="I90" s="16"/>
      <c r="J90" s="17"/>
      <c r="K90" s="17"/>
      <c r="L90" s="17"/>
      <c r="M90" s="17"/>
      <c r="N90" s="17"/>
    </row>
    <row r="91" spans="1:14">
      <c r="A91" s="16"/>
      <c r="B91" s="16"/>
      <c r="C91" s="16"/>
      <c r="D91" s="16"/>
      <c r="E91" s="16"/>
      <c r="F91" s="16"/>
      <c r="G91" s="16"/>
      <c r="H91" s="16"/>
      <c r="I91" s="16"/>
      <c r="J91" s="17"/>
      <c r="K91" s="17"/>
      <c r="L91" s="17"/>
      <c r="M91" s="17"/>
      <c r="N91" s="17"/>
    </row>
    <row r="92" spans="1:14">
      <c r="A92" s="16"/>
      <c r="B92" s="16"/>
      <c r="C92" s="16"/>
      <c r="D92" s="16"/>
      <c r="E92" s="16"/>
      <c r="F92" s="16"/>
      <c r="G92" s="16"/>
      <c r="H92" s="16"/>
      <c r="I92" s="16"/>
      <c r="J92" s="17"/>
      <c r="K92" s="17"/>
      <c r="L92" s="17"/>
      <c r="M92" s="17"/>
      <c r="N92" s="17"/>
    </row>
    <row r="93" spans="1:14">
      <c r="A93" s="16"/>
      <c r="B93" s="16"/>
      <c r="C93" s="16"/>
      <c r="D93" s="16"/>
      <c r="E93" s="16"/>
      <c r="F93" s="16"/>
      <c r="G93" s="16"/>
      <c r="H93" s="16"/>
      <c r="I93" s="16"/>
      <c r="J93" s="17"/>
      <c r="K93" s="17"/>
      <c r="L93" s="17"/>
      <c r="M93" s="17"/>
      <c r="N93" s="17"/>
    </row>
    <row r="94" spans="1:14">
      <c r="A94" s="16"/>
      <c r="B94" s="16"/>
      <c r="C94" s="16"/>
      <c r="D94" s="16"/>
      <c r="E94" s="16"/>
      <c r="F94" s="16"/>
      <c r="G94" s="16"/>
      <c r="H94" s="16"/>
      <c r="I94" s="16"/>
      <c r="J94" s="17"/>
      <c r="K94" s="17"/>
      <c r="L94" s="17"/>
      <c r="M94" s="17"/>
      <c r="N94" s="17"/>
    </row>
    <row r="95" spans="1:14">
      <c r="A95" s="16"/>
      <c r="B95" s="16"/>
      <c r="C95" s="16"/>
      <c r="D95" s="16"/>
      <c r="E95" s="16"/>
      <c r="F95" s="16"/>
      <c r="G95" s="16"/>
      <c r="H95" s="16"/>
      <c r="I95" s="16"/>
      <c r="J95" s="17"/>
      <c r="K95" s="17"/>
      <c r="L95" s="17"/>
      <c r="M95" s="17"/>
      <c r="N95" s="17"/>
    </row>
    <row r="96" spans="1:14">
      <c r="A96" s="16"/>
      <c r="B96" s="16"/>
      <c r="C96" s="16"/>
      <c r="D96" s="16"/>
      <c r="E96" s="16"/>
      <c r="F96" s="16"/>
      <c r="G96" s="16"/>
      <c r="H96" s="16"/>
      <c r="I96" s="16"/>
      <c r="J96" s="17"/>
      <c r="K96" s="17"/>
      <c r="L96" s="17"/>
      <c r="M96" s="17"/>
      <c r="N96" s="17"/>
    </row>
    <row r="97" spans="1:14">
      <c r="A97" s="16"/>
      <c r="B97" s="16"/>
      <c r="C97" s="16"/>
      <c r="D97" s="16"/>
      <c r="E97" s="16"/>
      <c r="F97" s="16"/>
      <c r="G97" s="16"/>
      <c r="H97" s="16"/>
      <c r="I97" s="16"/>
      <c r="J97" s="17"/>
      <c r="K97" s="17"/>
      <c r="L97" s="17"/>
      <c r="M97" s="17"/>
      <c r="N97" s="17"/>
    </row>
    <row r="98" spans="1:14">
      <c r="A98" s="16"/>
      <c r="B98" s="16"/>
      <c r="C98" s="16"/>
      <c r="D98" s="16"/>
      <c r="E98" s="16"/>
      <c r="F98" s="16"/>
      <c r="G98" s="16"/>
      <c r="H98" s="16"/>
      <c r="I98" s="16"/>
      <c r="J98" s="17"/>
      <c r="K98" s="17"/>
      <c r="L98" s="17"/>
      <c r="M98" s="17"/>
      <c r="N98" s="17"/>
    </row>
    <row r="99" spans="1:14">
      <c r="A99" s="16"/>
      <c r="B99" s="16"/>
      <c r="C99" s="16"/>
      <c r="D99" s="16"/>
      <c r="E99" s="16"/>
      <c r="F99" s="16"/>
      <c r="G99" s="16"/>
      <c r="H99" s="16"/>
      <c r="I99" s="16"/>
      <c r="J99" s="17"/>
      <c r="K99" s="17"/>
      <c r="L99" s="17"/>
      <c r="M99" s="17"/>
      <c r="N99" s="17"/>
    </row>
    <row r="100" spans="1:14">
      <c r="A100" s="16"/>
      <c r="B100" s="16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  <c r="N100" s="17"/>
    </row>
    <row r="101" spans="1:14">
      <c r="A101" s="16"/>
      <c r="B101" s="16"/>
      <c r="C101" s="16"/>
      <c r="D101" s="16"/>
      <c r="E101" s="16"/>
      <c r="F101" s="16"/>
      <c r="G101" s="16"/>
      <c r="H101" s="16"/>
      <c r="I101" s="16"/>
      <c r="J101" s="17"/>
      <c r="K101" s="17"/>
      <c r="L101" s="17"/>
      <c r="M101" s="17"/>
      <c r="N101" s="17"/>
    </row>
    <row r="102" spans="1:14">
      <c r="A102" s="16"/>
      <c r="B102" s="16"/>
      <c r="C102" s="16"/>
      <c r="D102" s="16"/>
      <c r="E102" s="16"/>
      <c r="F102" s="16"/>
      <c r="G102" s="16"/>
      <c r="H102" s="16"/>
      <c r="I102" s="16"/>
      <c r="J102" s="17"/>
      <c r="K102" s="17"/>
      <c r="L102" s="17"/>
      <c r="M102" s="17"/>
      <c r="N102" s="17"/>
    </row>
  </sheetData>
  <phoneticPr fontId="1" type="noConversion"/>
  <conditionalFormatting sqref="B2:B102">
    <cfRule type="expression" dxfId="209" priority="6">
      <formula>AND(XEG2=0,XEH2&lt;&gt;"")</formula>
    </cfRule>
  </conditionalFormatting>
  <conditionalFormatting sqref="A2:N102">
    <cfRule type="expression" dxfId="208" priority="5">
      <formula>AND(XEG2=0,XEH2&lt;&gt;"")</formula>
    </cfRule>
  </conditionalFormatting>
  <conditionalFormatting sqref="D2:G102">
    <cfRule type="cellIs" dxfId="207" priority="3" operator="lessThan">
      <formula>#REF!</formula>
    </cfRule>
    <cfRule type="cellIs" dxfId="206" priority="4" operator="equal">
      <formula>#REF!</formula>
    </cfRule>
  </conditionalFormatting>
  <conditionalFormatting sqref="H2:H102">
    <cfRule type="cellIs" dxfId="205" priority="1" operator="lessThan">
      <formula>#REF!*COUNTIF(D2:G2,"&gt;0")</formula>
    </cfRule>
    <cfRule type="cellIs" dxfId="20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681</v>
      </c>
      <c r="B1" s="30" t="s">
        <v>682</v>
      </c>
      <c r="C1" s="30" t="s">
        <v>466</v>
      </c>
      <c r="D1" s="29" t="s">
        <v>683</v>
      </c>
      <c r="E1" s="29" t="s">
        <v>684</v>
      </c>
      <c r="F1" s="29" t="s">
        <v>685</v>
      </c>
      <c r="G1" s="29" t="s">
        <v>686</v>
      </c>
      <c r="H1" s="30" t="s">
        <v>1</v>
      </c>
      <c r="I1" s="30" t="s">
        <v>687</v>
      </c>
      <c r="J1" s="29" t="s">
        <v>683</v>
      </c>
      <c r="K1" s="29" t="s">
        <v>684</v>
      </c>
      <c r="L1" s="29" t="s">
        <v>685</v>
      </c>
      <c r="M1" s="29" t="s">
        <v>686</v>
      </c>
      <c r="N1" s="30" t="s">
        <v>1</v>
      </c>
    </row>
    <row r="2" spans="1:14" ht="16.5">
      <c r="A2" s="1">
        <v>1</v>
      </c>
      <c r="B2" s="1" t="s">
        <v>490</v>
      </c>
      <c r="C2" s="1" t="s">
        <v>446</v>
      </c>
      <c r="D2" s="1">
        <v>0</v>
      </c>
      <c r="E2" s="1">
        <v>0</v>
      </c>
      <c r="F2" s="1">
        <v>77</v>
      </c>
      <c r="G2" s="1">
        <v>81</v>
      </c>
      <c r="H2" s="1">
        <v>158</v>
      </c>
      <c r="I2" s="1"/>
      <c r="J2" s="2"/>
      <c r="K2" s="2"/>
      <c r="L2" s="2">
        <v>35.221135029354201</v>
      </c>
      <c r="M2" s="2">
        <v>26.767123287671239</v>
      </c>
      <c r="N2" s="2">
        <v>61.988258317025441</v>
      </c>
    </row>
    <row r="3" spans="1:14" ht="16.5">
      <c r="A3" s="1">
        <v>2</v>
      </c>
      <c r="B3" s="1" t="s">
        <v>490</v>
      </c>
      <c r="C3" s="1" t="s">
        <v>449</v>
      </c>
      <c r="D3" s="1">
        <v>0</v>
      </c>
      <c r="E3" s="1">
        <v>0</v>
      </c>
      <c r="F3" s="1">
        <v>85</v>
      </c>
      <c r="G3" s="1">
        <v>83</v>
      </c>
      <c r="H3" s="1">
        <v>168</v>
      </c>
      <c r="I3" s="1"/>
      <c r="J3" s="2"/>
      <c r="K3" s="2"/>
      <c r="L3" s="2">
        <v>27.330724070450088</v>
      </c>
      <c r="M3" s="2">
        <v>24.794520547945211</v>
      </c>
      <c r="N3" s="2">
        <v>52.1252446183953</v>
      </c>
    </row>
    <row r="4" spans="1:14" ht="16.5">
      <c r="A4" s="1">
        <v>3</v>
      </c>
      <c r="B4" s="1" t="s">
        <v>490</v>
      </c>
      <c r="C4" s="1" t="s">
        <v>445</v>
      </c>
      <c r="D4" s="1">
        <v>0</v>
      </c>
      <c r="E4" s="1">
        <v>0</v>
      </c>
      <c r="F4" s="1">
        <v>83</v>
      </c>
      <c r="G4" s="1">
        <v>89</v>
      </c>
      <c r="H4" s="1">
        <v>172</v>
      </c>
      <c r="I4" s="1"/>
      <c r="J4" s="2"/>
      <c r="K4" s="2"/>
      <c r="L4" s="2">
        <v>29.303326810176117</v>
      </c>
      <c r="M4" s="2">
        <v>18.876712328767127</v>
      </c>
      <c r="N4" s="2">
        <v>48.180039138943243</v>
      </c>
    </row>
    <row r="5" spans="1:14" ht="16.5">
      <c r="A5" s="1">
        <v>4</v>
      </c>
      <c r="B5" s="1" t="s">
        <v>490</v>
      </c>
      <c r="C5" s="1" t="s">
        <v>451</v>
      </c>
      <c r="D5" s="1">
        <v>0</v>
      </c>
      <c r="E5" s="1">
        <v>0</v>
      </c>
      <c r="F5" s="1">
        <v>101</v>
      </c>
      <c r="G5" s="1">
        <v>95</v>
      </c>
      <c r="H5" s="1">
        <v>196</v>
      </c>
      <c r="I5" s="1"/>
      <c r="J5" s="2"/>
      <c r="K5" s="2"/>
      <c r="L5" s="2">
        <v>11.549902152641877</v>
      </c>
      <c r="M5" s="2">
        <v>12.958904109589042</v>
      </c>
      <c r="N5" s="2">
        <v>24.50880626223092</v>
      </c>
    </row>
    <row r="6" spans="1:14" ht="16.5">
      <c r="A6" s="1">
        <v>5</v>
      </c>
      <c r="B6" s="1" t="s">
        <v>490</v>
      </c>
      <c r="C6" s="1" t="s">
        <v>447</v>
      </c>
      <c r="D6" s="1">
        <v>0</v>
      </c>
      <c r="E6" s="1">
        <v>0</v>
      </c>
      <c r="F6" s="1">
        <v>103</v>
      </c>
      <c r="G6" s="1">
        <v>94</v>
      </c>
      <c r="H6" s="1">
        <v>197</v>
      </c>
      <c r="I6" s="1"/>
      <c r="J6" s="2"/>
      <c r="K6" s="2"/>
      <c r="L6" s="2">
        <v>9.5772994129158349</v>
      </c>
      <c r="M6" s="2">
        <v>13.945205479452056</v>
      </c>
      <c r="N6" s="2">
        <v>23.522504892367891</v>
      </c>
    </row>
    <row r="7" spans="1:14" ht="16.5">
      <c r="A7" s="1">
        <v>6</v>
      </c>
      <c r="B7" s="1" t="s">
        <v>490</v>
      </c>
      <c r="C7" s="1" t="s">
        <v>450</v>
      </c>
      <c r="D7" s="1">
        <v>0</v>
      </c>
      <c r="E7" s="1">
        <v>0</v>
      </c>
      <c r="F7" s="1">
        <v>105</v>
      </c>
      <c r="G7" s="1">
        <v>98</v>
      </c>
      <c r="H7" s="1">
        <v>203</v>
      </c>
      <c r="I7" s="1"/>
      <c r="J7" s="2"/>
      <c r="K7" s="2"/>
      <c r="L7" s="2">
        <v>7.6046966731898209</v>
      </c>
      <c r="M7" s="2">
        <v>10</v>
      </c>
      <c r="N7" s="2">
        <v>17.604696673189821</v>
      </c>
    </row>
    <row r="8" spans="1:14" ht="16.5">
      <c r="A8" s="1">
        <v>7</v>
      </c>
      <c r="B8" s="1" t="s">
        <v>490</v>
      </c>
      <c r="C8" s="1" t="s">
        <v>486</v>
      </c>
      <c r="D8" s="1">
        <v>0</v>
      </c>
      <c r="E8" s="1">
        <v>0</v>
      </c>
      <c r="F8" s="13">
        <v>102</v>
      </c>
      <c r="G8" s="13">
        <v>102</v>
      </c>
      <c r="H8" s="1">
        <v>204</v>
      </c>
      <c r="I8" s="1"/>
      <c r="J8" s="2"/>
      <c r="K8" s="2"/>
      <c r="L8" s="2">
        <v>10.563600782778863</v>
      </c>
      <c r="M8" s="2">
        <v>6.0547945205479579</v>
      </c>
      <c r="N8" s="2">
        <v>16.618395303326821</v>
      </c>
    </row>
    <row r="9" spans="1:14" ht="16.5">
      <c r="A9" s="1">
        <v>8</v>
      </c>
      <c r="B9" s="1" t="s">
        <v>490</v>
      </c>
      <c r="C9" s="1" t="s">
        <v>480</v>
      </c>
      <c r="D9" s="1">
        <v>0</v>
      </c>
      <c r="E9" s="1">
        <v>0</v>
      </c>
      <c r="F9" s="13">
        <v>106</v>
      </c>
      <c r="G9" s="1">
        <v>99</v>
      </c>
      <c r="H9" s="1">
        <v>205</v>
      </c>
      <c r="I9" s="1"/>
      <c r="J9" s="2"/>
      <c r="K9" s="2"/>
      <c r="L9" s="2">
        <v>6.6183953033268068</v>
      </c>
      <c r="M9" s="2">
        <v>9.0136986301369859</v>
      </c>
      <c r="N9" s="2">
        <v>15.632093933463793</v>
      </c>
    </row>
    <row r="10" spans="1:14" ht="16.5">
      <c r="A10" s="1">
        <v>9</v>
      </c>
      <c r="B10" s="1" t="s">
        <v>490</v>
      </c>
      <c r="C10" s="1" t="s">
        <v>484</v>
      </c>
      <c r="D10" s="1">
        <v>0</v>
      </c>
      <c r="E10" s="1">
        <v>0</v>
      </c>
      <c r="F10" s="13">
        <v>104</v>
      </c>
      <c r="G10" s="13">
        <v>103</v>
      </c>
      <c r="H10" s="1">
        <v>207</v>
      </c>
      <c r="I10" s="1"/>
      <c r="J10" s="2"/>
      <c r="K10" s="2"/>
      <c r="L10" s="2">
        <v>8.590998043052835</v>
      </c>
      <c r="M10" s="2">
        <v>5.0684931506849296</v>
      </c>
      <c r="N10" s="2">
        <v>13.659491193737765</v>
      </c>
    </row>
    <row r="11" spans="1:14" ht="16.5">
      <c r="A11" s="1">
        <v>10</v>
      </c>
      <c r="B11" s="1" t="s">
        <v>490</v>
      </c>
      <c r="C11" s="1" t="s">
        <v>448</v>
      </c>
      <c r="D11" s="1">
        <v>0</v>
      </c>
      <c r="E11" s="1">
        <v>0</v>
      </c>
      <c r="F11" s="13">
        <v>109</v>
      </c>
      <c r="G11" s="13">
        <v>104</v>
      </c>
      <c r="H11" s="1">
        <v>213</v>
      </c>
      <c r="I11" s="1"/>
      <c r="J11" s="2"/>
      <c r="K11" s="2"/>
      <c r="L11" s="2">
        <v>3.6594911937377645</v>
      </c>
      <c r="M11" s="2">
        <v>4.0821917808219297</v>
      </c>
      <c r="N11" s="2">
        <v>7.7416829745596942</v>
      </c>
    </row>
    <row r="12" spans="1:14" ht="16.5">
      <c r="A12" s="1">
        <v>11</v>
      </c>
      <c r="B12" s="1" t="s">
        <v>490</v>
      </c>
      <c r="C12" s="1" t="s">
        <v>478</v>
      </c>
      <c r="D12" s="1">
        <v>0</v>
      </c>
      <c r="E12" s="1">
        <v>0</v>
      </c>
      <c r="F12" s="13">
        <v>111</v>
      </c>
      <c r="G12" s="13">
        <v>104</v>
      </c>
      <c r="H12" s="1">
        <v>215</v>
      </c>
      <c r="I12" s="1"/>
      <c r="J12" s="2"/>
      <c r="K12" s="2"/>
      <c r="L12" s="2">
        <v>1.6868884540117364</v>
      </c>
      <c r="M12" s="2">
        <v>4.0821917808219297</v>
      </c>
      <c r="N12" s="2">
        <v>5.7690802348336661</v>
      </c>
    </row>
    <row r="13" spans="1:14" ht="16.5">
      <c r="A13" s="1">
        <v>12</v>
      </c>
      <c r="B13" s="1" t="s">
        <v>490</v>
      </c>
      <c r="C13" s="1" t="s">
        <v>444</v>
      </c>
      <c r="D13" s="1">
        <v>0</v>
      </c>
      <c r="E13" s="1">
        <v>0</v>
      </c>
      <c r="F13" s="13">
        <v>115</v>
      </c>
      <c r="G13" s="13">
        <v>107</v>
      </c>
      <c r="H13" s="1">
        <v>222</v>
      </c>
      <c r="I13" s="1"/>
      <c r="J13" s="2"/>
      <c r="K13" s="2"/>
      <c r="L13" s="2">
        <v>0</v>
      </c>
      <c r="M13" s="2">
        <v>1.1232876712328732</v>
      </c>
      <c r="N13" s="2">
        <v>1.1232876712328732</v>
      </c>
    </row>
    <row r="14" spans="1:14" ht="16.5">
      <c r="A14" s="1">
        <v>13</v>
      </c>
      <c r="B14" s="1" t="s">
        <v>490</v>
      </c>
      <c r="C14" s="1" t="s">
        <v>481</v>
      </c>
      <c r="D14" s="1">
        <v>0</v>
      </c>
      <c r="E14" s="1">
        <v>0</v>
      </c>
      <c r="F14" s="13">
        <v>113</v>
      </c>
      <c r="G14" s="13">
        <v>110</v>
      </c>
      <c r="H14" s="1">
        <v>223</v>
      </c>
      <c r="I14" s="1"/>
      <c r="J14" s="2"/>
      <c r="K14" s="2"/>
      <c r="L14" s="2">
        <v>0</v>
      </c>
      <c r="M14" s="2">
        <v>0</v>
      </c>
      <c r="N14" s="2">
        <v>0</v>
      </c>
    </row>
    <row r="15" spans="1:14" ht="16.5">
      <c r="A15" s="1">
        <v>14</v>
      </c>
      <c r="B15" s="1" t="s">
        <v>490</v>
      </c>
      <c r="C15" s="1" t="s">
        <v>712</v>
      </c>
      <c r="D15" s="1">
        <v>0</v>
      </c>
      <c r="E15" s="1">
        <v>0</v>
      </c>
      <c r="F15" s="13">
        <v>122</v>
      </c>
      <c r="G15" s="13">
        <v>103</v>
      </c>
      <c r="H15" s="1">
        <v>225</v>
      </c>
      <c r="I15" s="1"/>
      <c r="J15" s="2"/>
      <c r="K15" s="2"/>
      <c r="L15" s="2">
        <v>0</v>
      </c>
      <c r="M15" s="2">
        <v>5.0684931506849296</v>
      </c>
      <c r="N15" s="2">
        <v>5.0684931506849296</v>
      </c>
    </row>
  </sheetData>
  <phoneticPr fontId="1" type="noConversion"/>
  <conditionalFormatting sqref="B2:B15">
    <cfRule type="expression" dxfId="203" priority="6">
      <formula>AND(XEG2=0,XEH2&lt;&gt;"")</formula>
    </cfRule>
  </conditionalFormatting>
  <conditionalFormatting sqref="A2:N15">
    <cfRule type="expression" dxfId="202" priority="5">
      <formula>AND(XEG2=0,XEH2&lt;&gt;"")</formula>
    </cfRule>
  </conditionalFormatting>
  <conditionalFormatting sqref="D2:G15">
    <cfRule type="cellIs" dxfId="201" priority="3" operator="lessThan">
      <formula>#REF!</formula>
    </cfRule>
    <cfRule type="cellIs" dxfId="200" priority="4" operator="equal">
      <formula>#REF!</formula>
    </cfRule>
  </conditionalFormatting>
  <conditionalFormatting sqref="H2:H15">
    <cfRule type="cellIs" dxfId="199" priority="1" operator="lessThan">
      <formula>#REF!*COUNTIF(D2:G2,"&gt;0")</formula>
    </cfRule>
    <cfRule type="cellIs" dxfId="198" priority="2" operator="equal">
      <formula>#REF!*COUNTIF(D2:G2,"&gt;0")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7"/>
  <sheetViews>
    <sheetView workbookViewId="0">
      <selection sqref="A1:XFD1048576"/>
    </sheetView>
  </sheetViews>
  <sheetFormatPr defaultRowHeight="16.5"/>
  <cols>
    <col min="1" max="1" width="6" style="19" bestFit="1" customWidth="1"/>
    <col min="2" max="2" width="7.5" style="19" bestFit="1" customWidth="1"/>
    <col min="3" max="3" width="12.5" style="19" customWidth="1"/>
    <col min="4" max="4" width="5.375" style="19" customWidth="1"/>
    <col min="5" max="5" width="4.625" style="19" customWidth="1"/>
    <col min="6" max="6" width="5" style="19" customWidth="1"/>
    <col min="7" max="7" width="4.625" style="19" customWidth="1"/>
    <col min="8" max="8" width="7.75" style="19" customWidth="1"/>
    <col min="9" max="9" width="6" style="19" customWidth="1"/>
    <col min="10" max="16384" width="9" style="19"/>
  </cols>
  <sheetData>
    <row r="1" spans="1:14">
      <c r="A1" s="31" t="s">
        <v>63</v>
      </c>
      <c r="B1" s="32" t="s">
        <v>64</v>
      </c>
      <c r="C1" s="32" t="s">
        <v>0</v>
      </c>
      <c r="D1" s="31" t="s">
        <v>90</v>
      </c>
      <c r="E1" s="31" t="s">
        <v>91</v>
      </c>
      <c r="F1" s="31" t="s">
        <v>92</v>
      </c>
      <c r="G1" s="31" t="s">
        <v>93</v>
      </c>
      <c r="H1" s="32" t="s">
        <v>1</v>
      </c>
      <c r="I1" s="32" t="s">
        <v>65</v>
      </c>
      <c r="J1" s="31" t="s">
        <v>90</v>
      </c>
      <c r="K1" s="31" t="s">
        <v>91</v>
      </c>
      <c r="L1" s="31" t="s">
        <v>92</v>
      </c>
      <c r="M1" s="31" t="s">
        <v>93</v>
      </c>
      <c r="N1" s="32" t="s">
        <v>1</v>
      </c>
    </row>
    <row r="2" spans="1:14">
      <c r="A2" s="20">
        <v>1</v>
      </c>
      <c r="B2" s="20" t="s">
        <v>22</v>
      </c>
      <c r="C2" s="20" t="s">
        <v>24</v>
      </c>
      <c r="D2" s="20">
        <v>68</v>
      </c>
      <c r="E2" s="20">
        <v>71</v>
      </c>
      <c r="F2" s="20">
        <v>71</v>
      </c>
      <c r="G2" s="20">
        <v>73</v>
      </c>
      <c r="H2" s="20">
        <v>283</v>
      </c>
      <c r="I2" s="20"/>
      <c r="J2" s="27">
        <v>17.410588670862623</v>
      </c>
      <c r="K2" s="27">
        <v>12.612365790447996</v>
      </c>
      <c r="L2" s="27">
        <v>15.310853530031594</v>
      </c>
      <c r="M2" s="27">
        <v>13.717597471022117</v>
      </c>
      <c r="N2" s="27">
        <v>59.051405462364329</v>
      </c>
    </row>
    <row r="3" spans="1:14">
      <c r="A3" s="20">
        <v>2</v>
      </c>
      <c r="B3" s="20" t="s">
        <v>22</v>
      </c>
      <c r="C3" s="20" t="s">
        <v>44</v>
      </c>
      <c r="D3" s="20">
        <v>73</v>
      </c>
      <c r="E3" s="20">
        <v>70</v>
      </c>
      <c r="F3" s="20">
        <v>72</v>
      </c>
      <c r="G3" s="20">
        <v>72</v>
      </c>
      <c r="H3" s="20">
        <v>287</v>
      </c>
      <c r="I3" s="20"/>
      <c r="J3" s="27">
        <v>12.479081821547553</v>
      </c>
      <c r="K3" s="27">
        <v>13.59866716031101</v>
      </c>
      <c r="L3" s="27">
        <v>14.324552160168579</v>
      </c>
      <c r="M3" s="27">
        <v>14.703898840885131</v>
      </c>
      <c r="N3" s="27">
        <v>55.106199982912273</v>
      </c>
    </row>
    <row r="4" spans="1:14">
      <c r="A4" s="20">
        <v>3</v>
      </c>
      <c r="B4" s="20" t="s">
        <v>2</v>
      </c>
      <c r="C4" s="20" t="s">
        <v>3</v>
      </c>
      <c r="D4" s="20">
        <v>77</v>
      </c>
      <c r="E4" s="20">
        <v>74</v>
      </c>
      <c r="F4" s="20">
        <v>69</v>
      </c>
      <c r="G4" s="20">
        <v>68</v>
      </c>
      <c r="H4" s="20">
        <v>288</v>
      </c>
      <c r="I4" s="20"/>
      <c r="J4" s="27">
        <v>8.5338763420954962</v>
      </c>
      <c r="K4" s="27">
        <v>9.6534616808589533</v>
      </c>
      <c r="L4" s="27">
        <v>17.283456269757622</v>
      </c>
      <c r="M4" s="27">
        <v>18.649104320337187</v>
      </c>
      <c r="N4" s="27">
        <v>54.119898613049259</v>
      </c>
    </row>
    <row r="5" spans="1:14">
      <c r="A5" s="20">
        <v>4</v>
      </c>
      <c r="B5" s="20" t="s">
        <v>2</v>
      </c>
      <c r="C5" s="20" t="s">
        <v>15</v>
      </c>
      <c r="D5" s="20">
        <v>70</v>
      </c>
      <c r="E5" s="20">
        <v>70</v>
      </c>
      <c r="F5" s="20">
        <v>71</v>
      </c>
      <c r="G5" s="20">
        <v>77</v>
      </c>
      <c r="H5" s="20">
        <v>288</v>
      </c>
      <c r="I5" s="20"/>
      <c r="J5" s="27">
        <v>15.437985931136595</v>
      </c>
      <c r="K5" s="27">
        <v>13.59866716031101</v>
      </c>
      <c r="L5" s="27">
        <v>15.310853530031594</v>
      </c>
      <c r="M5" s="27">
        <v>9.7723919915700606</v>
      </c>
      <c r="N5" s="27">
        <v>54.119898613049259</v>
      </c>
    </row>
    <row r="6" spans="1:14">
      <c r="A6" s="20">
        <v>5</v>
      </c>
      <c r="B6" s="20" t="s">
        <v>2</v>
      </c>
      <c r="C6" s="20" t="s">
        <v>17</v>
      </c>
      <c r="D6" s="20">
        <v>71</v>
      </c>
      <c r="E6" s="20">
        <v>73</v>
      </c>
      <c r="F6" s="20">
        <v>70</v>
      </c>
      <c r="G6" s="20">
        <v>76</v>
      </c>
      <c r="H6" s="20">
        <v>290</v>
      </c>
      <c r="I6" s="20"/>
      <c r="J6" s="27">
        <v>14.451684561273581</v>
      </c>
      <c r="K6" s="27">
        <v>10.639763050721967</v>
      </c>
      <c r="L6" s="27">
        <v>16.297154899894608</v>
      </c>
      <c r="M6" s="27">
        <v>10.758693361433075</v>
      </c>
      <c r="N6" s="27">
        <v>52.14729587332323</v>
      </c>
    </row>
    <row r="7" spans="1:14">
      <c r="A7" s="20">
        <v>6</v>
      </c>
      <c r="B7" s="20" t="s">
        <v>22</v>
      </c>
      <c r="C7" s="20" t="s">
        <v>31</v>
      </c>
      <c r="D7" s="20">
        <v>73</v>
      </c>
      <c r="E7" s="20">
        <v>75</v>
      </c>
      <c r="F7" s="20">
        <v>73</v>
      </c>
      <c r="G7" s="20">
        <v>70</v>
      </c>
      <c r="H7" s="20">
        <v>291</v>
      </c>
      <c r="I7" s="20"/>
      <c r="J7" s="27">
        <v>12.479081821547553</v>
      </c>
      <c r="K7" s="27">
        <v>8.6671603109959392</v>
      </c>
      <c r="L7" s="27">
        <v>13.338250790305565</v>
      </c>
      <c r="M7" s="27">
        <v>16.676501580611159</v>
      </c>
      <c r="N7" s="27">
        <v>51.160994503460216</v>
      </c>
    </row>
    <row r="8" spans="1:14">
      <c r="A8" s="20">
        <v>7</v>
      </c>
      <c r="B8" s="20" t="s">
        <v>2</v>
      </c>
      <c r="C8" s="20" t="s">
        <v>7</v>
      </c>
      <c r="D8" s="20">
        <v>74</v>
      </c>
      <c r="E8" s="20">
        <v>72</v>
      </c>
      <c r="F8" s="20">
        <v>75</v>
      </c>
      <c r="G8" s="20">
        <v>71</v>
      </c>
      <c r="H8" s="20">
        <v>292</v>
      </c>
      <c r="I8" s="20"/>
      <c r="J8" s="27">
        <v>11.492780451684538</v>
      </c>
      <c r="K8" s="27">
        <v>11.626064420584981</v>
      </c>
      <c r="L8" s="27">
        <v>11.365648050579537</v>
      </c>
      <c r="M8" s="27">
        <v>15.690200210748145</v>
      </c>
      <c r="N8" s="27">
        <v>50.174693133597202</v>
      </c>
    </row>
    <row r="9" spans="1:14">
      <c r="A9" s="20">
        <v>8</v>
      </c>
      <c r="B9" s="20" t="s">
        <v>22</v>
      </c>
      <c r="C9" s="20" t="s">
        <v>29</v>
      </c>
      <c r="D9" s="20">
        <v>72</v>
      </c>
      <c r="E9" s="20">
        <v>75</v>
      </c>
      <c r="F9" s="20">
        <v>75</v>
      </c>
      <c r="G9" s="20">
        <v>71</v>
      </c>
      <c r="H9" s="20">
        <v>293</v>
      </c>
      <c r="I9" s="20"/>
      <c r="J9" s="27">
        <v>13.465383191410567</v>
      </c>
      <c r="K9" s="27">
        <v>8.6671603109959392</v>
      </c>
      <c r="L9" s="27">
        <v>11.365648050579537</v>
      </c>
      <c r="M9" s="27">
        <v>15.690200210748145</v>
      </c>
      <c r="N9" s="27">
        <v>49.188391763734188</v>
      </c>
    </row>
    <row r="10" spans="1:14">
      <c r="A10" s="20">
        <v>9</v>
      </c>
      <c r="B10" s="20" t="s">
        <v>22</v>
      </c>
      <c r="C10" s="20" t="s">
        <v>23</v>
      </c>
      <c r="D10" s="20">
        <v>77</v>
      </c>
      <c r="E10" s="20">
        <v>72</v>
      </c>
      <c r="F10" s="20">
        <v>72</v>
      </c>
      <c r="G10" s="20">
        <v>72</v>
      </c>
      <c r="H10" s="20">
        <v>293</v>
      </c>
      <c r="I10" s="20"/>
      <c r="J10" s="27">
        <v>8.5338763420954962</v>
      </c>
      <c r="K10" s="27">
        <v>11.626064420584981</v>
      </c>
      <c r="L10" s="27">
        <v>14.324552160168579</v>
      </c>
      <c r="M10" s="27">
        <v>14.703898840885131</v>
      </c>
      <c r="N10" s="27">
        <v>49.188391763734188</v>
      </c>
    </row>
    <row r="11" spans="1:14">
      <c r="A11" s="20">
        <v>10</v>
      </c>
      <c r="B11" s="20" t="s">
        <v>2</v>
      </c>
      <c r="C11" s="20" t="s">
        <v>4</v>
      </c>
      <c r="D11" s="20">
        <v>72</v>
      </c>
      <c r="E11" s="20">
        <v>71</v>
      </c>
      <c r="F11" s="20">
        <v>73</v>
      </c>
      <c r="G11" s="20">
        <v>78</v>
      </c>
      <c r="H11" s="20">
        <v>294</v>
      </c>
      <c r="I11" s="20"/>
      <c r="J11" s="27">
        <v>13.465383191410567</v>
      </c>
      <c r="K11" s="27">
        <v>12.612365790447996</v>
      </c>
      <c r="L11" s="27">
        <v>13.338250790305565</v>
      </c>
      <c r="M11" s="27">
        <v>8.7860906217070465</v>
      </c>
      <c r="N11" s="27">
        <v>48.202090393871174</v>
      </c>
    </row>
    <row r="12" spans="1:14">
      <c r="A12" s="20">
        <v>11</v>
      </c>
      <c r="B12" s="20" t="s">
        <v>2</v>
      </c>
      <c r="C12" s="20" t="s">
        <v>71</v>
      </c>
      <c r="D12" s="20">
        <v>77</v>
      </c>
      <c r="E12" s="20">
        <v>72</v>
      </c>
      <c r="F12" s="20">
        <v>74</v>
      </c>
      <c r="G12" s="20">
        <v>72</v>
      </c>
      <c r="H12" s="20">
        <v>295</v>
      </c>
      <c r="I12" s="20"/>
      <c r="J12" s="27">
        <v>8.5338763420954962</v>
      </c>
      <c r="K12" s="27">
        <v>11.626064420584981</v>
      </c>
      <c r="L12" s="27">
        <v>12.351949420442551</v>
      </c>
      <c r="M12" s="27">
        <v>14.703898840885131</v>
      </c>
      <c r="N12" s="27">
        <v>47.21578902400816</v>
      </c>
    </row>
    <row r="13" spans="1:14">
      <c r="A13" s="20">
        <v>12</v>
      </c>
      <c r="B13" s="20" t="s">
        <v>22</v>
      </c>
      <c r="C13" s="20" t="s">
        <v>39</v>
      </c>
      <c r="D13" s="20">
        <v>75</v>
      </c>
      <c r="E13" s="20">
        <v>70</v>
      </c>
      <c r="F13" s="20">
        <v>77</v>
      </c>
      <c r="G13" s="20">
        <v>74</v>
      </c>
      <c r="H13" s="20">
        <v>296</v>
      </c>
      <c r="I13" s="20"/>
      <c r="J13" s="27">
        <v>10.506479081821524</v>
      </c>
      <c r="K13" s="27">
        <v>13.59866716031101</v>
      </c>
      <c r="L13" s="27">
        <v>9.393045310853509</v>
      </c>
      <c r="M13" s="27">
        <v>12.731296101159103</v>
      </c>
      <c r="N13" s="27">
        <v>46.229487654145146</v>
      </c>
    </row>
    <row r="14" spans="1:14">
      <c r="A14" s="20">
        <v>13</v>
      </c>
      <c r="B14" s="20" t="s">
        <v>22</v>
      </c>
      <c r="C14" s="20" t="s">
        <v>26</v>
      </c>
      <c r="D14" s="20">
        <v>73</v>
      </c>
      <c r="E14" s="20">
        <v>79</v>
      </c>
      <c r="F14" s="20">
        <v>72</v>
      </c>
      <c r="G14" s="20">
        <v>73</v>
      </c>
      <c r="H14" s="20">
        <v>297</v>
      </c>
      <c r="I14" s="20"/>
      <c r="J14" s="27">
        <v>12.479081821547553</v>
      </c>
      <c r="K14" s="27">
        <v>4.7219548315438828</v>
      </c>
      <c r="L14" s="27">
        <v>14.324552160168579</v>
      </c>
      <c r="M14" s="27">
        <v>13.717597471022117</v>
      </c>
      <c r="N14" s="27">
        <v>45.243186284282132</v>
      </c>
    </row>
    <row r="15" spans="1:14">
      <c r="A15" s="20">
        <v>14</v>
      </c>
      <c r="B15" s="20" t="s">
        <v>2</v>
      </c>
      <c r="C15" s="20" t="s">
        <v>25</v>
      </c>
      <c r="D15" s="20">
        <v>78</v>
      </c>
      <c r="E15" s="20">
        <v>70</v>
      </c>
      <c r="F15" s="20">
        <v>76</v>
      </c>
      <c r="G15" s="20">
        <v>75</v>
      </c>
      <c r="H15" s="20">
        <v>299</v>
      </c>
      <c r="I15" s="20"/>
      <c r="J15" s="27">
        <v>7.5475749722324821</v>
      </c>
      <c r="K15" s="27">
        <v>13.59866716031101</v>
      </c>
      <c r="L15" s="27">
        <v>10.379346680716523</v>
      </c>
      <c r="M15" s="27">
        <v>11.744994731296089</v>
      </c>
      <c r="N15" s="27">
        <v>43.270583544556104</v>
      </c>
    </row>
    <row r="16" spans="1:14">
      <c r="A16" s="20">
        <v>15</v>
      </c>
      <c r="B16" s="20" t="s">
        <v>22</v>
      </c>
      <c r="C16" s="20" t="s">
        <v>83</v>
      </c>
      <c r="D16" s="20">
        <v>76</v>
      </c>
      <c r="E16" s="20">
        <v>74</v>
      </c>
      <c r="F16" s="20">
        <v>74</v>
      </c>
      <c r="G16" s="20">
        <v>75</v>
      </c>
      <c r="H16" s="20">
        <v>299</v>
      </c>
      <c r="I16" s="20"/>
      <c r="J16" s="27">
        <v>9.5201777119585103</v>
      </c>
      <c r="K16" s="27">
        <v>9.6534616808589533</v>
      </c>
      <c r="L16" s="27">
        <v>12.351949420442551</v>
      </c>
      <c r="M16" s="27">
        <v>11.744994731296089</v>
      </c>
      <c r="N16" s="27">
        <v>43.270583544556104</v>
      </c>
    </row>
    <row r="17" spans="1:14">
      <c r="A17" s="20">
        <v>16</v>
      </c>
      <c r="B17" s="20" t="s">
        <v>2</v>
      </c>
      <c r="C17" s="20" t="s">
        <v>8</v>
      </c>
      <c r="D17" s="20">
        <v>76</v>
      </c>
      <c r="E17" s="20">
        <v>77</v>
      </c>
      <c r="F17" s="20">
        <v>75</v>
      </c>
      <c r="G17" s="20">
        <v>72</v>
      </c>
      <c r="H17" s="20">
        <v>300</v>
      </c>
      <c r="I17" s="20"/>
      <c r="J17" s="27">
        <v>9.5201777119585103</v>
      </c>
      <c r="K17" s="27">
        <v>6.694557571269911</v>
      </c>
      <c r="L17" s="27">
        <v>11.365648050579537</v>
      </c>
      <c r="M17" s="27">
        <v>14.703898840885131</v>
      </c>
      <c r="N17" s="27">
        <v>42.284282174693089</v>
      </c>
    </row>
    <row r="18" spans="1:14">
      <c r="A18" s="20">
        <v>17</v>
      </c>
      <c r="B18" s="20" t="s">
        <v>2</v>
      </c>
      <c r="C18" s="20" t="s">
        <v>10</v>
      </c>
      <c r="D18" s="20">
        <v>71</v>
      </c>
      <c r="E18" s="20">
        <v>75</v>
      </c>
      <c r="F18" s="20">
        <v>73</v>
      </c>
      <c r="G18" s="20">
        <v>81</v>
      </c>
      <c r="H18" s="20">
        <v>300</v>
      </c>
      <c r="I18" s="20"/>
      <c r="J18" s="27">
        <v>14.451684561273581</v>
      </c>
      <c r="K18" s="27">
        <v>8.6671603109959392</v>
      </c>
      <c r="L18" s="27">
        <v>13.338250790305565</v>
      </c>
      <c r="M18" s="27">
        <v>5.8271865121180042</v>
      </c>
      <c r="N18" s="27">
        <v>42.284282174693089</v>
      </c>
    </row>
    <row r="19" spans="1:14">
      <c r="A19" s="20">
        <v>18</v>
      </c>
      <c r="B19" s="20" t="s">
        <v>2</v>
      </c>
      <c r="C19" s="20" t="s">
        <v>6</v>
      </c>
      <c r="D19" s="20">
        <v>77</v>
      </c>
      <c r="E19" s="20">
        <v>71</v>
      </c>
      <c r="F19" s="20">
        <v>78</v>
      </c>
      <c r="G19" s="20">
        <v>76</v>
      </c>
      <c r="H19" s="20">
        <v>302</v>
      </c>
      <c r="I19" s="20"/>
      <c r="J19" s="27">
        <v>8.5338763420954962</v>
      </c>
      <c r="K19" s="27">
        <v>12.612365790447996</v>
      </c>
      <c r="L19" s="27">
        <v>8.4067439409904949</v>
      </c>
      <c r="M19" s="27">
        <v>10.758693361433075</v>
      </c>
      <c r="N19" s="27">
        <v>40.311679434967061</v>
      </c>
    </row>
    <row r="20" spans="1:14">
      <c r="A20" s="20">
        <v>19</v>
      </c>
      <c r="B20" s="20" t="s">
        <v>22</v>
      </c>
      <c r="C20" s="20" t="s">
        <v>30</v>
      </c>
      <c r="D20" s="20">
        <v>78</v>
      </c>
      <c r="E20" s="20">
        <v>75</v>
      </c>
      <c r="F20" s="20">
        <v>74</v>
      </c>
      <c r="G20" s="20">
        <v>76</v>
      </c>
      <c r="H20" s="20">
        <v>303</v>
      </c>
      <c r="I20" s="20"/>
      <c r="J20" s="27">
        <v>7.5475749722324821</v>
      </c>
      <c r="K20" s="27">
        <v>8.6671603109959392</v>
      </c>
      <c r="L20" s="27">
        <v>12.351949420442551</v>
      </c>
      <c r="M20" s="27">
        <v>10.758693361433075</v>
      </c>
      <c r="N20" s="27">
        <v>39.325378065104047</v>
      </c>
    </row>
    <row r="21" spans="1:14">
      <c r="A21" s="20">
        <v>20</v>
      </c>
      <c r="B21" s="20" t="s">
        <v>22</v>
      </c>
      <c r="C21" s="20" t="s">
        <v>33</v>
      </c>
      <c r="D21" s="20">
        <v>73</v>
      </c>
      <c r="E21" s="20">
        <v>75</v>
      </c>
      <c r="F21" s="20">
        <v>78</v>
      </c>
      <c r="G21" s="20">
        <v>77</v>
      </c>
      <c r="H21" s="20">
        <v>303</v>
      </c>
      <c r="I21" s="20"/>
      <c r="J21" s="27">
        <v>12.479081821547553</v>
      </c>
      <c r="K21" s="27">
        <v>8.6671603109959392</v>
      </c>
      <c r="L21" s="27">
        <v>8.4067439409904949</v>
      </c>
      <c r="M21" s="27">
        <v>9.7723919915700606</v>
      </c>
      <c r="N21" s="27">
        <v>39.325378065104047</v>
      </c>
    </row>
    <row r="22" spans="1:14">
      <c r="A22" s="20">
        <v>21</v>
      </c>
      <c r="B22" s="20" t="s">
        <v>22</v>
      </c>
      <c r="C22" s="20" t="s">
        <v>35</v>
      </c>
      <c r="D22" s="20">
        <v>77</v>
      </c>
      <c r="E22" s="20">
        <v>76</v>
      </c>
      <c r="F22" s="20">
        <v>73</v>
      </c>
      <c r="G22" s="20">
        <v>77</v>
      </c>
      <c r="H22" s="20">
        <v>303</v>
      </c>
      <c r="I22" s="20"/>
      <c r="J22" s="27">
        <v>8.5338763420954962</v>
      </c>
      <c r="K22" s="27">
        <v>7.6808589411329251</v>
      </c>
      <c r="L22" s="27">
        <v>13.338250790305565</v>
      </c>
      <c r="M22" s="27">
        <v>9.7723919915700606</v>
      </c>
      <c r="N22" s="27">
        <v>39.325378065104047</v>
      </c>
    </row>
    <row r="23" spans="1:14">
      <c r="A23" s="20">
        <v>22</v>
      </c>
      <c r="B23" s="20" t="s">
        <v>2</v>
      </c>
      <c r="C23" s="20" t="s">
        <v>99</v>
      </c>
      <c r="D23" s="20">
        <v>77</v>
      </c>
      <c r="E23" s="20">
        <v>73</v>
      </c>
      <c r="F23" s="20">
        <v>77</v>
      </c>
      <c r="G23" s="20">
        <v>78</v>
      </c>
      <c r="H23" s="20">
        <v>305</v>
      </c>
      <c r="I23" s="20"/>
      <c r="J23" s="27">
        <v>8.5338763420954962</v>
      </c>
      <c r="K23" s="27">
        <v>10.639763050721967</v>
      </c>
      <c r="L23" s="27">
        <v>9.393045310853509</v>
      </c>
      <c r="M23" s="27">
        <v>8.7860906217070465</v>
      </c>
      <c r="N23" s="27">
        <v>37.352775325378019</v>
      </c>
    </row>
    <row r="24" spans="1:14">
      <c r="A24" s="20">
        <v>23</v>
      </c>
      <c r="B24" s="20" t="s">
        <v>42</v>
      </c>
      <c r="C24" s="20" t="s">
        <v>82</v>
      </c>
      <c r="D24" s="20">
        <v>81</v>
      </c>
      <c r="E24" s="20">
        <v>79</v>
      </c>
      <c r="F24" s="20">
        <v>74</v>
      </c>
      <c r="G24" s="20">
        <v>73</v>
      </c>
      <c r="H24" s="20">
        <v>307</v>
      </c>
      <c r="I24" s="20"/>
      <c r="J24" s="27">
        <v>4.5886708626434398</v>
      </c>
      <c r="K24" s="27">
        <v>4.7219548315438828</v>
      </c>
      <c r="L24" s="27">
        <v>12.351949420442551</v>
      </c>
      <c r="M24" s="27">
        <v>13.717597471022117</v>
      </c>
      <c r="N24" s="27">
        <v>35.380172585651991</v>
      </c>
    </row>
    <row r="25" spans="1:14">
      <c r="A25" s="20">
        <v>24</v>
      </c>
      <c r="B25" s="20" t="s">
        <v>2</v>
      </c>
      <c r="C25" s="20" t="s">
        <v>14</v>
      </c>
      <c r="D25" s="20">
        <v>76</v>
      </c>
      <c r="E25" s="20">
        <v>72</v>
      </c>
      <c r="F25" s="20">
        <v>83</v>
      </c>
      <c r="G25" s="20">
        <v>76</v>
      </c>
      <c r="H25" s="20">
        <v>307</v>
      </c>
      <c r="I25" s="20"/>
      <c r="J25" s="27">
        <v>9.5201777119585103</v>
      </c>
      <c r="K25" s="27">
        <v>11.626064420584981</v>
      </c>
      <c r="L25" s="27">
        <v>3.4752370916754245</v>
      </c>
      <c r="M25" s="27">
        <v>10.758693361433075</v>
      </c>
      <c r="N25" s="27">
        <v>35.380172585651991</v>
      </c>
    </row>
    <row r="26" spans="1:14">
      <c r="A26" s="20">
        <v>25</v>
      </c>
      <c r="B26" s="20" t="s">
        <v>42</v>
      </c>
      <c r="C26" s="20" t="s">
        <v>51</v>
      </c>
      <c r="D26" s="20">
        <v>76</v>
      </c>
      <c r="E26" s="20">
        <v>75</v>
      </c>
      <c r="F26" s="20">
        <v>79</v>
      </c>
      <c r="G26" s="20">
        <v>77</v>
      </c>
      <c r="H26" s="20">
        <v>307</v>
      </c>
      <c r="I26" s="20"/>
      <c r="J26" s="27">
        <v>9.5201777119585103</v>
      </c>
      <c r="K26" s="27">
        <v>8.6671603109959392</v>
      </c>
      <c r="L26" s="27">
        <v>7.4204425711274808</v>
      </c>
      <c r="M26" s="27">
        <v>9.7723919915700606</v>
      </c>
      <c r="N26" s="27">
        <v>35.380172585651991</v>
      </c>
    </row>
    <row r="27" spans="1:14">
      <c r="A27" s="20">
        <v>26</v>
      </c>
      <c r="B27" s="20" t="s">
        <v>42</v>
      </c>
      <c r="C27" s="20" t="s">
        <v>57</v>
      </c>
      <c r="D27" s="20">
        <v>80</v>
      </c>
      <c r="E27" s="20">
        <v>76</v>
      </c>
      <c r="F27" s="20">
        <v>78</v>
      </c>
      <c r="G27" s="20">
        <v>74</v>
      </c>
      <c r="H27" s="20">
        <v>308</v>
      </c>
      <c r="I27" s="20"/>
      <c r="J27" s="27">
        <v>5.5749722325064539</v>
      </c>
      <c r="K27" s="27">
        <v>7.6808589411329251</v>
      </c>
      <c r="L27" s="27">
        <v>8.4067439409904949</v>
      </c>
      <c r="M27" s="27">
        <v>12.731296101159103</v>
      </c>
      <c r="N27" s="27">
        <v>34.393871215788977</v>
      </c>
    </row>
    <row r="28" spans="1:14">
      <c r="A28" s="20">
        <v>27</v>
      </c>
      <c r="B28" s="20" t="s">
        <v>22</v>
      </c>
      <c r="C28" s="20" t="s">
        <v>97</v>
      </c>
      <c r="D28" s="20">
        <v>77</v>
      </c>
      <c r="E28" s="20">
        <v>75</v>
      </c>
      <c r="F28" s="20">
        <v>73</v>
      </c>
      <c r="G28" s="20">
        <v>84</v>
      </c>
      <c r="H28" s="20">
        <v>309</v>
      </c>
      <c r="I28" s="20"/>
      <c r="J28" s="27">
        <v>8.5338763420954962</v>
      </c>
      <c r="K28" s="27">
        <v>8.6671603109959392</v>
      </c>
      <c r="L28" s="27">
        <v>13.338250790305565</v>
      </c>
      <c r="M28" s="27">
        <v>2.8682824025289761</v>
      </c>
      <c r="N28" s="27">
        <v>33.407569845925977</v>
      </c>
    </row>
    <row r="29" spans="1:14">
      <c r="A29" s="20">
        <v>28</v>
      </c>
      <c r="B29" s="20" t="s">
        <v>2</v>
      </c>
      <c r="C29" s="20" t="s">
        <v>70</v>
      </c>
      <c r="D29" s="20">
        <v>81</v>
      </c>
      <c r="E29" s="20">
        <v>73</v>
      </c>
      <c r="F29" s="20">
        <v>78</v>
      </c>
      <c r="G29" s="20">
        <v>78</v>
      </c>
      <c r="H29" s="20">
        <v>310</v>
      </c>
      <c r="I29" s="20"/>
      <c r="J29" s="27">
        <v>4.5886708626434398</v>
      </c>
      <c r="K29" s="27">
        <v>10.639763050721967</v>
      </c>
      <c r="L29" s="27">
        <v>8.4067439409904949</v>
      </c>
      <c r="M29" s="27">
        <v>8.7860906217070465</v>
      </c>
      <c r="N29" s="27">
        <v>32.421268476062949</v>
      </c>
    </row>
    <row r="30" spans="1:14">
      <c r="A30" s="20">
        <v>29</v>
      </c>
      <c r="B30" s="20" t="s">
        <v>42</v>
      </c>
      <c r="C30" s="20" t="s">
        <v>50</v>
      </c>
      <c r="D30" s="20">
        <v>80</v>
      </c>
      <c r="E30" s="20">
        <v>75</v>
      </c>
      <c r="F30" s="20">
        <v>77</v>
      </c>
      <c r="G30" s="20">
        <v>78</v>
      </c>
      <c r="H30" s="20">
        <v>310</v>
      </c>
      <c r="I30" s="20"/>
      <c r="J30" s="27">
        <v>5.5749722325064539</v>
      </c>
      <c r="K30" s="27">
        <v>8.6671603109959392</v>
      </c>
      <c r="L30" s="27">
        <v>9.393045310853509</v>
      </c>
      <c r="M30" s="27">
        <v>8.7860906217070465</v>
      </c>
      <c r="N30" s="27">
        <v>32.421268476062949</v>
      </c>
    </row>
    <row r="31" spans="1:14">
      <c r="A31" s="20">
        <v>30</v>
      </c>
      <c r="B31" s="20" t="s">
        <v>22</v>
      </c>
      <c r="C31" s="20" t="s">
        <v>34</v>
      </c>
      <c r="D31" s="20">
        <v>79</v>
      </c>
      <c r="E31" s="20">
        <v>75</v>
      </c>
      <c r="F31" s="20">
        <v>74</v>
      </c>
      <c r="G31" s="20">
        <v>83</v>
      </c>
      <c r="H31" s="20">
        <v>311</v>
      </c>
      <c r="I31" s="20"/>
      <c r="J31" s="27">
        <v>6.561273602369468</v>
      </c>
      <c r="K31" s="27">
        <v>8.6671603109959392</v>
      </c>
      <c r="L31" s="27">
        <v>12.351949420442551</v>
      </c>
      <c r="M31" s="27">
        <v>3.854583772391976</v>
      </c>
      <c r="N31" s="27">
        <v>31.434967106199935</v>
      </c>
    </row>
    <row r="32" spans="1:14">
      <c r="A32" s="20">
        <v>31</v>
      </c>
      <c r="B32" s="20" t="s">
        <v>22</v>
      </c>
      <c r="C32" s="20" t="s">
        <v>36</v>
      </c>
      <c r="D32" s="20">
        <v>78</v>
      </c>
      <c r="E32" s="20">
        <v>70</v>
      </c>
      <c r="F32" s="20">
        <v>87</v>
      </c>
      <c r="G32" s="20">
        <v>78</v>
      </c>
      <c r="H32" s="20">
        <v>313</v>
      </c>
      <c r="I32" s="20"/>
      <c r="J32" s="27">
        <v>7.5475749722324821</v>
      </c>
      <c r="K32" s="27">
        <v>13.59866716031101</v>
      </c>
      <c r="L32" s="27">
        <v>0</v>
      </c>
      <c r="M32" s="27">
        <v>8.7860906217070465</v>
      </c>
      <c r="N32" s="27">
        <v>29.932332754250538</v>
      </c>
    </row>
    <row r="33" spans="1:14">
      <c r="A33" s="20">
        <v>32</v>
      </c>
      <c r="B33" s="20" t="s">
        <v>42</v>
      </c>
      <c r="C33" s="20" t="s">
        <v>75</v>
      </c>
      <c r="D33" s="20">
        <v>84</v>
      </c>
      <c r="E33" s="20">
        <v>75</v>
      </c>
      <c r="F33" s="20">
        <v>75</v>
      </c>
      <c r="G33" s="20">
        <v>79</v>
      </c>
      <c r="H33" s="20">
        <v>313</v>
      </c>
      <c r="I33" s="20"/>
      <c r="J33" s="27">
        <v>1.6297667530544118</v>
      </c>
      <c r="K33" s="27">
        <v>8.6671603109959392</v>
      </c>
      <c r="L33" s="27">
        <v>11.365648050579537</v>
      </c>
      <c r="M33" s="27">
        <v>7.7997892518440324</v>
      </c>
      <c r="N33" s="27">
        <v>29.462364366473921</v>
      </c>
    </row>
    <row r="34" spans="1:14">
      <c r="A34" s="20">
        <v>33</v>
      </c>
      <c r="B34" s="20" t="s">
        <v>42</v>
      </c>
      <c r="C34" s="20" t="s">
        <v>46</v>
      </c>
      <c r="D34" s="20">
        <v>77</v>
      </c>
      <c r="E34" s="20">
        <v>80</v>
      </c>
      <c r="F34" s="20">
        <v>82</v>
      </c>
      <c r="G34" s="20">
        <v>77</v>
      </c>
      <c r="H34" s="20">
        <v>316</v>
      </c>
      <c r="I34" s="20"/>
      <c r="J34" s="27">
        <v>8.5338763420954962</v>
      </c>
      <c r="K34" s="27">
        <v>3.7356534616808688</v>
      </c>
      <c r="L34" s="27">
        <v>4.4615384615384386</v>
      </c>
      <c r="M34" s="27">
        <v>9.7723919915700606</v>
      </c>
      <c r="N34" s="27">
        <v>26.503460256884864</v>
      </c>
    </row>
    <row r="35" spans="1:14">
      <c r="A35" s="20">
        <v>34</v>
      </c>
      <c r="B35" s="20" t="s">
        <v>42</v>
      </c>
      <c r="C35" s="20" t="s">
        <v>45</v>
      </c>
      <c r="D35" s="20">
        <v>77</v>
      </c>
      <c r="E35" s="20">
        <v>78</v>
      </c>
      <c r="F35" s="20">
        <v>78</v>
      </c>
      <c r="G35" s="20">
        <v>87</v>
      </c>
      <c r="H35" s="20">
        <v>320</v>
      </c>
      <c r="I35" s="20"/>
      <c r="J35" s="27">
        <v>8.5338763420954962</v>
      </c>
      <c r="K35" s="27">
        <v>5.7082562014068969</v>
      </c>
      <c r="L35" s="27">
        <v>8.4067439409904949</v>
      </c>
      <c r="M35" s="27">
        <v>0</v>
      </c>
      <c r="N35" s="27">
        <v>22.648876484492888</v>
      </c>
    </row>
    <row r="36" spans="1:14">
      <c r="A36" s="20">
        <v>35</v>
      </c>
      <c r="B36" s="20" t="s">
        <v>42</v>
      </c>
      <c r="C36" s="20" t="s">
        <v>88</v>
      </c>
      <c r="D36" s="20">
        <v>81</v>
      </c>
      <c r="E36" s="20">
        <v>83</v>
      </c>
      <c r="F36" s="20">
        <v>78</v>
      </c>
      <c r="G36" s="20">
        <v>80</v>
      </c>
      <c r="H36" s="20">
        <v>322</v>
      </c>
      <c r="I36" s="20"/>
      <c r="J36" s="27">
        <v>4.5886708626434398</v>
      </c>
      <c r="K36" s="27">
        <v>0.77674935209182649</v>
      </c>
      <c r="L36" s="27">
        <v>8.4067439409904949</v>
      </c>
      <c r="M36" s="27">
        <v>6.8134878819810183</v>
      </c>
      <c r="N36" s="27">
        <v>20.58565203770678</v>
      </c>
    </row>
    <row r="37" spans="1:14">
      <c r="A37" s="20">
        <v>36</v>
      </c>
      <c r="B37" s="20" t="s">
        <v>42</v>
      </c>
      <c r="C37" s="20" t="s">
        <v>53</v>
      </c>
      <c r="D37" s="20">
        <v>87</v>
      </c>
      <c r="E37" s="20">
        <v>76</v>
      </c>
      <c r="F37" s="20">
        <v>81</v>
      </c>
      <c r="G37" s="20">
        <v>80</v>
      </c>
      <c r="H37" s="20">
        <v>324</v>
      </c>
      <c r="I37" s="20"/>
      <c r="J37" s="27">
        <v>0</v>
      </c>
      <c r="K37" s="27">
        <v>7.6808589411329251</v>
      </c>
      <c r="L37" s="27">
        <v>5.4478398314014527</v>
      </c>
      <c r="M37" s="27">
        <v>6.8134878819810183</v>
      </c>
      <c r="N37" s="27">
        <v>19.942186654515396</v>
      </c>
    </row>
    <row r="38" spans="1:14">
      <c r="A38" s="20">
        <v>37</v>
      </c>
      <c r="B38" s="20" t="s">
        <v>42</v>
      </c>
      <c r="C38" s="20" t="s">
        <v>100</v>
      </c>
      <c r="D38" s="20">
        <v>83</v>
      </c>
      <c r="E38" s="20">
        <v>83</v>
      </c>
      <c r="F38" s="20">
        <v>86</v>
      </c>
      <c r="G38" s="20">
        <v>77</v>
      </c>
      <c r="H38" s="20">
        <v>329</v>
      </c>
      <c r="I38" s="20"/>
      <c r="J38" s="27">
        <v>2.6160681229174116</v>
      </c>
      <c r="K38" s="27">
        <v>0.77674935209182649</v>
      </c>
      <c r="L38" s="27">
        <v>0.51633298208638223</v>
      </c>
      <c r="M38" s="27">
        <v>9.7723919915700606</v>
      </c>
      <c r="N38" s="27">
        <v>13.681542448665681</v>
      </c>
    </row>
    <row r="39" spans="1:14">
      <c r="A39" s="20">
        <v>38</v>
      </c>
      <c r="B39" s="20" t="s">
        <v>42</v>
      </c>
      <c r="C39" s="20" t="s">
        <v>84</v>
      </c>
      <c r="D39" s="20">
        <v>81</v>
      </c>
      <c r="E39" s="20">
        <v>78</v>
      </c>
      <c r="F39" s="20">
        <v>93</v>
      </c>
      <c r="G39" s="20">
        <v>81</v>
      </c>
      <c r="H39" s="20">
        <v>333</v>
      </c>
      <c r="I39" s="20"/>
      <c r="J39" s="27">
        <v>4.5886708626434398</v>
      </c>
      <c r="K39" s="27">
        <v>5.7082562014068969</v>
      </c>
      <c r="L39" s="27">
        <v>0</v>
      </c>
      <c r="M39" s="27">
        <v>5.8271865121180042</v>
      </c>
      <c r="N39" s="27">
        <v>16.124113576168341</v>
      </c>
    </row>
    <row r="40" spans="1:14">
      <c r="A40" s="20">
        <v>39</v>
      </c>
      <c r="B40" s="20" t="s">
        <v>42</v>
      </c>
      <c r="C40" s="20" t="s">
        <v>101</v>
      </c>
      <c r="D40" s="20">
        <v>81</v>
      </c>
      <c r="E40" s="20">
        <v>86</v>
      </c>
      <c r="F40" s="20">
        <v>81</v>
      </c>
      <c r="G40" s="20">
        <v>98</v>
      </c>
      <c r="H40" s="20">
        <v>346</v>
      </c>
      <c r="I40" s="20"/>
      <c r="J40" s="27">
        <v>4.5886708626434398</v>
      </c>
      <c r="K40" s="27">
        <v>0</v>
      </c>
      <c r="L40" s="27">
        <v>5.4478398314014527</v>
      </c>
      <c r="M40" s="27">
        <v>0</v>
      </c>
      <c r="N40" s="27">
        <v>10.036510694044892</v>
      </c>
    </row>
    <row r="41" spans="1:14">
      <c r="A41" s="20">
        <v>40</v>
      </c>
      <c r="B41" s="20" t="s">
        <v>2</v>
      </c>
      <c r="C41" s="20" t="s">
        <v>102</v>
      </c>
      <c r="D41" s="20">
        <v>81</v>
      </c>
      <c r="E41" s="20">
        <v>74</v>
      </c>
      <c r="F41" s="20">
        <v>0</v>
      </c>
      <c r="G41" s="20">
        <v>0</v>
      </c>
      <c r="H41" s="20">
        <v>155</v>
      </c>
      <c r="I41" s="20"/>
      <c r="J41" s="27">
        <v>4.5886708626434398</v>
      </c>
      <c r="K41" s="27">
        <v>9.6534616808589533</v>
      </c>
      <c r="L41" s="27" t="s">
        <v>73</v>
      </c>
      <c r="M41" s="27" t="s">
        <v>73</v>
      </c>
      <c r="N41" s="27">
        <v>14.242132543502393</v>
      </c>
    </row>
    <row r="42" spans="1:14">
      <c r="A42" s="20">
        <v>41</v>
      </c>
      <c r="B42" s="20" t="s">
        <v>2</v>
      </c>
      <c r="C42" s="20" t="s">
        <v>19</v>
      </c>
      <c r="D42" s="20">
        <v>79</v>
      </c>
      <c r="E42" s="20">
        <v>76</v>
      </c>
      <c r="F42" s="20">
        <v>0</v>
      </c>
      <c r="G42" s="20">
        <v>0</v>
      </c>
      <c r="H42" s="20">
        <v>155</v>
      </c>
      <c r="I42" s="20"/>
      <c r="J42" s="27">
        <v>6.561273602369468</v>
      </c>
      <c r="K42" s="27">
        <v>7.6808589411329251</v>
      </c>
      <c r="L42" s="27" t="s">
        <v>73</v>
      </c>
      <c r="M42" s="27" t="s">
        <v>73</v>
      </c>
      <c r="N42" s="27">
        <v>14.242132543502393</v>
      </c>
    </row>
    <row r="43" spans="1:14">
      <c r="A43" s="20">
        <v>42</v>
      </c>
      <c r="B43" s="20" t="s">
        <v>22</v>
      </c>
      <c r="C43" s="20" t="s">
        <v>43</v>
      </c>
      <c r="D43" s="20">
        <v>79</v>
      </c>
      <c r="E43" s="20">
        <v>76</v>
      </c>
      <c r="F43" s="20">
        <v>0</v>
      </c>
      <c r="G43" s="20">
        <v>0</v>
      </c>
      <c r="H43" s="20">
        <v>155</v>
      </c>
      <c r="I43" s="20"/>
      <c r="J43" s="27">
        <v>6.561273602369468</v>
      </c>
      <c r="K43" s="27">
        <v>7.6808589411329251</v>
      </c>
      <c r="L43" s="27" t="s">
        <v>73</v>
      </c>
      <c r="M43" s="27" t="s">
        <v>73</v>
      </c>
      <c r="N43" s="27">
        <v>14.242132543502393</v>
      </c>
    </row>
    <row r="44" spans="1:14">
      <c r="A44" s="20">
        <v>43</v>
      </c>
      <c r="B44" s="20" t="s">
        <v>2</v>
      </c>
      <c r="C44" s="20" t="s">
        <v>18</v>
      </c>
      <c r="D44" s="20">
        <v>78</v>
      </c>
      <c r="E44" s="20">
        <v>77</v>
      </c>
      <c r="F44" s="20">
        <v>0</v>
      </c>
      <c r="G44" s="20">
        <v>0</v>
      </c>
      <c r="H44" s="20">
        <v>155</v>
      </c>
      <c r="I44" s="20"/>
      <c r="J44" s="27">
        <v>7.5475749722324821</v>
      </c>
      <c r="K44" s="27">
        <v>6.694557571269911</v>
      </c>
      <c r="L44" s="27" t="s">
        <v>73</v>
      </c>
      <c r="M44" s="27" t="s">
        <v>73</v>
      </c>
      <c r="N44" s="27">
        <v>14.242132543502393</v>
      </c>
    </row>
    <row r="45" spans="1:14">
      <c r="A45" s="20">
        <v>44</v>
      </c>
      <c r="B45" s="20" t="s">
        <v>22</v>
      </c>
      <c r="C45" s="20" t="s">
        <v>32</v>
      </c>
      <c r="D45" s="20">
        <v>75</v>
      </c>
      <c r="E45" s="20">
        <v>80</v>
      </c>
      <c r="F45" s="20">
        <v>0</v>
      </c>
      <c r="G45" s="20">
        <v>0</v>
      </c>
      <c r="H45" s="20">
        <v>155</v>
      </c>
      <c r="I45" s="20"/>
      <c r="J45" s="27">
        <v>10.506479081821524</v>
      </c>
      <c r="K45" s="27">
        <v>3.7356534616808688</v>
      </c>
      <c r="L45" s="27" t="s">
        <v>73</v>
      </c>
      <c r="M45" s="27" t="s">
        <v>73</v>
      </c>
      <c r="N45" s="27">
        <v>14.242132543502393</v>
      </c>
    </row>
    <row r="46" spans="1:14">
      <c r="A46" s="20">
        <v>45</v>
      </c>
      <c r="B46" s="20" t="s">
        <v>2</v>
      </c>
      <c r="C46" s="20" t="s">
        <v>11</v>
      </c>
      <c r="D46" s="20">
        <v>80</v>
      </c>
      <c r="E46" s="20">
        <v>76</v>
      </c>
      <c r="F46" s="20">
        <v>0</v>
      </c>
      <c r="G46" s="20">
        <v>0</v>
      </c>
      <c r="H46" s="20">
        <v>156</v>
      </c>
      <c r="I46" s="20"/>
      <c r="J46" s="27">
        <v>5.5749722325064539</v>
      </c>
      <c r="K46" s="27">
        <v>7.6808589411329251</v>
      </c>
      <c r="L46" s="27" t="s">
        <v>73</v>
      </c>
      <c r="M46" s="27" t="s">
        <v>73</v>
      </c>
      <c r="N46" s="27">
        <v>13.255831173639379</v>
      </c>
    </row>
    <row r="47" spans="1:14">
      <c r="A47" s="20">
        <v>46</v>
      </c>
      <c r="B47" s="20" t="s">
        <v>22</v>
      </c>
      <c r="C47" s="20" t="s">
        <v>41</v>
      </c>
      <c r="D47" s="20">
        <v>80</v>
      </c>
      <c r="E47" s="20">
        <v>76</v>
      </c>
      <c r="F47" s="20">
        <v>0</v>
      </c>
      <c r="G47" s="20">
        <v>0</v>
      </c>
      <c r="H47" s="20">
        <v>156</v>
      </c>
      <c r="I47" s="20"/>
      <c r="J47" s="27">
        <v>5.5749722325064539</v>
      </c>
      <c r="K47" s="27">
        <v>7.6808589411329251</v>
      </c>
      <c r="L47" s="27" t="s">
        <v>73</v>
      </c>
      <c r="M47" s="27" t="s">
        <v>73</v>
      </c>
      <c r="N47" s="27">
        <v>13.255831173639379</v>
      </c>
    </row>
    <row r="48" spans="1:14">
      <c r="A48" s="20">
        <v>47</v>
      </c>
      <c r="B48" s="20" t="s">
        <v>22</v>
      </c>
      <c r="C48" s="20" t="s">
        <v>37</v>
      </c>
      <c r="D48" s="20">
        <v>79</v>
      </c>
      <c r="E48" s="20">
        <v>77</v>
      </c>
      <c r="F48" s="20">
        <v>0</v>
      </c>
      <c r="G48" s="20">
        <v>0</v>
      </c>
      <c r="H48" s="20">
        <v>156</v>
      </c>
      <c r="I48" s="20"/>
      <c r="J48" s="27">
        <v>6.561273602369468</v>
      </c>
      <c r="K48" s="27">
        <v>6.694557571269911</v>
      </c>
      <c r="L48" s="27" t="s">
        <v>73</v>
      </c>
      <c r="M48" s="27" t="s">
        <v>73</v>
      </c>
      <c r="N48" s="27">
        <v>13.255831173639379</v>
      </c>
    </row>
    <row r="49" spans="1:14">
      <c r="A49" s="20">
        <v>48</v>
      </c>
      <c r="B49" s="20" t="s">
        <v>2</v>
      </c>
      <c r="C49" s="20" t="s">
        <v>38</v>
      </c>
      <c r="D49" s="20">
        <v>78</v>
      </c>
      <c r="E49" s="20">
        <v>79</v>
      </c>
      <c r="F49" s="20">
        <v>0</v>
      </c>
      <c r="G49" s="20">
        <v>0</v>
      </c>
      <c r="H49" s="20">
        <v>157</v>
      </c>
      <c r="I49" s="20"/>
      <c r="J49" s="27">
        <v>7.5475749722324821</v>
      </c>
      <c r="K49" s="27">
        <v>4.7219548315438828</v>
      </c>
      <c r="L49" s="27" t="s">
        <v>73</v>
      </c>
      <c r="M49" s="27" t="s">
        <v>73</v>
      </c>
      <c r="N49" s="27">
        <v>12.269529803776365</v>
      </c>
    </row>
    <row r="50" spans="1:14">
      <c r="A50" s="20">
        <v>49</v>
      </c>
      <c r="B50" s="20" t="s">
        <v>22</v>
      </c>
      <c r="C50" s="20" t="s">
        <v>77</v>
      </c>
      <c r="D50" s="20">
        <v>77</v>
      </c>
      <c r="E50" s="20">
        <v>80</v>
      </c>
      <c r="F50" s="20">
        <v>0</v>
      </c>
      <c r="G50" s="20">
        <v>0</v>
      </c>
      <c r="H50" s="20">
        <v>157</v>
      </c>
      <c r="I50" s="20"/>
      <c r="J50" s="27">
        <v>8.5338763420954962</v>
      </c>
      <c r="K50" s="27">
        <v>3.7356534616808688</v>
      </c>
      <c r="L50" s="27" t="s">
        <v>73</v>
      </c>
      <c r="M50" s="27" t="s">
        <v>73</v>
      </c>
      <c r="N50" s="27">
        <v>12.269529803776365</v>
      </c>
    </row>
    <row r="51" spans="1:14">
      <c r="A51" s="20">
        <v>50</v>
      </c>
      <c r="B51" s="20" t="s">
        <v>2</v>
      </c>
      <c r="C51" s="20" t="s">
        <v>98</v>
      </c>
      <c r="D51" s="20">
        <v>79</v>
      </c>
      <c r="E51" s="20">
        <v>79</v>
      </c>
      <c r="F51" s="20">
        <v>0</v>
      </c>
      <c r="G51" s="20">
        <v>0</v>
      </c>
      <c r="H51" s="20">
        <v>158</v>
      </c>
      <c r="I51" s="20"/>
      <c r="J51" s="27">
        <v>6.561273602369468</v>
      </c>
      <c r="K51" s="27">
        <v>4.7219548315438828</v>
      </c>
      <c r="L51" s="27" t="s">
        <v>73</v>
      </c>
      <c r="M51" s="27" t="s">
        <v>73</v>
      </c>
      <c r="N51" s="27">
        <v>11.283228433913351</v>
      </c>
    </row>
    <row r="52" spans="1:14">
      <c r="A52" s="20">
        <v>51</v>
      </c>
      <c r="B52" s="20" t="s">
        <v>22</v>
      </c>
      <c r="C52" s="20" t="s">
        <v>72</v>
      </c>
      <c r="D52" s="20">
        <v>78</v>
      </c>
      <c r="E52" s="20">
        <v>80</v>
      </c>
      <c r="F52" s="20">
        <v>0</v>
      </c>
      <c r="G52" s="20">
        <v>0</v>
      </c>
      <c r="H52" s="20">
        <v>158</v>
      </c>
      <c r="I52" s="20"/>
      <c r="J52" s="27">
        <v>7.5475749722324821</v>
      </c>
      <c r="K52" s="27">
        <v>3.7356534616808688</v>
      </c>
      <c r="L52" s="27" t="s">
        <v>73</v>
      </c>
      <c r="M52" s="27" t="s">
        <v>73</v>
      </c>
      <c r="N52" s="27">
        <v>11.283228433913351</v>
      </c>
    </row>
    <row r="53" spans="1:14">
      <c r="A53" s="20">
        <v>52</v>
      </c>
      <c r="B53" s="20" t="s">
        <v>22</v>
      </c>
      <c r="C53" s="20" t="s">
        <v>49</v>
      </c>
      <c r="D53" s="20">
        <v>81</v>
      </c>
      <c r="E53" s="20">
        <v>78</v>
      </c>
      <c r="F53" s="20">
        <v>0</v>
      </c>
      <c r="G53" s="20">
        <v>0</v>
      </c>
      <c r="H53" s="20">
        <v>159</v>
      </c>
      <c r="I53" s="20"/>
      <c r="J53" s="27">
        <v>4.5886708626434398</v>
      </c>
      <c r="K53" s="27">
        <v>5.7082562014068969</v>
      </c>
      <c r="L53" s="27" t="s">
        <v>73</v>
      </c>
      <c r="M53" s="27" t="s">
        <v>73</v>
      </c>
      <c r="N53" s="27">
        <v>10.296927064050337</v>
      </c>
    </row>
    <row r="54" spans="1:14">
      <c r="A54" s="20">
        <v>53</v>
      </c>
      <c r="B54" s="20" t="s">
        <v>22</v>
      </c>
      <c r="C54" s="20" t="s">
        <v>56</v>
      </c>
      <c r="D54" s="20">
        <v>80</v>
      </c>
      <c r="E54" s="20">
        <v>80</v>
      </c>
      <c r="F54" s="20">
        <v>0</v>
      </c>
      <c r="G54" s="20">
        <v>0</v>
      </c>
      <c r="H54" s="20">
        <v>160</v>
      </c>
      <c r="I54" s="20"/>
      <c r="J54" s="27">
        <v>5.5749722325064539</v>
      </c>
      <c r="K54" s="27">
        <v>3.7356534616808688</v>
      </c>
      <c r="L54" s="27" t="s">
        <v>73</v>
      </c>
      <c r="M54" s="27" t="s">
        <v>73</v>
      </c>
      <c r="N54" s="27">
        <v>9.3106256941873227</v>
      </c>
    </row>
    <row r="55" spans="1:14">
      <c r="A55" s="20">
        <v>54</v>
      </c>
      <c r="B55" s="20" t="s">
        <v>22</v>
      </c>
      <c r="C55" s="20" t="s">
        <v>103</v>
      </c>
      <c r="D55" s="20">
        <v>79</v>
      </c>
      <c r="E55" s="20">
        <v>81</v>
      </c>
      <c r="F55" s="20">
        <v>0</v>
      </c>
      <c r="G55" s="20">
        <v>0</v>
      </c>
      <c r="H55" s="20">
        <v>160</v>
      </c>
      <c r="I55" s="20"/>
      <c r="J55" s="27">
        <v>6.561273602369468</v>
      </c>
      <c r="K55" s="27">
        <v>2.7493520918178547</v>
      </c>
      <c r="L55" s="27" t="s">
        <v>73</v>
      </c>
      <c r="M55" s="27" t="s">
        <v>73</v>
      </c>
      <c r="N55" s="27">
        <v>9.3106256941873227</v>
      </c>
    </row>
    <row r="56" spans="1:14">
      <c r="A56" s="20">
        <v>55</v>
      </c>
      <c r="B56" s="20" t="s">
        <v>22</v>
      </c>
      <c r="C56" s="20" t="s">
        <v>48</v>
      </c>
      <c r="D56" s="20">
        <v>84</v>
      </c>
      <c r="E56" s="20">
        <v>77</v>
      </c>
      <c r="F56" s="20">
        <v>0</v>
      </c>
      <c r="G56" s="20">
        <v>0</v>
      </c>
      <c r="H56" s="20">
        <v>161</v>
      </c>
      <c r="I56" s="20"/>
      <c r="J56" s="27">
        <v>1.6297667530544118</v>
      </c>
      <c r="K56" s="27">
        <v>6.694557571269911</v>
      </c>
      <c r="L56" s="27" t="s">
        <v>73</v>
      </c>
      <c r="M56" s="27" t="s">
        <v>73</v>
      </c>
      <c r="N56" s="27">
        <v>8.3243243243243228</v>
      </c>
    </row>
    <row r="57" spans="1:14">
      <c r="A57" s="20">
        <v>56</v>
      </c>
      <c r="B57" s="20" t="s">
        <v>2</v>
      </c>
      <c r="C57" s="20" t="s">
        <v>86</v>
      </c>
      <c r="D57" s="20">
        <v>76</v>
      </c>
      <c r="E57" s="20">
        <v>85</v>
      </c>
      <c r="F57" s="20">
        <v>0</v>
      </c>
      <c r="G57" s="20">
        <v>0</v>
      </c>
      <c r="H57" s="20">
        <v>161</v>
      </c>
      <c r="I57" s="20"/>
      <c r="J57" s="27">
        <v>9.5201777119585103</v>
      </c>
      <c r="K57" s="27">
        <v>0</v>
      </c>
      <c r="L57" s="27" t="s">
        <v>73</v>
      </c>
      <c r="M57" s="27" t="s">
        <v>73</v>
      </c>
      <c r="N57" s="27">
        <v>9.5201777119585103</v>
      </c>
    </row>
    <row r="58" spans="1:14">
      <c r="A58" s="20">
        <v>57</v>
      </c>
      <c r="B58" s="20" t="s">
        <v>22</v>
      </c>
      <c r="C58" s="20" t="s">
        <v>78</v>
      </c>
      <c r="D58" s="20">
        <v>88</v>
      </c>
      <c r="E58" s="20">
        <v>74</v>
      </c>
      <c r="F58" s="20">
        <v>0</v>
      </c>
      <c r="G58" s="20">
        <v>0</v>
      </c>
      <c r="H58" s="20">
        <v>162</v>
      </c>
      <c r="I58" s="20"/>
      <c r="J58" s="27">
        <v>0</v>
      </c>
      <c r="K58" s="27">
        <v>9.6534616808589533</v>
      </c>
      <c r="L58" s="27" t="s">
        <v>73</v>
      </c>
      <c r="M58" s="27" t="s">
        <v>73</v>
      </c>
      <c r="N58" s="27">
        <v>9.6534616808589533</v>
      </c>
    </row>
    <row r="59" spans="1:14">
      <c r="A59" s="20">
        <v>58</v>
      </c>
      <c r="B59" s="20" t="s">
        <v>22</v>
      </c>
      <c r="C59" s="20" t="s">
        <v>40</v>
      </c>
      <c r="D59" s="20">
        <v>84</v>
      </c>
      <c r="E59" s="20">
        <v>78</v>
      </c>
      <c r="F59" s="20">
        <v>0</v>
      </c>
      <c r="G59" s="20">
        <v>0</v>
      </c>
      <c r="H59" s="20">
        <v>162</v>
      </c>
      <c r="I59" s="20"/>
      <c r="J59" s="27">
        <v>1.6297667530544118</v>
      </c>
      <c r="K59" s="27">
        <v>5.7082562014068969</v>
      </c>
      <c r="L59" s="27" t="s">
        <v>73</v>
      </c>
      <c r="M59" s="27" t="s">
        <v>73</v>
      </c>
      <c r="N59" s="27">
        <v>7.3380229544613087</v>
      </c>
    </row>
    <row r="60" spans="1:14">
      <c r="A60" s="20">
        <v>59</v>
      </c>
      <c r="B60" s="20" t="s">
        <v>22</v>
      </c>
      <c r="C60" s="20" t="s">
        <v>296</v>
      </c>
      <c r="D60" s="20">
        <v>81</v>
      </c>
      <c r="E60" s="20">
        <v>81</v>
      </c>
      <c r="F60" s="20">
        <v>0</v>
      </c>
      <c r="G60" s="20">
        <v>0</v>
      </c>
      <c r="H60" s="20">
        <v>162</v>
      </c>
      <c r="I60" s="20"/>
      <c r="J60" s="27">
        <v>4.5886708626434398</v>
      </c>
      <c r="K60" s="27">
        <v>2.7493520918178547</v>
      </c>
      <c r="L60" s="27" t="s">
        <v>73</v>
      </c>
      <c r="M60" s="27" t="s">
        <v>73</v>
      </c>
      <c r="N60" s="27">
        <v>7.3380229544612945</v>
      </c>
    </row>
    <row r="61" spans="1:14">
      <c r="A61" s="20">
        <v>60</v>
      </c>
      <c r="B61" s="20" t="s">
        <v>2</v>
      </c>
      <c r="C61" s="20" t="s">
        <v>13</v>
      </c>
      <c r="D61" s="20">
        <v>83</v>
      </c>
      <c r="E61" s="20">
        <v>80</v>
      </c>
      <c r="F61" s="20">
        <v>0</v>
      </c>
      <c r="G61" s="20">
        <v>0</v>
      </c>
      <c r="H61" s="20">
        <v>163</v>
      </c>
      <c r="I61" s="20"/>
      <c r="J61" s="27">
        <v>2.6160681229174116</v>
      </c>
      <c r="K61" s="27">
        <v>3.7356534616808688</v>
      </c>
      <c r="L61" s="27" t="s">
        <v>73</v>
      </c>
      <c r="M61" s="27" t="s">
        <v>73</v>
      </c>
      <c r="N61" s="27">
        <v>6.3517215845982804</v>
      </c>
    </row>
    <row r="62" spans="1:14">
      <c r="A62" s="20">
        <v>61</v>
      </c>
      <c r="B62" s="20" t="s">
        <v>2</v>
      </c>
      <c r="C62" s="20" t="s">
        <v>104</v>
      </c>
      <c r="D62" s="20">
        <v>81</v>
      </c>
      <c r="E62" s="20">
        <v>84</v>
      </c>
      <c r="F62" s="20">
        <v>0</v>
      </c>
      <c r="G62" s="20">
        <v>0</v>
      </c>
      <c r="H62" s="20">
        <v>165</v>
      </c>
      <c r="I62" s="20"/>
      <c r="J62" s="27">
        <v>4.5886708626434398</v>
      </c>
      <c r="K62" s="27">
        <v>0</v>
      </c>
      <c r="L62" s="27" t="s">
        <v>73</v>
      </c>
      <c r="M62" s="27" t="s">
        <v>73</v>
      </c>
      <c r="N62" s="27">
        <v>4.5886708626434398</v>
      </c>
    </row>
    <row r="63" spans="1:14">
      <c r="A63" s="20">
        <v>62</v>
      </c>
      <c r="B63" s="20" t="s">
        <v>2</v>
      </c>
      <c r="C63" s="20" t="s">
        <v>105</v>
      </c>
      <c r="D63" s="20">
        <v>78</v>
      </c>
      <c r="E63" s="20">
        <v>89</v>
      </c>
      <c r="F63" s="20">
        <v>0</v>
      </c>
      <c r="G63" s="20">
        <v>0</v>
      </c>
      <c r="H63" s="20">
        <v>167</v>
      </c>
      <c r="I63" s="20"/>
      <c r="J63" s="27">
        <v>7.5475749722324821</v>
      </c>
      <c r="K63" s="27">
        <v>0</v>
      </c>
      <c r="L63" s="27" t="s">
        <v>73</v>
      </c>
      <c r="M63" s="27" t="s">
        <v>73</v>
      </c>
      <c r="N63" s="27">
        <v>7.5475749722324821</v>
      </c>
    </row>
    <row r="64" spans="1:14">
      <c r="A64" s="20">
        <v>63</v>
      </c>
      <c r="B64" s="20" t="s">
        <v>42</v>
      </c>
      <c r="C64" s="20" t="s">
        <v>61</v>
      </c>
      <c r="D64" s="20">
        <v>80</v>
      </c>
      <c r="E64" s="20">
        <v>88</v>
      </c>
      <c r="F64" s="20">
        <v>0</v>
      </c>
      <c r="G64" s="20">
        <v>0</v>
      </c>
      <c r="H64" s="20">
        <v>168</v>
      </c>
      <c r="I64" s="20"/>
      <c r="J64" s="27">
        <v>5.5749722325064539</v>
      </c>
      <c r="K64" s="27">
        <v>0</v>
      </c>
      <c r="L64" s="27" t="s">
        <v>73</v>
      </c>
      <c r="M64" s="27" t="s">
        <v>73</v>
      </c>
      <c r="N64" s="27">
        <v>5.5749722325064539</v>
      </c>
    </row>
    <row r="65" spans="1:14">
      <c r="A65" s="20">
        <v>64</v>
      </c>
      <c r="B65" s="20" t="s">
        <v>2</v>
      </c>
      <c r="C65" s="20" t="s">
        <v>106</v>
      </c>
      <c r="D65" s="20">
        <v>82</v>
      </c>
      <c r="E65" s="20">
        <v>87</v>
      </c>
      <c r="F65" s="20">
        <v>0</v>
      </c>
      <c r="G65" s="20">
        <v>0</v>
      </c>
      <c r="H65" s="20">
        <v>169</v>
      </c>
      <c r="I65" s="20"/>
      <c r="J65" s="27">
        <v>3.6023694927804257</v>
      </c>
      <c r="K65" s="27">
        <v>0</v>
      </c>
      <c r="L65" s="27" t="s">
        <v>73</v>
      </c>
      <c r="M65" s="27" t="s">
        <v>73</v>
      </c>
      <c r="N65" s="27">
        <v>3.6023694927804257</v>
      </c>
    </row>
    <row r="66" spans="1:14">
      <c r="A66" s="20">
        <v>65</v>
      </c>
      <c r="B66" s="20" t="s">
        <v>42</v>
      </c>
      <c r="C66" s="20" t="s">
        <v>47</v>
      </c>
      <c r="D66" s="20">
        <v>82</v>
      </c>
      <c r="E66" s="20">
        <v>87</v>
      </c>
      <c r="F66" s="20">
        <v>0</v>
      </c>
      <c r="G66" s="20">
        <v>0</v>
      </c>
      <c r="H66" s="20">
        <v>169</v>
      </c>
      <c r="I66" s="20"/>
      <c r="J66" s="27">
        <v>3.6023694927804257</v>
      </c>
      <c r="K66" s="27">
        <v>0</v>
      </c>
      <c r="L66" s="27" t="s">
        <v>73</v>
      </c>
      <c r="M66" s="27" t="s">
        <v>73</v>
      </c>
      <c r="N66" s="27">
        <v>3.6023694927804257</v>
      </c>
    </row>
    <row r="67" spans="1:14">
      <c r="A67" s="20">
        <v>66</v>
      </c>
      <c r="B67" s="20" t="s">
        <v>42</v>
      </c>
      <c r="C67" s="20" t="s">
        <v>55</v>
      </c>
      <c r="D67" s="20">
        <v>84</v>
      </c>
      <c r="E67" s="20">
        <v>86</v>
      </c>
      <c r="F67" s="20">
        <v>0</v>
      </c>
      <c r="G67" s="20">
        <v>0</v>
      </c>
      <c r="H67" s="20">
        <v>170</v>
      </c>
      <c r="I67" s="20"/>
      <c r="J67" s="27">
        <v>1.6297667530544118</v>
      </c>
      <c r="K67" s="27">
        <v>0</v>
      </c>
      <c r="L67" s="27" t="s">
        <v>73</v>
      </c>
      <c r="M67" s="27" t="s">
        <v>73</v>
      </c>
      <c r="N67" s="27">
        <v>1.6297667530544118</v>
      </c>
    </row>
    <row r="68" spans="1:14">
      <c r="A68" s="20">
        <v>67</v>
      </c>
      <c r="B68" s="20" t="s">
        <v>42</v>
      </c>
      <c r="C68" s="20" t="s">
        <v>87</v>
      </c>
      <c r="D68" s="20">
        <v>88</v>
      </c>
      <c r="E68" s="20">
        <v>83</v>
      </c>
      <c r="F68" s="20">
        <v>0</v>
      </c>
      <c r="G68" s="20">
        <v>0</v>
      </c>
      <c r="H68" s="20">
        <v>171</v>
      </c>
      <c r="I68" s="20"/>
      <c r="J68" s="27">
        <v>0</v>
      </c>
      <c r="K68" s="27">
        <v>0.77674935209182649</v>
      </c>
      <c r="L68" s="27" t="s">
        <v>73</v>
      </c>
      <c r="M68" s="27" t="s">
        <v>73</v>
      </c>
      <c r="N68" s="27">
        <v>0.77674935209182649</v>
      </c>
    </row>
    <row r="69" spans="1:14">
      <c r="A69" s="20">
        <v>68</v>
      </c>
      <c r="B69" s="20" t="s">
        <v>42</v>
      </c>
      <c r="C69" s="20" t="s">
        <v>107</v>
      </c>
      <c r="D69" s="20">
        <v>89</v>
      </c>
      <c r="E69" s="20">
        <v>83</v>
      </c>
      <c r="F69" s="20">
        <v>0</v>
      </c>
      <c r="G69" s="20">
        <v>0</v>
      </c>
      <c r="H69" s="20">
        <v>172</v>
      </c>
      <c r="I69" s="20"/>
      <c r="J69" s="27">
        <v>0</v>
      </c>
      <c r="K69" s="27">
        <v>0.77674935209182649</v>
      </c>
      <c r="L69" s="27" t="s">
        <v>73</v>
      </c>
      <c r="M69" s="27" t="s">
        <v>73</v>
      </c>
      <c r="N69" s="27">
        <v>0.77674935209182649</v>
      </c>
    </row>
    <row r="70" spans="1:14">
      <c r="A70" s="20">
        <v>69</v>
      </c>
      <c r="B70" s="20" t="s">
        <v>42</v>
      </c>
      <c r="C70" s="20" t="s">
        <v>60</v>
      </c>
      <c r="D70" s="20">
        <v>82</v>
      </c>
      <c r="E70" s="20">
        <v>91</v>
      </c>
      <c r="F70" s="20">
        <v>0</v>
      </c>
      <c r="G70" s="20">
        <v>0</v>
      </c>
      <c r="H70" s="20">
        <v>173</v>
      </c>
      <c r="I70" s="20"/>
      <c r="J70" s="27">
        <v>3.6023694927804257</v>
      </c>
      <c r="K70" s="27">
        <v>0</v>
      </c>
      <c r="L70" s="27" t="s">
        <v>73</v>
      </c>
      <c r="M70" s="27" t="s">
        <v>73</v>
      </c>
      <c r="N70" s="27">
        <v>3.6023694927804257</v>
      </c>
    </row>
    <row r="71" spans="1:14">
      <c r="A71" s="20">
        <v>70</v>
      </c>
      <c r="B71" s="20" t="s">
        <v>22</v>
      </c>
      <c r="C71" s="20" t="s">
        <v>108</v>
      </c>
      <c r="D71" s="20">
        <v>89</v>
      </c>
      <c r="E71" s="20">
        <v>87</v>
      </c>
      <c r="F71" s="20">
        <v>0</v>
      </c>
      <c r="G71" s="20">
        <v>0</v>
      </c>
      <c r="H71" s="20">
        <v>176</v>
      </c>
      <c r="I71" s="20"/>
      <c r="J71" s="27">
        <v>0</v>
      </c>
      <c r="K71" s="27">
        <v>0</v>
      </c>
      <c r="L71" s="27" t="s">
        <v>73</v>
      </c>
      <c r="M71" s="27" t="s">
        <v>73</v>
      </c>
      <c r="N71" s="27">
        <v>0</v>
      </c>
    </row>
    <row r="72" spans="1:14">
      <c r="A72" s="20">
        <v>71</v>
      </c>
      <c r="B72" s="20" t="s">
        <v>42</v>
      </c>
      <c r="C72" s="20" t="s">
        <v>109</v>
      </c>
      <c r="D72" s="20">
        <v>89</v>
      </c>
      <c r="E72" s="20">
        <v>87</v>
      </c>
      <c r="F72" s="20">
        <v>0</v>
      </c>
      <c r="G72" s="20">
        <v>0</v>
      </c>
      <c r="H72" s="20">
        <v>176</v>
      </c>
      <c r="I72" s="20"/>
      <c r="J72" s="27">
        <v>0</v>
      </c>
      <c r="K72" s="27">
        <v>0</v>
      </c>
      <c r="L72" s="27" t="s">
        <v>73</v>
      </c>
      <c r="M72" s="27" t="s">
        <v>73</v>
      </c>
      <c r="N72" s="27">
        <v>0</v>
      </c>
    </row>
    <row r="73" spans="1:14">
      <c r="A73" s="20">
        <v>72</v>
      </c>
      <c r="B73" s="20" t="s">
        <v>42</v>
      </c>
      <c r="C73" s="20" t="s">
        <v>110</v>
      </c>
      <c r="D73" s="20">
        <v>87</v>
      </c>
      <c r="E73" s="20">
        <v>91</v>
      </c>
      <c r="F73" s="20">
        <v>0</v>
      </c>
      <c r="G73" s="20">
        <v>0</v>
      </c>
      <c r="H73" s="20">
        <v>178</v>
      </c>
      <c r="I73" s="20"/>
      <c r="J73" s="27">
        <v>0</v>
      </c>
      <c r="K73" s="27">
        <v>0</v>
      </c>
      <c r="L73" s="27" t="s">
        <v>73</v>
      </c>
      <c r="M73" s="27" t="s">
        <v>73</v>
      </c>
      <c r="N73" s="27">
        <v>0</v>
      </c>
    </row>
    <row r="74" spans="1:14">
      <c r="A74" s="20">
        <v>73</v>
      </c>
      <c r="B74" s="20" t="s">
        <v>42</v>
      </c>
      <c r="C74" s="20" t="s">
        <v>111</v>
      </c>
      <c r="D74" s="20">
        <v>92</v>
      </c>
      <c r="E74" s="33">
        <v>101</v>
      </c>
      <c r="F74" s="20">
        <v>0</v>
      </c>
      <c r="G74" s="20">
        <v>0</v>
      </c>
      <c r="H74" s="20">
        <v>193</v>
      </c>
      <c r="I74" s="20"/>
      <c r="J74" s="27">
        <v>0</v>
      </c>
      <c r="K74" s="27">
        <v>0</v>
      </c>
      <c r="L74" s="27" t="s">
        <v>73</v>
      </c>
      <c r="M74" s="27" t="s">
        <v>73</v>
      </c>
      <c r="N74" s="27">
        <v>0</v>
      </c>
    </row>
    <row r="75" spans="1:14">
      <c r="A75" s="20">
        <v>74</v>
      </c>
      <c r="B75" s="20" t="s">
        <v>2</v>
      </c>
      <c r="C75" s="20" t="s">
        <v>9</v>
      </c>
      <c r="D75" s="20" t="s">
        <v>112</v>
      </c>
      <c r="E75" s="20">
        <v>0</v>
      </c>
      <c r="F75" s="20">
        <v>0</v>
      </c>
      <c r="G75" s="20">
        <v>0</v>
      </c>
      <c r="H75" s="20">
        <v>0</v>
      </c>
      <c r="I75" s="20"/>
      <c r="J75" s="27" t="s">
        <v>73</v>
      </c>
      <c r="K75" s="27" t="s">
        <v>73</v>
      </c>
      <c r="L75" s="27" t="s">
        <v>73</v>
      </c>
      <c r="M75" s="27" t="s">
        <v>73</v>
      </c>
      <c r="N75" s="27">
        <v>0</v>
      </c>
    </row>
    <row r="76" spans="1:14">
      <c r="A76" s="20">
        <v>75</v>
      </c>
      <c r="B76" s="20" t="s">
        <v>42</v>
      </c>
      <c r="C76" s="20" t="s">
        <v>113</v>
      </c>
      <c r="D76" s="20" t="s">
        <v>114</v>
      </c>
      <c r="E76" s="20">
        <v>0</v>
      </c>
      <c r="F76" s="20">
        <v>0</v>
      </c>
      <c r="G76" s="20">
        <v>0</v>
      </c>
      <c r="H76" s="20">
        <v>0</v>
      </c>
      <c r="I76" s="20"/>
      <c r="J76" s="27" t="s">
        <v>73</v>
      </c>
      <c r="K76" s="27" t="s">
        <v>73</v>
      </c>
      <c r="L76" s="27" t="s">
        <v>73</v>
      </c>
      <c r="M76" s="27" t="s">
        <v>73</v>
      </c>
      <c r="N76" s="27">
        <v>0</v>
      </c>
    </row>
    <row r="77" spans="1:14">
      <c r="A77" s="20">
        <v>76</v>
      </c>
      <c r="B77" s="20" t="s">
        <v>42</v>
      </c>
      <c r="C77" s="20" t="s">
        <v>115</v>
      </c>
      <c r="D77" s="20" t="s">
        <v>112</v>
      </c>
      <c r="E77" s="20">
        <v>0</v>
      </c>
      <c r="F77" s="20">
        <v>0</v>
      </c>
      <c r="G77" s="20">
        <v>0</v>
      </c>
      <c r="H77" s="20">
        <v>0</v>
      </c>
      <c r="I77" s="20"/>
      <c r="J77" s="27" t="s">
        <v>73</v>
      </c>
      <c r="K77" s="27" t="s">
        <v>73</v>
      </c>
      <c r="L77" s="27" t="s">
        <v>73</v>
      </c>
      <c r="M77" s="27" t="s">
        <v>73</v>
      </c>
      <c r="N77" s="27">
        <v>0</v>
      </c>
    </row>
  </sheetData>
  <phoneticPr fontId="1" type="noConversion"/>
  <conditionalFormatting sqref="B2:B77">
    <cfRule type="expression" dxfId="311" priority="6">
      <formula>AND(XEG2=0,XEH2&lt;&gt;"")</formula>
    </cfRule>
  </conditionalFormatting>
  <conditionalFormatting sqref="A2:N77">
    <cfRule type="expression" dxfId="310" priority="5">
      <formula>AND(XEG2=0,XEH2&lt;&gt;"")</formula>
    </cfRule>
  </conditionalFormatting>
  <conditionalFormatting sqref="D2:G77">
    <cfRule type="cellIs" dxfId="309" priority="3" operator="lessThan">
      <formula>#REF!</formula>
    </cfRule>
    <cfRule type="cellIs" dxfId="308" priority="4" operator="equal">
      <formula>#REF!</formula>
    </cfRule>
  </conditionalFormatting>
  <conditionalFormatting sqref="H2:H77">
    <cfRule type="cellIs" dxfId="307" priority="1" operator="lessThan">
      <formula>#REF!*COUNTIF(D2:G2,"&gt;0")</formula>
    </cfRule>
    <cfRule type="cellIs" dxfId="306" priority="2" operator="equal">
      <formula>#REF!*COUNTIF(D2:G2,"&gt;0")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0.25" style="7" bestFit="1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>
        <v>1</v>
      </c>
      <c r="B2" s="1" t="s">
        <v>490</v>
      </c>
      <c r="C2" s="1" t="s">
        <v>452</v>
      </c>
      <c r="D2" s="1">
        <v>0</v>
      </c>
      <c r="E2" s="1">
        <v>0</v>
      </c>
      <c r="F2" s="1">
        <v>74</v>
      </c>
      <c r="G2" s="1">
        <v>76</v>
      </c>
      <c r="H2" s="1">
        <v>150</v>
      </c>
      <c r="I2" s="1"/>
      <c r="J2" s="2"/>
      <c r="K2" s="2"/>
      <c r="L2" s="2">
        <v>19.599999999999994</v>
      </c>
      <c r="M2" s="2">
        <v>19.200000000000003</v>
      </c>
      <c r="N2" s="2">
        <v>38.799999999999997</v>
      </c>
    </row>
    <row r="3" spans="1:14" ht="16.5">
      <c r="A3" s="1">
        <v>2</v>
      </c>
      <c r="B3" s="1" t="s">
        <v>490</v>
      </c>
      <c r="C3" s="1" t="s">
        <v>449</v>
      </c>
      <c r="D3" s="1">
        <v>0</v>
      </c>
      <c r="E3" s="1">
        <v>0</v>
      </c>
      <c r="F3" s="1">
        <v>76</v>
      </c>
      <c r="G3" s="1">
        <v>82</v>
      </c>
      <c r="H3" s="1">
        <v>158</v>
      </c>
      <c r="I3" s="1"/>
      <c r="J3" s="2"/>
      <c r="K3" s="2"/>
      <c r="L3" s="2">
        <v>17.599999999999994</v>
      </c>
      <c r="M3" s="2">
        <v>13.200000000000003</v>
      </c>
      <c r="N3" s="2">
        <v>30.799999999999997</v>
      </c>
    </row>
    <row r="4" spans="1:14" ht="16.5">
      <c r="A4" s="1">
        <v>3</v>
      </c>
      <c r="B4" s="1" t="s">
        <v>490</v>
      </c>
      <c r="C4" s="1" t="s">
        <v>446</v>
      </c>
      <c r="D4" s="1">
        <v>0</v>
      </c>
      <c r="E4" s="1">
        <v>0</v>
      </c>
      <c r="F4" s="1">
        <v>79</v>
      </c>
      <c r="G4" s="1">
        <v>81</v>
      </c>
      <c r="H4" s="1">
        <v>160</v>
      </c>
      <c r="I4" s="1"/>
      <c r="J4" s="2"/>
      <c r="K4" s="2"/>
      <c r="L4" s="2">
        <v>14.599999999999994</v>
      </c>
      <c r="M4" s="2">
        <v>14.200000000000003</v>
      </c>
      <c r="N4" s="2">
        <v>28.799999999999997</v>
      </c>
    </row>
    <row r="5" spans="1:14" ht="16.5">
      <c r="A5" s="1">
        <v>4</v>
      </c>
      <c r="B5" s="1" t="s">
        <v>490</v>
      </c>
      <c r="C5" s="1" t="s">
        <v>451</v>
      </c>
      <c r="D5" s="1">
        <v>0</v>
      </c>
      <c r="E5" s="1">
        <v>0</v>
      </c>
      <c r="F5" s="1">
        <v>94</v>
      </c>
      <c r="G5" s="1">
        <v>92</v>
      </c>
      <c r="H5" s="1">
        <v>186</v>
      </c>
      <c r="I5" s="1"/>
      <c r="J5" s="2"/>
      <c r="K5" s="2"/>
      <c r="L5" s="2">
        <v>0</v>
      </c>
      <c r="M5" s="2">
        <v>3.2000000000000028</v>
      </c>
      <c r="N5" s="2">
        <v>3.2000000000000028</v>
      </c>
    </row>
    <row r="6" spans="1:14" ht="16.5">
      <c r="A6" s="1">
        <v>5</v>
      </c>
      <c r="B6" s="1" t="s">
        <v>490</v>
      </c>
      <c r="C6" s="1" t="s">
        <v>478</v>
      </c>
      <c r="D6" s="1">
        <v>0</v>
      </c>
      <c r="E6" s="1">
        <v>0</v>
      </c>
      <c r="F6" s="1">
        <v>95</v>
      </c>
      <c r="G6" s="1">
        <v>95</v>
      </c>
      <c r="H6" s="1">
        <v>190</v>
      </c>
      <c r="I6" s="1"/>
      <c r="J6" s="2"/>
      <c r="K6" s="2"/>
      <c r="L6" s="2">
        <v>0</v>
      </c>
      <c r="M6" s="2">
        <v>0.20000000000000284</v>
      </c>
      <c r="N6" s="2">
        <v>0.20000000000000284</v>
      </c>
    </row>
  </sheetData>
  <phoneticPr fontId="1" type="noConversion"/>
  <conditionalFormatting sqref="B2:B6">
    <cfRule type="expression" dxfId="197" priority="6">
      <formula>AND(XEG2=0,XEH2&lt;&gt;"")</formula>
    </cfRule>
  </conditionalFormatting>
  <conditionalFormatting sqref="A2:N6">
    <cfRule type="expression" dxfId="196" priority="5">
      <formula>AND(XEG2=0,XEH2&lt;&gt;"")</formula>
    </cfRule>
  </conditionalFormatting>
  <conditionalFormatting sqref="D2:G6">
    <cfRule type="cellIs" dxfId="195" priority="3" operator="lessThan">
      <formula>#REF!</formula>
    </cfRule>
    <cfRule type="cellIs" dxfId="194" priority="4" operator="equal">
      <formula>#REF!</formula>
    </cfRule>
  </conditionalFormatting>
  <conditionalFormatting sqref="H2:H6">
    <cfRule type="cellIs" dxfId="193" priority="1" operator="lessThan">
      <formula>#REF!*COUNTIF(D2:G2,"&gt;0")</formula>
    </cfRule>
    <cfRule type="cellIs" dxfId="192" priority="2" operator="equal">
      <formula>#REF!*COUNTIF(D2:G2,"&gt;0")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5.75" style="7" bestFit="1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>
        <v>1</v>
      </c>
      <c r="B2" s="1" t="s">
        <v>490</v>
      </c>
      <c r="C2" s="1" t="s">
        <v>479</v>
      </c>
      <c r="D2" s="1">
        <v>0</v>
      </c>
      <c r="E2" s="1">
        <v>0</v>
      </c>
      <c r="F2" s="1">
        <v>87</v>
      </c>
      <c r="G2" s="1">
        <v>76</v>
      </c>
      <c r="H2" s="1">
        <v>163</v>
      </c>
      <c r="I2" s="1"/>
      <c r="J2" s="2"/>
      <c r="K2" s="2"/>
      <c r="L2" s="2">
        <v>15.571428571428569</v>
      </c>
      <c r="M2" s="2">
        <v>26.428571428571431</v>
      </c>
      <c r="N2" s="2">
        <v>42</v>
      </c>
    </row>
    <row r="3" spans="1:14" ht="16.5">
      <c r="A3" s="1">
        <v>2</v>
      </c>
      <c r="B3" s="1" t="s">
        <v>490</v>
      </c>
      <c r="C3" s="1" t="s">
        <v>484</v>
      </c>
      <c r="D3" s="1">
        <v>0</v>
      </c>
      <c r="E3" s="1">
        <v>0</v>
      </c>
      <c r="F3" s="1">
        <v>84</v>
      </c>
      <c r="G3" s="1">
        <v>86</v>
      </c>
      <c r="H3" s="1">
        <v>170</v>
      </c>
      <c r="I3" s="1"/>
      <c r="J3" s="2"/>
      <c r="K3" s="2"/>
      <c r="L3" s="2">
        <v>18.571428571428569</v>
      </c>
      <c r="M3" s="2">
        <v>16.428571428571431</v>
      </c>
      <c r="N3" s="2">
        <v>35</v>
      </c>
    </row>
    <row r="4" spans="1:14" ht="16.5">
      <c r="A4" s="1">
        <v>3</v>
      </c>
      <c r="B4" s="1" t="s">
        <v>490</v>
      </c>
      <c r="C4" s="1" t="s">
        <v>480</v>
      </c>
      <c r="D4" s="1">
        <v>0</v>
      </c>
      <c r="E4" s="1">
        <v>0</v>
      </c>
      <c r="F4" s="1">
        <v>87</v>
      </c>
      <c r="G4" s="1">
        <v>85</v>
      </c>
      <c r="H4" s="1">
        <v>172</v>
      </c>
      <c r="I4" s="1"/>
      <c r="J4" s="2"/>
      <c r="K4" s="2"/>
      <c r="L4" s="2">
        <v>15.571428571428569</v>
      </c>
      <c r="M4" s="2">
        <v>17.428571428571431</v>
      </c>
      <c r="N4" s="2">
        <v>33</v>
      </c>
    </row>
    <row r="5" spans="1:14" ht="16.5">
      <c r="A5" s="1">
        <v>4</v>
      </c>
      <c r="B5" s="1" t="s">
        <v>490</v>
      </c>
      <c r="C5" s="1" t="s">
        <v>478</v>
      </c>
      <c r="D5" s="1">
        <v>0</v>
      </c>
      <c r="E5" s="1">
        <v>0</v>
      </c>
      <c r="F5" s="1">
        <v>93</v>
      </c>
      <c r="G5" s="1">
        <v>89</v>
      </c>
      <c r="H5" s="1">
        <v>182</v>
      </c>
      <c r="I5" s="1"/>
      <c r="J5" s="2"/>
      <c r="K5" s="2"/>
      <c r="L5" s="2">
        <v>9.5714285714285694</v>
      </c>
      <c r="M5" s="2">
        <v>13.428571428571431</v>
      </c>
      <c r="N5" s="2">
        <v>23</v>
      </c>
    </row>
    <row r="6" spans="1:14" ht="16.5">
      <c r="A6" s="1">
        <v>5</v>
      </c>
      <c r="B6" s="1" t="s">
        <v>490</v>
      </c>
      <c r="C6" s="1" t="s">
        <v>482</v>
      </c>
      <c r="D6" s="1">
        <v>0</v>
      </c>
      <c r="E6" s="1">
        <v>0</v>
      </c>
      <c r="F6" s="1">
        <v>99</v>
      </c>
      <c r="G6" s="1">
        <v>98</v>
      </c>
      <c r="H6" s="1">
        <v>197</v>
      </c>
      <c r="I6" s="1"/>
      <c r="J6" s="2"/>
      <c r="K6" s="2"/>
      <c r="L6" s="2">
        <v>3.5714285714285694</v>
      </c>
      <c r="M6" s="2">
        <v>4.4285714285714306</v>
      </c>
      <c r="N6" s="2">
        <v>8</v>
      </c>
    </row>
    <row r="7" spans="1:14" ht="16.5">
      <c r="A7" s="1">
        <v>6</v>
      </c>
      <c r="B7" s="1" t="s">
        <v>490</v>
      </c>
      <c r="C7" s="1" t="s">
        <v>486</v>
      </c>
      <c r="D7" s="1">
        <v>0</v>
      </c>
      <c r="E7" s="1">
        <v>0</v>
      </c>
      <c r="F7" s="1">
        <v>95</v>
      </c>
      <c r="G7" s="1">
        <v>102</v>
      </c>
      <c r="H7" s="1">
        <v>197</v>
      </c>
      <c r="I7" s="1"/>
      <c r="J7" s="2"/>
      <c r="K7" s="2"/>
      <c r="L7" s="2">
        <v>7.5714285714285694</v>
      </c>
      <c r="M7" s="2">
        <v>0.4285714285714306</v>
      </c>
      <c r="N7" s="2">
        <v>8</v>
      </c>
    </row>
    <row r="8" spans="1:14" ht="16.5">
      <c r="A8" s="1">
        <v>7</v>
      </c>
      <c r="B8" s="1" t="s">
        <v>490</v>
      </c>
      <c r="C8" s="1" t="s">
        <v>489</v>
      </c>
      <c r="D8" s="1">
        <v>0</v>
      </c>
      <c r="E8" s="1">
        <v>0</v>
      </c>
      <c r="F8" s="1">
        <v>103</v>
      </c>
      <c r="G8" s="1">
        <v>111</v>
      </c>
      <c r="H8" s="1">
        <v>214</v>
      </c>
      <c r="I8" s="1"/>
      <c r="J8" s="2"/>
      <c r="K8" s="2"/>
      <c r="L8" s="2">
        <v>0</v>
      </c>
      <c r="M8" s="2">
        <v>0</v>
      </c>
      <c r="N8" s="2">
        <v>0</v>
      </c>
    </row>
    <row r="9" spans="1:14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  <c r="N10" s="2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2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2"/>
      <c r="K12" s="2"/>
      <c r="L12" s="2"/>
      <c r="M12" s="2"/>
      <c r="N12" s="2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2"/>
      <c r="K13" s="2"/>
      <c r="L13" s="2"/>
      <c r="M13" s="2"/>
      <c r="N13" s="2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2"/>
      <c r="K14" s="2"/>
      <c r="L14" s="2"/>
      <c r="M14" s="2"/>
      <c r="N14" s="2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  <c r="N17" s="2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</row>
  </sheetData>
  <phoneticPr fontId="1" type="noConversion"/>
  <conditionalFormatting sqref="B2:B102">
    <cfRule type="expression" dxfId="191" priority="6">
      <formula>AND(XEG2=0,XEH2&lt;&gt;"")</formula>
    </cfRule>
  </conditionalFormatting>
  <conditionalFormatting sqref="A2:N102">
    <cfRule type="expression" dxfId="190" priority="5">
      <formula>AND(XEG2=0,XEH2&lt;&gt;"")</formula>
    </cfRule>
  </conditionalFormatting>
  <conditionalFormatting sqref="D2:G102">
    <cfRule type="cellIs" dxfId="189" priority="3" operator="lessThan">
      <formula>#REF!</formula>
    </cfRule>
    <cfRule type="cellIs" dxfId="188" priority="4" operator="equal">
      <formula>#REF!</formula>
    </cfRule>
  </conditionalFormatting>
  <conditionalFormatting sqref="H2:H102">
    <cfRule type="cellIs" dxfId="187" priority="1" operator="lessThan">
      <formula>#REF!*COUNTIF(D2:G2,"&gt;0")</formula>
    </cfRule>
    <cfRule type="cellIs" dxfId="18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15" bestFit="1" customWidth="1"/>
    <col min="2" max="2" width="7.5" style="15" bestFit="1" customWidth="1"/>
    <col min="3" max="3" width="12.5" style="15" customWidth="1"/>
    <col min="4" max="4" width="5.375" style="15" customWidth="1"/>
    <col min="5" max="5" width="4.625" style="15" customWidth="1"/>
    <col min="6" max="6" width="5" style="15" customWidth="1"/>
    <col min="7" max="7" width="5.125" style="15" customWidth="1"/>
    <col min="8" max="8" width="7.75" style="15" customWidth="1"/>
    <col min="9" max="9" width="6" style="15" customWidth="1"/>
    <col min="10" max="16384" width="9" style="15"/>
  </cols>
  <sheetData>
    <row r="1" spans="1:14" ht="16.5">
      <c r="A1" s="34" t="s">
        <v>491</v>
      </c>
      <c r="B1" s="35" t="s">
        <v>492</v>
      </c>
      <c r="C1" s="35" t="s">
        <v>466</v>
      </c>
      <c r="D1" s="34" t="s">
        <v>90</v>
      </c>
      <c r="E1" s="34" t="s">
        <v>91</v>
      </c>
      <c r="F1" s="34" t="s">
        <v>92</v>
      </c>
      <c r="G1" s="34" t="s">
        <v>93</v>
      </c>
      <c r="H1" s="35" t="s">
        <v>1</v>
      </c>
      <c r="I1" s="35" t="s">
        <v>640</v>
      </c>
      <c r="J1" s="34" t="s">
        <v>90</v>
      </c>
      <c r="K1" s="34" t="s">
        <v>91</v>
      </c>
      <c r="L1" s="34" t="s">
        <v>92</v>
      </c>
      <c r="M1" s="34" t="s">
        <v>93</v>
      </c>
      <c r="N1" s="35" t="s">
        <v>1</v>
      </c>
    </row>
    <row r="2" spans="1:14" ht="16.5">
      <c r="A2" s="16"/>
      <c r="B2" s="16" t="s">
        <v>490</v>
      </c>
      <c r="C2" s="16" t="s">
        <v>479</v>
      </c>
      <c r="D2" s="16">
        <v>0</v>
      </c>
      <c r="E2" s="16">
        <v>0</v>
      </c>
      <c r="F2" s="16">
        <v>79</v>
      </c>
      <c r="G2" s="16">
        <v>79</v>
      </c>
      <c r="H2" s="16">
        <v>158</v>
      </c>
      <c r="I2" s="16"/>
      <c r="J2" s="17"/>
      <c r="K2" s="17"/>
      <c r="L2" s="17">
        <v>22.625</v>
      </c>
      <c r="M2" s="17">
        <v>19.125</v>
      </c>
      <c r="N2" s="17">
        <v>41.75</v>
      </c>
    </row>
    <row r="3" spans="1:14" ht="16.5">
      <c r="A3" s="16"/>
      <c r="B3" s="16" t="s">
        <v>490</v>
      </c>
      <c r="C3" s="16" t="s">
        <v>487</v>
      </c>
      <c r="D3" s="16">
        <v>0</v>
      </c>
      <c r="E3" s="16">
        <v>0</v>
      </c>
      <c r="F3" s="16">
        <v>82</v>
      </c>
      <c r="G3" s="16">
        <v>79</v>
      </c>
      <c r="H3" s="16">
        <v>161</v>
      </c>
      <c r="I3" s="16"/>
      <c r="J3" s="17"/>
      <c r="K3" s="17"/>
      <c r="L3" s="17">
        <v>19.625</v>
      </c>
      <c r="M3" s="17">
        <v>19.125</v>
      </c>
      <c r="N3" s="17">
        <v>38.75</v>
      </c>
    </row>
    <row r="4" spans="1:14" ht="16.5">
      <c r="A4" s="16"/>
      <c r="B4" s="16" t="s">
        <v>490</v>
      </c>
      <c r="C4" s="16" t="s">
        <v>480</v>
      </c>
      <c r="D4" s="16">
        <v>0</v>
      </c>
      <c r="E4" s="16">
        <v>0</v>
      </c>
      <c r="F4" s="16">
        <v>84</v>
      </c>
      <c r="G4" s="16">
        <v>85</v>
      </c>
      <c r="H4" s="16">
        <v>169</v>
      </c>
      <c r="I4" s="16"/>
      <c r="J4" s="17"/>
      <c r="K4" s="17"/>
      <c r="L4" s="17">
        <v>17.625</v>
      </c>
      <c r="M4" s="17">
        <v>13.125</v>
      </c>
      <c r="N4" s="17">
        <v>30.75</v>
      </c>
    </row>
    <row r="5" spans="1:14" ht="16.5">
      <c r="A5" s="16"/>
      <c r="B5" s="16" t="s">
        <v>490</v>
      </c>
      <c r="C5" s="16" t="s">
        <v>484</v>
      </c>
      <c r="D5" s="16">
        <v>0</v>
      </c>
      <c r="E5" s="16">
        <v>0</v>
      </c>
      <c r="F5" s="16">
        <v>83</v>
      </c>
      <c r="G5" s="16">
        <v>92</v>
      </c>
      <c r="H5" s="16">
        <v>175</v>
      </c>
      <c r="I5" s="16"/>
      <c r="J5" s="17"/>
      <c r="K5" s="17"/>
      <c r="L5" s="17">
        <v>18.625</v>
      </c>
      <c r="M5" s="17">
        <v>6.125</v>
      </c>
      <c r="N5" s="17">
        <v>24.75</v>
      </c>
    </row>
    <row r="6" spans="1:14" ht="16.5">
      <c r="A6" s="16"/>
      <c r="B6" s="16" t="s">
        <v>490</v>
      </c>
      <c r="C6" s="16" t="s">
        <v>478</v>
      </c>
      <c r="D6" s="16">
        <v>0</v>
      </c>
      <c r="E6" s="16">
        <v>0</v>
      </c>
      <c r="F6" s="16">
        <v>94</v>
      </c>
      <c r="G6" s="16">
        <v>89</v>
      </c>
      <c r="H6" s="16">
        <v>183</v>
      </c>
      <c r="I6" s="16"/>
      <c r="J6" s="17"/>
      <c r="K6" s="17"/>
      <c r="L6" s="17">
        <v>7.625</v>
      </c>
      <c r="M6" s="17">
        <v>9.125</v>
      </c>
      <c r="N6" s="17">
        <v>16.75</v>
      </c>
    </row>
    <row r="7" spans="1:14" ht="16.5">
      <c r="A7" s="16"/>
      <c r="B7" s="16" t="s">
        <v>490</v>
      </c>
      <c r="C7" s="16" t="s">
        <v>485</v>
      </c>
      <c r="D7" s="16">
        <v>0</v>
      </c>
      <c r="E7" s="16">
        <v>0</v>
      </c>
      <c r="F7" s="16">
        <v>106</v>
      </c>
      <c r="G7" s="16">
        <v>85</v>
      </c>
      <c r="H7" s="16">
        <v>191</v>
      </c>
      <c r="I7" s="16"/>
      <c r="J7" s="17"/>
      <c r="K7" s="17"/>
      <c r="L7" s="17">
        <v>0</v>
      </c>
      <c r="M7" s="17">
        <v>13.125</v>
      </c>
      <c r="N7" s="17">
        <v>13.125</v>
      </c>
    </row>
    <row r="8" spans="1:14" ht="16.5">
      <c r="A8" s="16"/>
      <c r="B8" s="16" t="s">
        <v>490</v>
      </c>
      <c r="C8" s="16" t="s">
        <v>489</v>
      </c>
      <c r="D8" s="16">
        <v>0</v>
      </c>
      <c r="E8" s="16">
        <v>0</v>
      </c>
      <c r="F8" s="16">
        <v>100</v>
      </c>
      <c r="G8" s="16">
        <v>100</v>
      </c>
      <c r="H8" s="16">
        <v>200</v>
      </c>
      <c r="I8" s="16"/>
      <c r="J8" s="17"/>
      <c r="K8" s="17"/>
      <c r="L8" s="17">
        <v>1.625</v>
      </c>
      <c r="M8" s="17">
        <v>0</v>
      </c>
      <c r="N8" s="17">
        <v>1.625</v>
      </c>
    </row>
    <row r="9" spans="1:14" ht="16.5">
      <c r="A9" s="16"/>
      <c r="B9" s="16" t="s">
        <v>490</v>
      </c>
      <c r="C9" s="16" t="s">
        <v>483</v>
      </c>
      <c r="D9" s="16">
        <v>0</v>
      </c>
      <c r="E9" s="16">
        <v>0</v>
      </c>
      <c r="F9" s="16">
        <v>105</v>
      </c>
      <c r="G9" s="16">
        <v>96</v>
      </c>
      <c r="H9" s="16">
        <v>201</v>
      </c>
      <c r="I9" s="16"/>
      <c r="J9" s="17"/>
      <c r="K9" s="17"/>
      <c r="L9" s="17">
        <v>0</v>
      </c>
      <c r="M9" s="17">
        <v>2.125</v>
      </c>
      <c r="N9" s="17">
        <v>2.125</v>
      </c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</row>
    <row r="11" spans="1:14">
      <c r="A11" s="16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7"/>
      <c r="N11" s="17"/>
    </row>
    <row r="12" spans="1:14">
      <c r="A12" s="16"/>
      <c r="B12" s="16"/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17"/>
      <c r="N12" s="17"/>
    </row>
    <row r="13" spans="1:14">
      <c r="A13" s="16"/>
      <c r="B13" s="16"/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7"/>
    </row>
    <row r="14" spans="1:14">
      <c r="A14" s="16"/>
      <c r="B14" s="16"/>
      <c r="C14" s="16"/>
      <c r="D14" s="16"/>
      <c r="E14" s="16"/>
      <c r="F14" s="16"/>
      <c r="G14" s="16"/>
      <c r="H14" s="16"/>
      <c r="I14" s="16"/>
      <c r="J14" s="17"/>
      <c r="K14" s="17"/>
      <c r="L14" s="17"/>
      <c r="M14" s="17"/>
      <c r="N14" s="17"/>
    </row>
    <row r="15" spans="1:14">
      <c r="A15" s="16"/>
      <c r="B15" s="16"/>
      <c r="C15" s="16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</row>
    <row r="16" spans="1:14">
      <c r="A16" s="16"/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</row>
    <row r="17" spans="1:14">
      <c r="A17" s="16"/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17"/>
    </row>
    <row r="18" spans="1:14">
      <c r="A18" s="16"/>
      <c r="B18" s="16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</row>
    <row r="19" spans="1:14">
      <c r="A19" s="16"/>
      <c r="B19" s="16"/>
      <c r="C19" s="16"/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</row>
    <row r="20" spans="1:14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</row>
    <row r="21" spans="1:14">
      <c r="A21" s="16"/>
      <c r="B21" s="16"/>
      <c r="C21" s="16"/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17"/>
    </row>
    <row r="22" spans="1:14">
      <c r="A22" s="16"/>
      <c r="B22" s="16"/>
      <c r="C22" s="16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</row>
    <row r="23" spans="1:14">
      <c r="A23" s="16"/>
      <c r="B23" s="16"/>
      <c r="C23" s="16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</row>
    <row r="24" spans="1:14">
      <c r="A24" s="16"/>
      <c r="B24" s="16"/>
      <c r="C24" s="16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</row>
    <row r="25" spans="1:14">
      <c r="A25" s="16"/>
      <c r="B25" s="16"/>
      <c r="C25" s="16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17"/>
    </row>
    <row r="26" spans="1:14">
      <c r="A26" s="16"/>
      <c r="B26" s="16"/>
      <c r="C26" s="16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</row>
    <row r="27" spans="1:14">
      <c r="A27" s="16"/>
      <c r="B27" s="16"/>
      <c r="C27" s="16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</row>
    <row r="28" spans="1:14">
      <c r="A28" s="16"/>
      <c r="B28" s="16"/>
      <c r="C28" s="16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</row>
    <row r="29" spans="1:14">
      <c r="A29" s="16"/>
      <c r="B29" s="16"/>
      <c r="C29" s="16"/>
      <c r="D29" s="16"/>
      <c r="E29" s="16"/>
      <c r="F29" s="16"/>
      <c r="G29" s="16"/>
      <c r="H29" s="16"/>
      <c r="I29" s="16"/>
      <c r="J29" s="17"/>
      <c r="K29" s="17"/>
      <c r="L29" s="17"/>
      <c r="M29" s="17"/>
      <c r="N29" s="17"/>
    </row>
    <row r="30" spans="1:14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7"/>
      <c r="L30" s="17"/>
      <c r="M30" s="17"/>
      <c r="N30" s="17"/>
    </row>
    <row r="31" spans="1:14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</row>
    <row r="32" spans="1:14">
      <c r="A32" s="16"/>
      <c r="B32" s="16"/>
      <c r="C32" s="16"/>
      <c r="D32" s="16"/>
      <c r="E32" s="16"/>
      <c r="F32" s="16"/>
      <c r="G32" s="16"/>
      <c r="H32" s="16"/>
      <c r="I32" s="16"/>
      <c r="J32" s="17"/>
      <c r="K32" s="17"/>
      <c r="L32" s="17"/>
      <c r="M32" s="17"/>
      <c r="N32" s="17"/>
    </row>
    <row r="33" spans="1:14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7"/>
      <c r="L33" s="17"/>
      <c r="M33" s="17"/>
      <c r="N33" s="17"/>
    </row>
    <row r="34" spans="1:14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7"/>
      <c r="L34" s="17"/>
      <c r="M34" s="17"/>
      <c r="N34" s="17"/>
    </row>
    <row r="35" spans="1:14">
      <c r="A35" s="16"/>
      <c r="B35" s="16"/>
      <c r="C35" s="16"/>
      <c r="D35" s="16"/>
      <c r="E35" s="16"/>
      <c r="F35" s="16"/>
      <c r="G35" s="16"/>
      <c r="H35" s="16"/>
      <c r="I35" s="16"/>
      <c r="J35" s="17"/>
      <c r="K35" s="17"/>
      <c r="L35" s="17"/>
      <c r="M35" s="17"/>
      <c r="N35" s="17"/>
    </row>
    <row r="36" spans="1:14">
      <c r="A36" s="16"/>
      <c r="B36" s="16"/>
      <c r="C36" s="16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17"/>
    </row>
    <row r="37" spans="1:14">
      <c r="A37" s="16"/>
      <c r="B37" s="16"/>
      <c r="C37" s="16"/>
      <c r="D37" s="16"/>
      <c r="E37" s="16"/>
      <c r="F37" s="16"/>
      <c r="G37" s="16"/>
      <c r="H37" s="16"/>
      <c r="I37" s="16"/>
      <c r="J37" s="17"/>
      <c r="K37" s="17"/>
      <c r="L37" s="17"/>
      <c r="M37" s="17"/>
      <c r="N37" s="17"/>
    </row>
    <row r="38" spans="1:14">
      <c r="A38" s="16"/>
      <c r="B38" s="16"/>
      <c r="C38" s="16"/>
      <c r="D38" s="16"/>
      <c r="E38" s="16"/>
      <c r="F38" s="16"/>
      <c r="G38" s="16"/>
      <c r="H38" s="16"/>
      <c r="I38" s="16"/>
      <c r="J38" s="17"/>
      <c r="K38" s="17"/>
      <c r="L38" s="17"/>
      <c r="M38" s="17"/>
      <c r="N38" s="17"/>
    </row>
    <row r="39" spans="1:14">
      <c r="A39" s="16"/>
      <c r="B39" s="16"/>
      <c r="C39" s="16"/>
      <c r="D39" s="16"/>
      <c r="E39" s="16"/>
      <c r="F39" s="16"/>
      <c r="G39" s="16"/>
      <c r="H39" s="16"/>
      <c r="I39" s="16"/>
      <c r="J39" s="17"/>
      <c r="K39" s="17"/>
      <c r="L39" s="17"/>
      <c r="M39" s="17"/>
      <c r="N39" s="17"/>
    </row>
    <row r="40" spans="1:14">
      <c r="A40" s="16"/>
      <c r="B40" s="16"/>
      <c r="C40" s="16"/>
      <c r="D40" s="16"/>
      <c r="E40" s="16"/>
      <c r="F40" s="16"/>
      <c r="G40" s="16"/>
      <c r="H40" s="16"/>
      <c r="I40" s="16"/>
      <c r="J40" s="17"/>
      <c r="K40" s="17"/>
      <c r="L40" s="17"/>
      <c r="M40" s="17"/>
      <c r="N40" s="17"/>
    </row>
    <row r="41" spans="1:14">
      <c r="A41" s="16"/>
      <c r="B41" s="16"/>
      <c r="C41" s="16"/>
      <c r="D41" s="16"/>
      <c r="E41" s="16"/>
      <c r="F41" s="16"/>
      <c r="G41" s="16"/>
      <c r="H41" s="16"/>
      <c r="I41" s="16"/>
      <c r="J41" s="17"/>
      <c r="K41" s="17"/>
      <c r="L41" s="17"/>
      <c r="M41" s="17"/>
      <c r="N41" s="17"/>
    </row>
    <row r="42" spans="1:14">
      <c r="A42" s="16"/>
      <c r="B42" s="16"/>
      <c r="C42" s="16"/>
      <c r="D42" s="16"/>
      <c r="E42" s="16"/>
      <c r="F42" s="16"/>
      <c r="G42" s="16"/>
      <c r="H42" s="16"/>
      <c r="I42" s="16"/>
      <c r="J42" s="17"/>
      <c r="K42" s="17"/>
      <c r="L42" s="17"/>
      <c r="M42" s="17"/>
      <c r="N42" s="17"/>
    </row>
    <row r="43" spans="1:14">
      <c r="A43" s="16"/>
      <c r="B43" s="16"/>
      <c r="C43" s="16"/>
      <c r="D43" s="16"/>
      <c r="E43" s="16"/>
      <c r="F43" s="16"/>
      <c r="G43" s="16"/>
      <c r="H43" s="16"/>
      <c r="I43" s="16"/>
      <c r="J43" s="17"/>
      <c r="K43" s="17"/>
      <c r="L43" s="17"/>
      <c r="M43" s="17"/>
      <c r="N43" s="17"/>
    </row>
    <row r="44" spans="1:14">
      <c r="A44" s="16"/>
      <c r="B44" s="16"/>
      <c r="C44" s="16"/>
      <c r="D44" s="16"/>
      <c r="E44" s="16"/>
      <c r="F44" s="16"/>
      <c r="G44" s="16"/>
      <c r="H44" s="16"/>
      <c r="I44" s="16"/>
      <c r="J44" s="17"/>
      <c r="K44" s="17"/>
      <c r="L44" s="17"/>
      <c r="M44" s="17"/>
      <c r="N44" s="17"/>
    </row>
    <row r="45" spans="1:14">
      <c r="A45" s="16"/>
      <c r="B45" s="16"/>
      <c r="C45" s="16"/>
      <c r="D45" s="16"/>
      <c r="E45" s="16"/>
      <c r="F45" s="16"/>
      <c r="G45" s="16"/>
      <c r="H45" s="16"/>
      <c r="I45" s="16"/>
      <c r="J45" s="17"/>
      <c r="K45" s="17"/>
      <c r="L45" s="17"/>
      <c r="M45" s="17"/>
      <c r="N45" s="17"/>
    </row>
    <row r="46" spans="1:14">
      <c r="A46" s="16"/>
      <c r="B46" s="16"/>
      <c r="C46" s="16"/>
      <c r="D46" s="16"/>
      <c r="E46" s="16"/>
      <c r="F46" s="16"/>
      <c r="G46" s="16"/>
      <c r="H46" s="16"/>
      <c r="I46" s="16"/>
      <c r="J46" s="17"/>
      <c r="K46" s="17"/>
      <c r="L46" s="17"/>
      <c r="M46" s="17"/>
      <c r="N46" s="17"/>
    </row>
    <row r="47" spans="1:14">
      <c r="A47" s="16"/>
      <c r="B47" s="16"/>
      <c r="C47" s="16"/>
      <c r="D47" s="16"/>
      <c r="E47" s="16"/>
      <c r="F47" s="16"/>
      <c r="G47" s="16"/>
      <c r="H47" s="16"/>
      <c r="I47" s="16"/>
      <c r="J47" s="17"/>
      <c r="K47" s="17"/>
      <c r="L47" s="17"/>
      <c r="M47" s="17"/>
      <c r="N47" s="17"/>
    </row>
    <row r="48" spans="1:14">
      <c r="A48" s="16"/>
      <c r="B48" s="16"/>
      <c r="C48" s="16"/>
      <c r="D48" s="16"/>
      <c r="E48" s="16"/>
      <c r="F48" s="16"/>
      <c r="G48" s="16"/>
      <c r="H48" s="16"/>
      <c r="I48" s="16"/>
      <c r="J48" s="17"/>
      <c r="K48" s="17"/>
      <c r="L48" s="17"/>
      <c r="M48" s="17"/>
      <c r="N48" s="17"/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7"/>
      <c r="K49" s="17"/>
      <c r="L49" s="17"/>
      <c r="M49" s="17"/>
      <c r="N49" s="17"/>
    </row>
    <row r="50" spans="1:14">
      <c r="A50" s="16"/>
      <c r="B50" s="16"/>
      <c r="C50" s="16"/>
      <c r="D50" s="16"/>
      <c r="E50" s="16"/>
      <c r="F50" s="16"/>
      <c r="G50" s="16"/>
      <c r="H50" s="16"/>
      <c r="I50" s="16"/>
      <c r="J50" s="17"/>
      <c r="K50" s="17"/>
      <c r="L50" s="17"/>
      <c r="M50" s="17"/>
      <c r="N50" s="17"/>
    </row>
    <row r="51" spans="1:14">
      <c r="A51" s="16"/>
      <c r="B51" s="16"/>
      <c r="C51" s="16"/>
      <c r="D51" s="16"/>
      <c r="E51" s="16"/>
      <c r="F51" s="16"/>
      <c r="G51" s="16"/>
      <c r="H51" s="16"/>
      <c r="I51" s="16"/>
      <c r="J51" s="17"/>
      <c r="K51" s="17"/>
      <c r="L51" s="17"/>
      <c r="M51" s="17"/>
      <c r="N51" s="17"/>
    </row>
    <row r="52" spans="1:14">
      <c r="A52" s="16"/>
      <c r="B52" s="16"/>
      <c r="C52" s="16"/>
      <c r="D52" s="16"/>
      <c r="E52" s="16"/>
      <c r="F52" s="16"/>
      <c r="G52" s="16"/>
      <c r="H52" s="16"/>
      <c r="I52" s="16"/>
      <c r="J52" s="17"/>
      <c r="K52" s="17"/>
      <c r="L52" s="17"/>
      <c r="M52" s="17"/>
      <c r="N52" s="17"/>
    </row>
    <row r="53" spans="1:14">
      <c r="A53" s="16"/>
      <c r="B53" s="16"/>
      <c r="C53" s="16"/>
      <c r="D53" s="16"/>
      <c r="E53" s="16"/>
      <c r="F53" s="16"/>
      <c r="G53" s="16"/>
      <c r="H53" s="16"/>
      <c r="I53" s="16"/>
      <c r="J53" s="17"/>
      <c r="K53" s="17"/>
      <c r="L53" s="17"/>
      <c r="M53" s="17"/>
      <c r="N53" s="17"/>
    </row>
    <row r="54" spans="1:14">
      <c r="A54" s="16"/>
      <c r="B54" s="16"/>
      <c r="C54" s="16"/>
      <c r="D54" s="16"/>
      <c r="E54" s="16"/>
      <c r="F54" s="16"/>
      <c r="G54" s="16"/>
      <c r="H54" s="16"/>
      <c r="I54" s="16"/>
      <c r="J54" s="17"/>
      <c r="K54" s="17"/>
      <c r="L54" s="17"/>
      <c r="M54" s="17"/>
      <c r="N54" s="17"/>
    </row>
    <row r="55" spans="1:14">
      <c r="A55" s="16"/>
      <c r="B55" s="16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7"/>
      <c r="N55" s="17"/>
    </row>
    <row r="56" spans="1:14">
      <c r="A56" s="16"/>
      <c r="B56" s="16"/>
      <c r="C56" s="16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</row>
    <row r="57" spans="1:14">
      <c r="A57" s="16"/>
      <c r="B57" s="16"/>
      <c r="C57" s="16"/>
      <c r="D57" s="16"/>
      <c r="E57" s="16"/>
      <c r="F57" s="16"/>
      <c r="G57" s="16"/>
      <c r="H57" s="16"/>
      <c r="I57" s="16"/>
      <c r="J57" s="17"/>
      <c r="K57" s="17"/>
      <c r="L57" s="17"/>
      <c r="M57" s="17"/>
      <c r="N57" s="17"/>
    </row>
    <row r="58" spans="1:14">
      <c r="A58" s="16"/>
      <c r="B58" s="16"/>
      <c r="C58" s="16"/>
      <c r="D58" s="16"/>
      <c r="E58" s="16"/>
      <c r="F58" s="16"/>
      <c r="G58" s="16"/>
      <c r="H58" s="16"/>
      <c r="I58" s="16"/>
      <c r="J58" s="17"/>
      <c r="K58" s="17"/>
      <c r="L58" s="17"/>
      <c r="M58" s="17"/>
      <c r="N58" s="17"/>
    </row>
    <row r="59" spans="1:14">
      <c r="A59" s="16"/>
      <c r="B59" s="16"/>
      <c r="C59" s="16"/>
      <c r="D59" s="16"/>
      <c r="E59" s="16"/>
      <c r="F59" s="16"/>
      <c r="G59" s="16"/>
      <c r="H59" s="16"/>
      <c r="I59" s="16"/>
      <c r="J59" s="17"/>
      <c r="K59" s="17"/>
      <c r="L59" s="17"/>
      <c r="M59" s="17"/>
      <c r="N59" s="17"/>
    </row>
    <row r="60" spans="1:14">
      <c r="A60" s="16"/>
      <c r="B60" s="16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</row>
    <row r="61" spans="1:14">
      <c r="A61" s="16"/>
      <c r="B61" s="16"/>
      <c r="C61" s="16"/>
      <c r="D61" s="16"/>
      <c r="E61" s="16"/>
      <c r="F61" s="16"/>
      <c r="G61" s="16"/>
      <c r="H61" s="16"/>
      <c r="I61" s="16"/>
      <c r="J61" s="17"/>
      <c r="K61" s="17"/>
      <c r="L61" s="17"/>
      <c r="M61" s="17"/>
      <c r="N61" s="17"/>
    </row>
    <row r="62" spans="1:14">
      <c r="A62" s="16"/>
      <c r="B62" s="16"/>
      <c r="C62" s="16"/>
      <c r="D62" s="16"/>
      <c r="E62" s="16"/>
      <c r="F62" s="16"/>
      <c r="G62" s="16"/>
      <c r="H62" s="16"/>
      <c r="I62" s="16"/>
      <c r="J62" s="17"/>
      <c r="K62" s="17"/>
      <c r="L62" s="17"/>
      <c r="M62" s="17"/>
      <c r="N62" s="17"/>
    </row>
    <row r="63" spans="1:14">
      <c r="A63" s="16"/>
      <c r="B63" s="16"/>
      <c r="C63" s="16"/>
      <c r="D63" s="16"/>
      <c r="E63" s="16"/>
      <c r="F63" s="16"/>
      <c r="G63" s="16"/>
      <c r="H63" s="16"/>
      <c r="I63" s="16"/>
      <c r="J63" s="17"/>
      <c r="K63" s="17"/>
      <c r="L63" s="17"/>
      <c r="M63" s="17"/>
      <c r="N63" s="17"/>
    </row>
    <row r="64" spans="1:14">
      <c r="A64" s="16"/>
      <c r="B64" s="16"/>
      <c r="C64" s="16"/>
      <c r="D64" s="16"/>
      <c r="E64" s="16"/>
      <c r="F64" s="16"/>
      <c r="G64" s="16"/>
      <c r="H64" s="16"/>
      <c r="I64" s="16"/>
      <c r="J64" s="17"/>
      <c r="K64" s="17"/>
      <c r="L64" s="17"/>
      <c r="M64" s="17"/>
      <c r="N64" s="17"/>
    </row>
    <row r="65" spans="1:14">
      <c r="A65" s="16"/>
      <c r="B65" s="16"/>
      <c r="C65" s="16"/>
      <c r="D65" s="16"/>
      <c r="E65" s="16"/>
      <c r="F65" s="16"/>
      <c r="G65" s="16"/>
      <c r="H65" s="16"/>
      <c r="I65" s="16"/>
      <c r="J65" s="17"/>
      <c r="K65" s="17"/>
      <c r="L65" s="17"/>
      <c r="M65" s="17"/>
      <c r="N65" s="17"/>
    </row>
    <row r="66" spans="1:14">
      <c r="A66" s="16"/>
      <c r="B66" s="16"/>
      <c r="C66" s="16"/>
      <c r="D66" s="16"/>
      <c r="E66" s="16"/>
      <c r="F66" s="16"/>
      <c r="G66" s="16"/>
      <c r="H66" s="16"/>
      <c r="I66" s="16"/>
      <c r="J66" s="17"/>
      <c r="K66" s="17"/>
      <c r="L66" s="17"/>
      <c r="M66" s="17"/>
      <c r="N66" s="17"/>
    </row>
    <row r="67" spans="1:14">
      <c r="A67" s="16"/>
      <c r="B67" s="16"/>
      <c r="C67" s="16"/>
      <c r="D67" s="16"/>
      <c r="E67" s="16"/>
      <c r="F67" s="16"/>
      <c r="G67" s="16"/>
      <c r="H67" s="16"/>
      <c r="I67" s="16"/>
      <c r="J67" s="17"/>
      <c r="K67" s="17"/>
      <c r="L67" s="17"/>
      <c r="M67" s="17"/>
      <c r="N67" s="17"/>
    </row>
    <row r="68" spans="1:14">
      <c r="A68" s="16"/>
      <c r="B68" s="16"/>
      <c r="C68" s="16"/>
      <c r="D68" s="16"/>
      <c r="E68" s="16"/>
      <c r="F68" s="16"/>
      <c r="G68" s="16"/>
      <c r="H68" s="16"/>
      <c r="I68" s="16"/>
      <c r="J68" s="17"/>
      <c r="K68" s="17"/>
      <c r="L68" s="17"/>
      <c r="M68" s="17"/>
      <c r="N68" s="17"/>
    </row>
    <row r="69" spans="1:14">
      <c r="A69" s="16"/>
      <c r="B69" s="16"/>
      <c r="C69" s="16"/>
      <c r="D69" s="16"/>
      <c r="E69" s="16"/>
      <c r="F69" s="16"/>
      <c r="G69" s="16"/>
      <c r="H69" s="16"/>
      <c r="I69" s="16"/>
      <c r="J69" s="17"/>
      <c r="K69" s="17"/>
      <c r="L69" s="17"/>
      <c r="M69" s="17"/>
      <c r="N69" s="17"/>
    </row>
    <row r="70" spans="1:14">
      <c r="A70" s="16"/>
      <c r="B70" s="16"/>
      <c r="C70" s="16"/>
      <c r="D70" s="16"/>
      <c r="E70" s="16"/>
      <c r="F70" s="16"/>
      <c r="G70" s="16"/>
      <c r="H70" s="16"/>
      <c r="I70" s="16"/>
      <c r="J70" s="17"/>
      <c r="K70" s="17"/>
      <c r="L70" s="17"/>
      <c r="M70" s="17"/>
      <c r="N70" s="17"/>
    </row>
    <row r="71" spans="1:14">
      <c r="A71" s="16"/>
      <c r="B71" s="16"/>
      <c r="C71" s="16"/>
      <c r="D71" s="16"/>
      <c r="E71" s="16"/>
      <c r="F71" s="16"/>
      <c r="G71" s="16"/>
      <c r="H71" s="16"/>
      <c r="I71" s="16"/>
      <c r="J71" s="17"/>
      <c r="K71" s="17"/>
      <c r="L71" s="17"/>
      <c r="M71" s="17"/>
      <c r="N71" s="17"/>
    </row>
    <row r="72" spans="1:14">
      <c r="A72" s="16"/>
      <c r="B72" s="16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7"/>
      <c r="K73" s="17"/>
      <c r="L73" s="17"/>
      <c r="M73" s="17"/>
      <c r="N73" s="17"/>
    </row>
    <row r="74" spans="1:14">
      <c r="A74" s="16"/>
      <c r="B74" s="16"/>
      <c r="C74" s="16"/>
      <c r="D74" s="16"/>
      <c r="E74" s="16"/>
      <c r="F74" s="16"/>
      <c r="G74" s="16"/>
      <c r="H74" s="16"/>
      <c r="I74" s="16"/>
      <c r="J74" s="17"/>
      <c r="K74" s="17"/>
      <c r="L74" s="17"/>
      <c r="M74" s="17"/>
      <c r="N74" s="17"/>
    </row>
    <row r="75" spans="1:14">
      <c r="A75" s="16"/>
      <c r="B75" s="16"/>
      <c r="C75" s="16"/>
      <c r="D75" s="16"/>
      <c r="E75" s="16"/>
      <c r="F75" s="16"/>
      <c r="G75" s="16"/>
      <c r="H75" s="16"/>
      <c r="I75" s="16"/>
      <c r="J75" s="17"/>
      <c r="K75" s="17"/>
      <c r="L75" s="17"/>
      <c r="M75" s="17"/>
      <c r="N75" s="17"/>
    </row>
    <row r="76" spans="1:14">
      <c r="A76" s="16"/>
      <c r="B76" s="16"/>
      <c r="C76" s="16"/>
      <c r="D76" s="16"/>
      <c r="E76" s="16"/>
      <c r="F76" s="16"/>
      <c r="G76" s="16"/>
      <c r="H76" s="16"/>
      <c r="I76" s="16"/>
      <c r="J76" s="17"/>
      <c r="K76" s="17"/>
      <c r="L76" s="17"/>
      <c r="M76" s="17"/>
      <c r="N76" s="17"/>
    </row>
    <row r="77" spans="1:14">
      <c r="A77" s="16"/>
      <c r="B77" s="16"/>
      <c r="C77" s="16"/>
      <c r="D77" s="16"/>
      <c r="E77" s="16"/>
      <c r="F77" s="16"/>
      <c r="G77" s="16"/>
      <c r="H77" s="16"/>
      <c r="I77" s="16"/>
      <c r="J77" s="17"/>
      <c r="K77" s="17"/>
      <c r="L77" s="17"/>
      <c r="M77" s="17"/>
      <c r="N77" s="17"/>
    </row>
    <row r="78" spans="1:14">
      <c r="A78" s="16"/>
      <c r="B78" s="16"/>
      <c r="C78" s="16"/>
      <c r="D78" s="16"/>
      <c r="E78" s="16"/>
      <c r="F78" s="16"/>
      <c r="G78" s="16"/>
      <c r="H78" s="16"/>
      <c r="I78" s="16"/>
      <c r="J78" s="17"/>
      <c r="K78" s="17"/>
      <c r="L78" s="17"/>
      <c r="M78" s="17"/>
      <c r="N78" s="17"/>
    </row>
    <row r="79" spans="1:14">
      <c r="A79" s="16"/>
      <c r="B79" s="16"/>
      <c r="C79" s="16"/>
      <c r="D79" s="16"/>
      <c r="E79" s="16"/>
      <c r="F79" s="16"/>
      <c r="G79" s="16"/>
      <c r="H79" s="16"/>
      <c r="I79" s="16"/>
      <c r="J79" s="17"/>
      <c r="K79" s="17"/>
      <c r="L79" s="17"/>
      <c r="M79" s="17"/>
      <c r="N79" s="17"/>
    </row>
    <row r="80" spans="1:14">
      <c r="A80" s="16"/>
      <c r="B80" s="16"/>
      <c r="C80" s="16"/>
      <c r="D80" s="16"/>
      <c r="E80" s="16"/>
      <c r="F80" s="16"/>
      <c r="G80" s="16"/>
      <c r="H80" s="16"/>
      <c r="I80" s="16"/>
      <c r="J80" s="17"/>
      <c r="K80" s="17"/>
      <c r="L80" s="17"/>
      <c r="M80" s="17"/>
      <c r="N80" s="17"/>
    </row>
    <row r="81" spans="1:14">
      <c r="A81" s="16"/>
      <c r="B81" s="16"/>
      <c r="C81" s="16"/>
      <c r="D81" s="16"/>
      <c r="E81" s="16"/>
      <c r="F81" s="16"/>
      <c r="G81" s="16"/>
      <c r="H81" s="16"/>
      <c r="I81" s="16"/>
      <c r="J81" s="17"/>
      <c r="K81" s="17"/>
      <c r="L81" s="17"/>
      <c r="M81" s="17"/>
      <c r="N81" s="17"/>
    </row>
    <row r="82" spans="1:14">
      <c r="A82" s="16"/>
      <c r="B82" s="16"/>
      <c r="C82" s="16"/>
      <c r="D82" s="16"/>
      <c r="E82" s="16"/>
      <c r="F82" s="16"/>
      <c r="G82" s="16"/>
      <c r="H82" s="16"/>
      <c r="I82" s="16"/>
      <c r="J82" s="17"/>
      <c r="K82" s="17"/>
      <c r="L82" s="17"/>
      <c r="M82" s="17"/>
      <c r="N82" s="17"/>
    </row>
    <row r="83" spans="1:14">
      <c r="A83" s="16"/>
      <c r="B83" s="16"/>
      <c r="C83" s="16"/>
      <c r="D83" s="16"/>
      <c r="E83" s="16"/>
      <c r="F83" s="16"/>
      <c r="G83" s="16"/>
      <c r="H83" s="16"/>
      <c r="I83" s="16"/>
      <c r="J83" s="17"/>
      <c r="K83" s="17"/>
      <c r="L83" s="17"/>
      <c r="M83" s="17"/>
      <c r="N83" s="17"/>
    </row>
    <row r="84" spans="1:14">
      <c r="A84" s="16"/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</row>
    <row r="85" spans="1:14">
      <c r="A85" s="16"/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</row>
    <row r="86" spans="1:14">
      <c r="A86" s="16"/>
      <c r="B86" s="16"/>
      <c r="C86" s="16"/>
      <c r="D86" s="16"/>
      <c r="E86" s="16"/>
      <c r="F86" s="16"/>
      <c r="G86" s="16"/>
      <c r="H86" s="16"/>
      <c r="I86" s="16"/>
      <c r="J86" s="17"/>
      <c r="K86" s="17"/>
      <c r="L86" s="17"/>
      <c r="M86" s="17"/>
      <c r="N86" s="17"/>
    </row>
    <row r="87" spans="1:14">
      <c r="A87" s="16"/>
      <c r="B87" s="16"/>
      <c r="C87" s="16"/>
      <c r="D87" s="16"/>
      <c r="E87" s="16"/>
      <c r="F87" s="16"/>
      <c r="G87" s="16"/>
      <c r="H87" s="16"/>
      <c r="I87" s="16"/>
      <c r="J87" s="17"/>
      <c r="K87" s="17"/>
      <c r="L87" s="17"/>
      <c r="M87" s="17"/>
      <c r="N87" s="17"/>
    </row>
    <row r="88" spans="1:14">
      <c r="A88" s="16"/>
      <c r="B88" s="16"/>
      <c r="C88" s="16"/>
      <c r="D88" s="16"/>
      <c r="E88" s="16"/>
      <c r="F88" s="16"/>
      <c r="G88" s="16"/>
      <c r="H88" s="16"/>
      <c r="I88" s="16"/>
      <c r="J88" s="17"/>
      <c r="K88" s="17"/>
      <c r="L88" s="17"/>
      <c r="M88" s="17"/>
      <c r="N88" s="17"/>
    </row>
    <row r="89" spans="1:14">
      <c r="A89" s="16"/>
      <c r="B89" s="16"/>
      <c r="C89" s="16"/>
      <c r="D89" s="16"/>
      <c r="E89" s="16"/>
      <c r="F89" s="16"/>
      <c r="G89" s="16"/>
      <c r="H89" s="16"/>
      <c r="I89" s="16"/>
      <c r="J89" s="17"/>
      <c r="K89" s="17"/>
      <c r="L89" s="17"/>
      <c r="M89" s="17"/>
      <c r="N89" s="17"/>
    </row>
    <row r="90" spans="1:14">
      <c r="A90" s="16"/>
      <c r="B90" s="16"/>
      <c r="C90" s="16"/>
      <c r="D90" s="16"/>
      <c r="E90" s="16"/>
      <c r="F90" s="16"/>
      <c r="G90" s="16"/>
      <c r="H90" s="16"/>
      <c r="I90" s="16"/>
      <c r="J90" s="17"/>
      <c r="K90" s="17"/>
      <c r="L90" s="17"/>
      <c r="M90" s="17"/>
      <c r="N90" s="17"/>
    </row>
    <row r="91" spans="1:14">
      <c r="A91" s="16"/>
      <c r="B91" s="16"/>
      <c r="C91" s="16"/>
      <c r="D91" s="16"/>
      <c r="E91" s="16"/>
      <c r="F91" s="16"/>
      <c r="G91" s="16"/>
      <c r="H91" s="16"/>
      <c r="I91" s="16"/>
      <c r="J91" s="17"/>
      <c r="K91" s="17"/>
      <c r="L91" s="17"/>
      <c r="M91" s="17"/>
      <c r="N91" s="17"/>
    </row>
    <row r="92" spans="1:14">
      <c r="A92" s="16"/>
      <c r="B92" s="16"/>
      <c r="C92" s="16"/>
      <c r="D92" s="16"/>
      <c r="E92" s="16"/>
      <c r="F92" s="16"/>
      <c r="G92" s="16"/>
      <c r="H92" s="16"/>
      <c r="I92" s="16"/>
      <c r="J92" s="17"/>
      <c r="K92" s="17"/>
      <c r="L92" s="17"/>
      <c r="M92" s="17"/>
      <c r="N92" s="17"/>
    </row>
    <row r="93" spans="1:14">
      <c r="A93" s="16"/>
      <c r="B93" s="16"/>
      <c r="C93" s="16"/>
      <c r="D93" s="16"/>
      <c r="E93" s="16"/>
      <c r="F93" s="16"/>
      <c r="G93" s="16"/>
      <c r="H93" s="16"/>
      <c r="I93" s="16"/>
      <c r="J93" s="17"/>
      <c r="K93" s="17"/>
      <c r="L93" s="17"/>
      <c r="M93" s="17"/>
      <c r="N93" s="17"/>
    </row>
    <row r="94" spans="1:14">
      <c r="A94" s="16"/>
      <c r="B94" s="16"/>
      <c r="C94" s="16"/>
      <c r="D94" s="16"/>
      <c r="E94" s="16"/>
      <c r="F94" s="16"/>
      <c r="G94" s="16"/>
      <c r="H94" s="16"/>
      <c r="I94" s="16"/>
      <c r="J94" s="17"/>
      <c r="K94" s="17"/>
      <c r="L94" s="17"/>
      <c r="M94" s="17"/>
      <c r="N94" s="17"/>
    </row>
    <row r="95" spans="1:14">
      <c r="A95" s="16"/>
      <c r="B95" s="16"/>
      <c r="C95" s="16"/>
      <c r="D95" s="16"/>
      <c r="E95" s="16"/>
      <c r="F95" s="16"/>
      <c r="G95" s="16"/>
      <c r="H95" s="16"/>
      <c r="I95" s="16"/>
      <c r="J95" s="17"/>
      <c r="K95" s="17"/>
      <c r="L95" s="17"/>
      <c r="M95" s="17"/>
      <c r="N95" s="17"/>
    </row>
    <row r="96" spans="1:14">
      <c r="A96" s="16"/>
      <c r="B96" s="16"/>
      <c r="C96" s="16"/>
      <c r="D96" s="16"/>
      <c r="E96" s="16"/>
      <c r="F96" s="16"/>
      <c r="G96" s="16"/>
      <c r="H96" s="16"/>
      <c r="I96" s="16"/>
      <c r="J96" s="17"/>
      <c r="K96" s="17"/>
      <c r="L96" s="17"/>
      <c r="M96" s="17"/>
      <c r="N96" s="17"/>
    </row>
    <row r="97" spans="1:14">
      <c r="A97" s="16"/>
      <c r="B97" s="16"/>
      <c r="C97" s="16"/>
      <c r="D97" s="16"/>
      <c r="E97" s="16"/>
      <c r="F97" s="16"/>
      <c r="G97" s="16"/>
      <c r="H97" s="16"/>
      <c r="I97" s="16"/>
      <c r="J97" s="17"/>
      <c r="K97" s="17"/>
      <c r="L97" s="17"/>
      <c r="M97" s="17"/>
      <c r="N97" s="17"/>
    </row>
    <row r="98" spans="1:14">
      <c r="A98" s="16"/>
      <c r="B98" s="16"/>
      <c r="C98" s="16"/>
      <c r="D98" s="16"/>
      <c r="E98" s="16"/>
      <c r="F98" s="16"/>
      <c r="G98" s="16"/>
      <c r="H98" s="16"/>
      <c r="I98" s="16"/>
      <c r="J98" s="17"/>
      <c r="K98" s="17"/>
      <c r="L98" s="17"/>
      <c r="M98" s="17"/>
      <c r="N98" s="17"/>
    </row>
    <row r="99" spans="1:14">
      <c r="A99" s="16"/>
      <c r="B99" s="16"/>
      <c r="C99" s="16"/>
      <c r="D99" s="16"/>
      <c r="E99" s="16"/>
      <c r="F99" s="16"/>
      <c r="G99" s="16"/>
      <c r="H99" s="16"/>
      <c r="I99" s="16"/>
      <c r="J99" s="17"/>
      <c r="K99" s="17"/>
      <c r="L99" s="17"/>
      <c r="M99" s="17"/>
      <c r="N99" s="17"/>
    </row>
    <row r="100" spans="1:14">
      <c r="A100" s="16"/>
      <c r="B100" s="16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  <c r="N100" s="17"/>
    </row>
    <row r="101" spans="1:14">
      <c r="A101" s="16"/>
      <c r="B101" s="16"/>
      <c r="C101" s="16"/>
      <c r="D101" s="16"/>
      <c r="E101" s="16"/>
      <c r="F101" s="16"/>
      <c r="G101" s="16"/>
      <c r="H101" s="16"/>
      <c r="I101" s="16"/>
      <c r="J101" s="17"/>
      <c r="K101" s="17"/>
      <c r="L101" s="17"/>
      <c r="M101" s="17"/>
      <c r="N101" s="17"/>
    </row>
    <row r="102" spans="1:14">
      <c r="A102" s="16"/>
      <c r="B102" s="16"/>
      <c r="C102" s="16"/>
      <c r="D102" s="16"/>
      <c r="E102" s="16"/>
      <c r="F102" s="16"/>
      <c r="G102" s="16"/>
      <c r="H102" s="16"/>
      <c r="I102" s="16"/>
      <c r="J102" s="17"/>
      <c r="K102" s="17"/>
      <c r="L102" s="17"/>
      <c r="M102" s="17"/>
      <c r="N102" s="17"/>
    </row>
  </sheetData>
  <phoneticPr fontId="1" type="noConversion"/>
  <conditionalFormatting sqref="B2:B102">
    <cfRule type="expression" dxfId="185" priority="6">
      <formula>AND(XEG2=0,XEH2&lt;&gt;"")</formula>
    </cfRule>
  </conditionalFormatting>
  <conditionalFormatting sqref="A2:N102">
    <cfRule type="expression" dxfId="184" priority="5">
      <formula>AND(XEG2=0,XEH2&lt;&gt;"")</formula>
    </cfRule>
  </conditionalFormatting>
  <conditionalFormatting sqref="D2:G102">
    <cfRule type="cellIs" dxfId="183" priority="3" operator="lessThan">
      <formula>#REF!</formula>
    </cfRule>
    <cfRule type="cellIs" dxfId="182" priority="4" operator="equal">
      <formula>#REF!</formula>
    </cfRule>
  </conditionalFormatting>
  <conditionalFormatting sqref="H2:H102">
    <cfRule type="cellIs" dxfId="181" priority="1" operator="lessThan">
      <formula>#REF!*COUNTIF(D2:G2,"&gt;0")</formula>
    </cfRule>
    <cfRule type="cellIs" dxfId="18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O138"/>
  <sheetViews>
    <sheetView showZeros="0" workbookViewId="0">
      <selection activeCell="B2" sqref="B2:O138"/>
    </sheetView>
  </sheetViews>
  <sheetFormatPr defaultRowHeight="15"/>
  <cols>
    <col min="1" max="1" width="6" style="7" bestFit="1" customWidth="1"/>
    <col min="2" max="2" width="7.5" style="7" bestFit="1" customWidth="1"/>
    <col min="3" max="3" width="9" style="7"/>
    <col min="4" max="4" width="7.375" style="7" bestFit="1" customWidth="1"/>
    <col min="5" max="5" width="8.5" style="7" bestFit="1" customWidth="1"/>
    <col min="6" max="7" width="7.375" style="7" bestFit="1" customWidth="1"/>
    <col min="8" max="8" width="7.375" style="7" customWidth="1"/>
    <col min="9" max="9" width="9.75" style="7" bestFit="1" customWidth="1"/>
    <col min="10" max="16384" width="9" style="7"/>
  </cols>
  <sheetData>
    <row r="1" spans="1:15" ht="16.5">
      <c r="A1" s="22" t="s">
        <v>491</v>
      </c>
      <c r="B1" s="28" t="s">
        <v>492</v>
      </c>
      <c r="C1" s="28" t="s">
        <v>466</v>
      </c>
      <c r="D1" s="5" t="s">
        <v>351</v>
      </c>
      <c r="E1" s="5" t="s">
        <v>352</v>
      </c>
      <c r="F1" s="5" t="s">
        <v>353</v>
      </c>
      <c r="G1" s="5" t="s">
        <v>354</v>
      </c>
      <c r="H1" s="5" t="s">
        <v>355</v>
      </c>
      <c r="I1" s="5" t="s">
        <v>356</v>
      </c>
      <c r="J1" s="5" t="s">
        <v>357</v>
      </c>
      <c r="K1" s="5" t="s">
        <v>358</v>
      </c>
      <c r="L1" s="5" t="s">
        <v>359</v>
      </c>
      <c r="M1" s="5" t="s">
        <v>360</v>
      </c>
      <c r="N1" s="6" t="s">
        <v>361</v>
      </c>
      <c r="O1" s="5" t="s">
        <v>362</v>
      </c>
    </row>
    <row r="2" spans="1:15" ht="16.5">
      <c r="A2" s="1">
        <v>1</v>
      </c>
      <c r="B2" s="8" t="s">
        <v>495</v>
      </c>
      <c r="C2" s="9" t="s">
        <v>496</v>
      </c>
      <c r="D2" s="2">
        <f>IF(ISNA(VLOOKUP($C2,台業男!C:N,12,FALSE)),0,VLOOKUP($C2,台業男!C:N,12,FALSE))</f>
        <v>7.9258241758241752</v>
      </c>
      <c r="E2" s="2">
        <f>IF(ISNA(VLOOKUP($C2,'106秋男OAB'!C:N,12,FALSE)),0,VLOOKUP($C2,'106秋男OAB'!C:N,12,FALSE))</f>
        <v>55.106199982912273</v>
      </c>
      <c r="F2" s="2">
        <f>IF(ISNA(VLOOKUP($C2,'106冬男OAB'!C:N,12,FALSE)),0,VLOOKUP($C2,'106冬男OAB'!C:N,12,FALSE))</f>
        <v>51.264837625979851</v>
      </c>
      <c r="G2" s="2">
        <f>IF(ISNA(VLOOKUP($C2,'107春男OAB'!C:N,12,FALSE)),0,VLOOKUP($C2,'107春男OAB'!C:N,12,FALSE))</f>
        <v>58.516121384542444</v>
      </c>
      <c r="H2" s="2">
        <f>IF(ISNA(VLOOKUP($C2,'107夏男OAB'!C:N,12,FALSE)),0,VLOOKUP($C2,'107夏男OAB'!C:N,12,FALSE))</f>
        <v>49.786111111111126</v>
      </c>
      <c r="I2" s="2">
        <f>D2*0.8</f>
        <v>6.3406593406593403</v>
      </c>
      <c r="J2" s="2">
        <f>E2</f>
        <v>55.106199982912273</v>
      </c>
      <c r="K2" s="2">
        <f>F2*1.2</f>
        <v>61.517805151175821</v>
      </c>
      <c r="L2" s="2">
        <f>G2*1.3</f>
        <v>76.070957799905173</v>
      </c>
      <c r="M2" s="2">
        <f>H2*1.5</f>
        <v>74.679166666666688</v>
      </c>
      <c r="N2" s="2">
        <f>SUM(I2:M2)</f>
        <v>273.71478894131928</v>
      </c>
      <c r="O2" s="18">
        <f>IF(ISNA(VLOOKUP($C2,'107夏季賽選手組別'!B:E,4,FALSE)),0,VLOOKUP($C2,'107夏季賽選手組別'!B:E,4,FALSE))</f>
        <v>0</v>
      </c>
    </row>
    <row r="3" spans="1:15" ht="16.5">
      <c r="A3" s="1">
        <v>2</v>
      </c>
      <c r="B3" s="8" t="s">
        <v>497</v>
      </c>
      <c r="C3" s="9" t="s">
        <v>498</v>
      </c>
      <c r="D3" s="2">
        <f>IF(ISNA(VLOOKUP($C3,台業男!C:N,12,FALSE)),0,VLOOKUP($C3,台業男!C:N,12,FALSE))</f>
        <v>57.290109890109889</v>
      </c>
      <c r="E3" s="2">
        <f>IF(ISNA(VLOOKUP($C3,'106秋男OAB'!C:N,12,FALSE)),0,VLOOKUP($C3,'106秋男OAB'!C:N,12,FALSE))</f>
        <v>54.119898613049259</v>
      </c>
      <c r="F3" s="2">
        <f>IF(ISNA(VLOOKUP($C3,'106冬男OAB'!C:N,12,FALSE)),0,VLOOKUP($C3,'106冬男OAB'!C:N,12,FALSE))</f>
        <v>52.264837625979851</v>
      </c>
      <c r="G3" s="2">
        <f>IF(ISNA(VLOOKUP($C3,'107春男OAB'!C:N,12,FALSE)),0,VLOOKUP($C3,'107春男OAB'!C:N,12,FALSE))</f>
        <v>16.333333333333329</v>
      </c>
      <c r="H3" s="2">
        <f>IF(ISNA(VLOOKUP($C3,'107夏男OAB'!C:N,12,FALSE)),0,VLOOKUP($C3,'107夏男OAB'!C:N,12,FALSE))</f>
        <v>45.786111111111126</v>
      </c>
      <c r="I3" s="2">
        <f>D3*0.8</f>
        <v>45.832087912087914</v>
      </c>
      <c r="J3" s="2">
        <f>E3</f>
        <v>54.119898613049259</v>
      </c>
      <c r="K3" s="2">
        <f>F3*1.2</f>
        <v>62.717805151175817</v>
      </c>
      <c r="L3" s="2">
        <f>G3*1.3</f>
        <v>21.233333333333327</v>
      </c>
      <c r="M3" s="2">
        <f>H3*1.5</f>
        <v>68.679166666666688</v>
      </c>
      <c r="N3" s="2">
        <f>SUM(I3:M3)</f>
        <v>252.58229167631299</v>
      </c>
      <c r="O3" s="18" t="str">
        <f>IF(ISNA(VLOOKUP($C3,'107夏季賽選手組別'!B:E,4,FALSE)),0,VLOOKUP($C3,'107夏季賽選手組別'!B:E,4,FALSE))</f>
        <v>長庚</v>
      </c>
    </row>
    <row r="4" spans="1:15" ht="16.5">
      <c r="A4" s="1">
        <v>3</v>
      </c>
      <c r="B4" s="8" t="s">
        <v>497</v>
      </c>
      <c r="C4" s="9" t="s">
        <v>499</v>
      </c>
      <c r="D4" s="2">
        <f>IF(ISNA(VLOOKUP($C4,台業男!C:N,12,FALSE)),0,VLOOKUP($C4,台業男!C:N,12,FALSE))</f>
        <v>8.9258241758241752</v>
      </c>
      <c r="E4" s="2">
        <f>IF(ISNA(VLOOKUP($C4,'106秋男OAB'!C:N,12,FALSE)),0,VLOOKUP($C4,'106秋男OAB'!C:N,12,FALSE))</f>
        <v>48.202090393871174</v>
      </c>
      <c r="F4" s="2">
        <f>IF(ISNA(VLOOKUP($C4,'106冬男OAB'!C:N,12,FALSE)),0,VLOOKUP($C4,'106冬男OAB'!C:N,12,FALSE))</f>
        <v>50.264837625979851</v>
      </c>
      <c r="G4" s="2">
        <f>IF(ISNA(VLOOKUP($C4,'107春男OAB'!C:N,12,FALSE)),0,VLOOKUP($C4,'107春男OAB'!C:N,12,FALSE))</f>
        <v>49.516121384542444</v>
      </c>
      <c r="H4" s="2">
        <f>IF(ISNA(VLOOKUP($C4,'107夏男OAB'!C:N,12,FALSE)),0,VLOOKUP($C4,'107夏男OAB'!C:N,12,FALSE))</f>
        <v>47.786111111111126</v>
      </c>
      <c r="I4" s="2">
        <f>D4*0.8</f>
        <v>7.1406593406593402</v>
      </c>
      <c r="J4" s="2">
        <f>E4</f>
        <v>48.202090393871174</v>
      </c>
      <c r="K4" s="2">
        <f>F4*1.2</f>
        <v>60.317805151175818</v>
      </c>
      <c r="L4" s="2">
        <f>G4*1.3</f>
        <v>64.370957799905185</v>
      </c>
      <c r="M4" s="2">
        <f>H4*1.5</f>
        <v>71.679166666666688</v>
      </c>
      <c r="N4" s="2">
        <f>SUM(I4:M4)</f>
        <v>251.71067935227819</v>
      </c>
      <c r="O4" s="18" t="str">
        <f>IF(ISNA(VLOOKUP($C4,'107夏季賽選手組別'!B:E,4,FALSE)),0,VLOOKUP($C4,'107夏季賽選手組別'!B:E,4,FALSE))</f>
        <v>長庚</v>
      </c>
    </row>
    <row r="5" spans="1:15" ht="16.5">
      <c r="A5" s="1">
        <v>4</v>
      </c>
      <c r="B5" s="8" t="s">
        <v>495</v>
      </c>
      <c r="C5" s="9" t="s">
        <v>500</v>
      </c>
      <c r="D5" s="2">
        <f>IF(ISNA(VLOOKUP($C5,台業男!C:N,12,FALSE)),0,VLOOKUP($C5,台業男!C:N,12,FALSE))</f>
        <v>36.290109890109889</v>
      </c>
      <c r="E5" s="2">
        <f>IF(ISNA(VLOOKUP($C5,'106秋男OAB'!C:N,12,FALSE)),0,VLOOKUP($C5,'106秋男OAB'!C:N,12,FALSE))</f>
        <v>14.242132543502393</v>
      </c>
      <c r="F5" s="2">
        <f>IF(ISNA(VLOOKUP($C5,'106冬男OAB'!C:N,12,FALSE)),0,VLOOKUP($C5,'106冬男OAB'!C:N,12,FALSE))</f>
        <v>47.264837625979851</v>
      </c>
      <c r="G5" s="2">
        <f>IF(ISNA(VLOOKUP($C5,'107春男OAB'!C:N,12,FALSE)),0,VLOOKUP($C5,'107春男OAB'!C:N,12,FALSE))</f>
        <v>52.516121384542444</v>
      </c>
      <c r="H5" s="2">
        <f>IF(ISNA(VLOOKUP($C5,'107夏男OAB'!C:N,12,FALSE)),0,VLOOKUP($C5,'107夏男OAB'!C:N,12,FALSE))</f>
        <v>50.786111111111126</v>
      </c>
      <c r="I5" s="2">
        <f>D5*0.8</f>
        <v>29.032087912087913</v>
      </c>
      <c r="J5" s="2">
        <f>E5</f>
        <v>14.242132543502393</v>
      </c>
      <c r="K5" s="2">
        <f>F5*1.2</f>
        <v>56.717805151175817</v>
      </c>
      <c r="L5" s="2">
        <f>G5*1.3</f>
        <v>68.270957799905176</v>
      </c>
      <c r="M5" s="2">
        <f>H5*1.5</f>
        <v>76.179166666666688</v>
      </c>
      <c r="N5" s="2">
        <f>SUM(I5:M5)</f>
        <v>244.44215007333798</v>
      </c>
      <c r="O5" s="18" t="str">
        <f>IF(ISNA(VLOOKUP($C5,'107夏季賽選手組別'!B:E,4,FALSE)),0,VLOOKUP($C5,'107夏季賽選手組別'!B:E,4,FALSE))</f>
        <v>大崗山</v>
      </c>
    </row>
    <row r="6" spans="1:15" ht="16.5">
      <c r="A6" s="1">
        <v>5</v>
      </c>
      <c r="B6" s="8" t="s">
        <v>497</v>
      </c>
      <c r="C6" s="9" t="s">
        <v>501</v>
      </c>
      <c r="D6" s="2">
        <f>IF(ISNA(VLOOKUP($C6,台業男!C:N,12,FALSE)),0,VLOOKUP($C6,台業男!C:N,12,FALSE))</f>
        <v>34.290109890109889</v>
      </c>
      <c r="E6" s="2">
        <f>IF(ISNA(VLOOKUP($C6,'106秋男OAB'!C:N,12,FALSE)),0,VLOOKUP($C6,'106秋男OAB'!C:N,12,FALSE))</f>
        <v>51.160994503460216</v>
      </c>
      <c r="F6" s="2">
        <f>IF(ISNA(VLOOKUP($C6,'106冬男OAB'!C:N,12,FALSE)),0,VLOOKUP($C6,'106冬男OAB'!C:N,12,FALSE))</f>
        <v>50.264837625979851</v>
      </c>
      <c r="G6" s="2">
        <f>IF(ISNA(VLOOKUP($C6,'107春男OAB'!C:N,12,FALSE)),0,VLOOKUP($C6,'107春男OAB'!C:N,12,FALSE))</f>
        <v>18.333333333333329</v>
      </c>
      <c r="H6" s="2">
        <f>IF(ISNA(VLOOKUP($C6,'107夏男OAB'!C:N,12,FALSE)),0,VLOOKUP($C6,'107夏男OAB'!C:N,12,FALSE))</f>
        <v>51.786111111111126</v>
      </c>
      <c r="I6" s="2">
        <f>D6*0.8</f>
        <v>27.432087912087912</v>
      </c>
      <c r="J6" s="2">
        <f>E6</f>
        <v>51.160994503460216</v>
      </c>
      <c r="K6" s="2">
        <f>F6*1.2</f>
        <v>60.317805151175818</v>
      </c>
      <c r="L6" s="2">
        <f>G6*1.3</f>
        <v>23.833333333333329</v>
      </c>
      <c r="M6" s="2">
        <f>H6*1.5</f>
        <v>77.679166666666688</v>
      </c>
      <c r="N6" s="2">
        <f>SUM(I6:M6)</f>
        <v>240.42338756672393</v>
      </c>
      <c r="O6" s="18" t="str">
        <f>IF(ISNA(VLOOKUP($C6,'107夏季賽選手組別'!B:E,4,FALSE)),0,VLOOKUP($C6,'107夏季賽選手組別'!B:E,4,FALSE))</f>
        <v>桃園</v>
      </c>
    </row>
    <row r="7" spans="1:15" ht="16.5">
      <c r="A7" s="1">
        <v>6</v>
      </c>
      <c r="B7" s="8" t="s">
        <v>497</v>
      </c>
      <c r="C7" s="9" t="s">
        <v>502</v>
      </c>
      <c r="D7" s="2">
        <f>IF(ISNA(VLOOKUP($C7,台業男!C:N,12,FALSE)),0,VLOOKUP($C7,台業男!C:N,12,FALSE))</f>
        <v>43.290109890109889</v>
      </c>
      <c r="E7" s="2">
        <f>IF(ISNA(VLOOKUP($C7,'106秋男OAB'!C:N,12,FALSE)),0,VLOOKUP($C7,'106秋男OAB'!C:N,12,FALSE))</f>
        <v>49.188391763734188</v>
      </c>
      <c r="F7" s="2">
        <f>IF(ISNA(VLOOKUP($C7,'106冬男OAB'!C:N,12,FALSE)),0,VLOOKUP($C7,'106冬男OAB'!C:N,12,FALSE))</f>
        <v>44.264837625979851</v>
      </c>
      <c r="G7" s="2">
        <f>IF(ISNA(VLOOKUP($C7,'107春男OAB'!C:N,12,FALSE)),0,VLOOKUP($C7,'107春男OAB'!C:N,12,FALSE))</f>
        <v>50.516121384542444</v>
      </c>
      <c r="H7" s="2">
        <f>IF(ISNA(VLOOKUP($C7,'107夏男OAB'!C:N,12,FALSE)),0,VLOOKUP($C7,'107夏男OAB'!C:N,12,FALSE))</f>
        <v>17.361111111111114</v>
      </c>
      <c r="I7" s="2">
        <f>D7*0.8</f>
        <v>34.632087912087911</v>
      </c>
      <c r="J7" s="2">
        <f>E7</f>
        <v>49.188391763734188</v>
      </c>
      <c r="K7" s="2">
        <f>F7*1.2</f>
        <v>53.117805151175823</v>
      </c>
      <c r="L7" s="2">
        <f>G7*1.3</f>
        <v>65.670957799905182</v>
      </c>
      <c r="M7" s="2">
        <f>H7*1.5</f>
        <v>26.041666666666671</v>
      </c>
      <c r="N7" s="2">
        <f>SUM(I7:M7)</f>
        <v>228.65090929356978</v>
      </c>
      <c r="O7" s="18" t="str">
        <f>IF(ISNA(VLOOKUP($C7,'107夏季賽選手組別'!B:E,4,FALSE)),0,VLOOKUP($C7,'107夏季賽選手組別'!B:E,4,FALSE))</f>
        <v>全國</v>
      </c>
    </row>
    <row r="8" spans="1:15" ht="16.5">
      <c r="A8" s="1">
        <v>7</v>
      </c>
      <c r="B8" s="8" t="s">
        <v>497</v>
      </c>
      <c r="C8" s="9" t="s">
        <v>503</v>
      </c>
      <c r="D8" s="2">
        <f>IF(ISNA(VLOOKUP($C8,台業男!C:N,12,FALSE)),0,VLOOKUP($C8,台業男!C:N,12,FALSE))</f>
        <v>0</v>
      </c>
      <c r="E8" s="2">
        <f>IF(ISNA(VLOOKUP($C8,'106秋男OAB'!C:N,12,FALSE)),0,VLOOKUP($C8,'106秋男OAB'!C:N,12,FALSE))</f>
        <v>42.284282174693089</v>
      </c>
      <c r="F8" s="2">
        <f>IF(ISNA(VLOOKUP($C8,'106冬男OAB'!C:N,12,FALSE)),0,VLOOKUP($C8,'106冬男OAB'!C:N,12,FALSE))</f>
        <v>42.264837625979851</v>
      </c>
      <c r="G8" s="2">
        <f>IF(ISNA(VLOOKUP($C8,'107春男OAB'!C:N,12,FALSE)),0,VLOOKUP($C8,'107春男OAB'!C:N,12,FALSE))</f>
        <v>50.516121384542444</v>
      </c>
      <c r="H8" s="2">
        <f>IF(ISNA(VLOOKUP($C8,'107夏男OAB'!C:N,12,FALSE)),0,VLOOKUP($C8,'107夏男OAB'!C:N,12,FALSE))</f>
        <v>44.786111111111126</v>
      </c>
      <c r="I8" s="2">
        <f>D8*0.8</f>
        <v>0</v>
      </c>
      <c r="J8" s="2">
        <f>E8</f>
        <v>42.284282174693089</v>
      </c>
      <c r="K8" s="2">
        <f>F8*1.2</f>
        <v>50.717805151175817</v>
      </c>
      <c r="L8" s="2">
        <f>G8*1.3</f>
        <v>65.670957799905182</v>
      </c>
      <c r="M8" s="2">
        <f>H8*1.5</f>
        <v>67.179166666666688</v>
      </c>
      <c r="N8" s="2">
        <f>SUM(I8:M8)</f>
        <v>225.85221179244076</v>
      </c>
      <c r="O8" s="18" t="str">
        <f>IF(ISNA(VLOOKUP($C8,'107夏季賽選手組別'!B:E,4,FALSE)),0,VLOOKUP($C8,'107夏季賽選手組別'!B:E,4,FALSE))</f>
        <v>全國</v>
      </c>
    </row>
    <row r="9" spans="1:15" ht="16.5">
      <c r="A9" s="1">
        <v>8</v>
      </c>
      <c r="B9" s="8" t="s">
        <v>495</v>
      </c>
      <c r="C9" s="11" t="s">
        <v>504</v>
      </c>
      <c r="D9" s="2">
        <f>IF(ISNA(VLOOKUP($C9,台業男!C:N,12,FALSE)),0,VLOOKUP($C9,台業男!C:N,12,FALSE))</f>
        <v>0</v>
      </c>
      <c r="E9" s="2">
        <f>IF(ISNA(VLOOKUP($C9,'106秋男OAB'!C:N,12,FALSE)),0,VLOOKUP($C9,'106秋男OAB'!C:N,12,FALSE))</f>
        <v>59.051405462364329</v>
      </c>
      <c r="F9" s="2">
        <f>IF(ISNA(VLOOKUP($C9,'106冬男OAB'!C:N,12,FALSE)),0,VLOOKUP($C9,'106冬男OAB'!C:N,12,FALSE))</f>
        <v>46.264837625979851</v>
      </c>
      <c r="G9" s="2">
        <f>IF(ISNA(VLOOKUP($C9,'107春男OAB'!C:N,12,FALSE)),0,VLOOKUP($C9,'107春男OAB'!C:N,12,FALSE))</f>
        <v>32.516121384542444</v>
      </c>
      <c r="H9" s="2">
        <f>IF(ISNA(VLOOKUP($C9,'107夏男OAB'!C:N,12,FALSE)),0,VLOOKUP($C9,'107夏男OAB'!C:N,12,FALSE))</f>
        <v>45.786111111111126</v>
      </c>
      <c r="I9" s="2">
        <f>D9*0.8</f>
        <v>0</v>
      </c>
      <c r="J9" s="2">
        <f>E9</f>
        <v>59.051405462364329</v>
      </c>
      <c r="K9" s="2">
        <f>F9*1.2</f>
        <v>55.517805151175821</v>
      </c>
      <c r="L9" s="2">
        <f>G9*1.3</f>
        <v>42.270957799905176</v>
      </c>
      <c r="M9" s="2">
        <f>H9*1.5</f>
        <v>68.679166666666688</v>
      </c>
      <c r="N9" s="2">
        <f>SUM(I9:M9)</f>
        <v>225.519335080112</v>
      </c>
      <c r="O9" s="18" t="str">
        <f>IF(ISNA(VLOOKUP($C9,'107夏季賽選手組別'!B:E,4,FALSE)),0,VLOOKUP($C9,'107夏季賽選手組別'!B:E,4,FALSE))</f>
        <v>台北</v>
      </c>
    </row>
    <row r="10" spans="1:15" ht="16.5">
      <c r="A10" s="1">
        <v>9</v>
      </c>
      <c r="B10" s="8" t="s">
        <v>497</v>
      </c>
      <c r="C10" s="9" t="s">
        <v>505</v>
      </c>
      <c r="D10" s="2">
        <f>IF(ISNA(VLOOKUP($C10,台業男!C:N,12,FALSE)),0,VLOOKUP($C10,台業男!C:N,12,FALSE))</f>
        <v>0</v>
      </c>
      <c r="E10" s="2">
        <f>IF(ISNA(VLOOKUP($C10,'106秋男OAB'!C:N,12,FALSE)),0,VLOOKUP($C10,'106秋男OAB'!C:N,12,FALSE))</f>
        <v>0</v>
      </c>
      <c r="F10" s="2">
        <f>IF(ISNA(VLOOKUP($C10,'106冬男OAB'!C:N,12,FALSE)),0,VLOOKUP($C10,'106冬男OAB'!C:N,12,FALSE))</f>
        <v>57.264837625979851</v>
      </c>
      <c r="G10" s="2">
        <f>IF(ISNA(VLOOKUP($C10,'107春男OAB'!C:N,12,FALSE)),0,VLOOKUP($C10,'107春男OAB'!C:N,12,FALSE))</f>
        <v>48.516121384542444</v>
      </c>
      <c r="H10" s="2">
        <f>IF(ISNA(VLOOKUP($C10,'107夏男OAB'!C:N,12,FALSE)),0,VLOOKUP($C10,'107夏男OAB'!C:N,12,FALSE))</f>
        <v>59.786111111111126</v>
      </c>
      <c r="I10" s="2">
        <f>D10*0.8</f>
        <v>0</v>
      </c>
      <c r="J10" s="2">
        <f>E10</f>
        <v>0</v>
      </c>
      <c r="K10" s="2">
        <f>F10*1.2</f>
        <v>68.717805151175824</v>
      </c>
      <c r="L10" s="2">
        <f>G10*1.3</f>
        <v>63.07095779990518</v>
      </c>
      <c r="M10" s="2">
        <f>H10*1.5</f>
        <v>89.679166666666688</v>
      </c>
      <c r="N10" s="2">
        <f>SUM(I10:M10)</f>
        <v>221.4679296177477</v>
      </c>
      <c r="O10" s="18" t="str">
        <f>IF(ISNA(VLOOKUP($C10,'107夏季賽選手組別'!B:E,4,FALSE)),0,VLOOKUP($C10,'107夏季賽選手組別'!B:E,4,FALSE))</f>
        <v>高雄</v>
      </c>
    </row>
    <row r="11" spans="1:15" ht="16.5">
      <c r="A11" s="1">
        <v>10</v>
      </c>
      <c r="B11" s="8" t="s">
        <v>497</v>
      </c>
      <c r="C11" s="9" t="s">
        <v>506</v>
      </c>
      <c r="D11" s="2">
        <f>IF(ISNA(VLOOKUP($C11,台業男!C:N,12,FALSE)),0,VLOOKUP($C11,台業男!C:N,12,FALSE))</f>
        <v>39.290109890109889</v>
      </c>
      <c r="E11" s="2">
        <f>IF(ISNA(VLOOKUP($C11,'106秋男OAB'!C:N,12,FALSE)),0,VLOOKUP($C11,'106秋男OAB'!C:N,12,FALSE))</f>
        <v>43.270583544556104</v>
      </c>
      <c r="F11" s="2">
        <f>IF(ISNA(VLOOKUP($C11,'106冬男OAB'!C:N,12,FALSE)),0,VLOOKUP($C11,'106冬男OAB'!C:N,12,FALSE))</f>
        <v>47.264837625979851</v>
      </c>
      <c r="G11" s="2">
        <f>IF(ISNA(VLOOKUP($C11,'107春男OAB'!C:N,12,FALSE)),0,VLOOKUP($C11,'107春男OAB'!C:N,12,FALSE))</f>
        <v>46.516121384542444</v>
      </c>
      <c r="H11" s="2">
        <f>IF(ISNA(VLOOKUP($C11,'107夏男OAB'!C:N,12,FALSE)),0,VLOOKUP($C11,'107夏男OAB'!C:N,12,FALSE))</f>
        <v>6.3611111111111143</v>
      </c>
      <c r="I11" s="2">
        <f>D11*0.8</f>
        <v>31.432087912087912</v>
      </c>
      <c r="J11" s="2">
        <f>E11</f>
        <v>43.270583544556104</v>
      </c>
      <c r="K11" s="2">
        <f>F11*1.2</f>
        <v>56.717805151175817</v>
      </c>
      <c r="L11" s="2">
        <f>G11*1.3</f>
        <v>60.470957799905179</v>
      </c>
      <c r="M11" s="2">
        <f>H11*1.5</f>
        <v>9.5416666666666714</v>
      </c>
      <c r="N11" s="2">
        <f>SUM(I11:M11)</f>
        <v>201.43310107439169</v>
      </c>
      <c r="O11" s="18" t="str">
        <f>IF(ISNA(VLOOKUP($C11,'107夏季賽選手組別'!B:E,4,FALSE)),0,VLOOKUP($C11,'107夏季賽選手組別'!B:E,4,FALSE))</f>
        <v>台北</v>
      </c>
    </row>
    <row r="12" spans="1:15" ht="16.5">
      <c r="A12" s="1">
        <v>11</v>
      </c>
      <c r="B12" s="8" t="s">
        <v>497</v>
      </c>
      <c r="C12" s="9" t="s">
        <v>507</v>
      </c>
      <c r="D12" s="2">
        <f>IF(ISNA(VLOOKUP($C12,台業男!C:N,12,FALSE)),0,VLOOKUP($C12,台業男!C:N,12,FALSE))</f>
        <v>0</v>
      </c>
      <c r="E12" s="2">
        <f>IF(ISNA(VLOOKUP($C12,'106秋男OAB'!C:N,12,FALSE)),0,VLOOKUP($C12,'106秋男OAB'!C:N,12,FALSE))</f>
        <v>46.229487654145146</v>
      </c>
      <c r="F12" s="2">
        <f>IF(ISNA(VLOOKUP($C12,'106冬男OAB'!C:N,12,FALSE)),0,VLOOKUP($C12,'106冬男OAB'!C:N,12,FALSE))</f>
        <v>50.264837625979851</v>
      </c>
      <c r="G12" s="2">
        <f>IF(ISNA(VLOOKUP($C12,'107春男OAB'!C:N,12,FALSE)),0,VLOOKUP($C12,'107春男OAB'!C:N,12,FALSE))</f>
        <v>17.333333333333329</v>
      </c>
      <c r="H12" s="2">
        <f>IF(ISNA(VLOOKUP($C12,'107夏男OAB'!C:N,12,FALSE)),0,VLOOKUP($C12,'107夏男OAB'!C:N,12,FALSE))</f>
        <v>44.786111111111126</v>
      </c>
      <c r="I12" s="2">
        <f>D12*0.8</f>
        <v>0</v>
      </c>
      <c r="J12" s="2">
        <f>E12</f>
        <v>46.229487654145146</v>
      </c>
      <c r="K12" s="2">
        <f>F12*1.2</f>
        <v>60.317805151175818</v>
      </c>
      <c r="L12" s="2">
        <f>G12*1.3</f>
        <v>22.533333333333328</v>
      </c>
      <c r="M12" s="2">
        <f>H12*1.5</f>
        <v>67.179166666666688</v>
      </c>
      <c r="N12" s="2">
        <f>SUM(I12:M12)</f>
        <v>196.25979280532096</v>
      </c>
      <c r="O12" s="18" t="str">
        <f>IF(ISNA(VLOOKUP($C12,'107夏季賽選手組別'!B:E,4,FALSE)),0,VLOOKUP($C12,'107夏季賽選手組別'!B:E,4,FALSE))</f>
        <v>淡水</v>
      </c>
    </row>
    <row r="13" spans="1:15" ht="16.5">
      <c r="A13" s="1">
        <v>12</v>
      </c>
      <c r="B13" s="8" t="s">
        <v>497</v>
      </c>
      <c r="C13" s="9" t="s">
        <v>508</v>
      </c>
      <c r="D13" s="2">
        <f>IF(ISNA(VLOOKUP($C13,台業男!C:N,12,FALSE)),0,VLOOKUP($C13,台業男!C:N,12,FALSE))</f>
        <v>36.290109890109889</v>
      </c>
      <c r="E13" s="2">
        <f>IF(ISNA(VLOOKUP($C13,'106秋男OAB'!C:N,12,FALSE)),0,VLOOKUP($C13,'106秋男OAB'!C:N,12,FALSE))</f>
        <v>50.174693133597202</v>
      </c>
      <c r="F13" s="2">
        <f>IF(ISNA(VLOOKUP($C13,'106冬男OAB'!C:N,12,FALSE)),0,VLOOKUP($C13,'106冬男OAB'!C:N,12,FALSE))</f>
        <v>39.264837625979851</v>
      </c>
      <c r="G13" s="2">
        <f>IF(ISNA(VLOOKUP($C13,'107春男OAB'!C:N,12,FALSE)),0,VLOOKUP($C13,'107春男OAB'!C:N,12,FALSE))</f>
        <v>49.516121384542444</v>
      </c>
      <c r="H13" s="2">
        <f>IF(ISNA(VLOOKUP($C13,'107夏男OAB'!C:N,12,FALSE)),0,VLOOKUP($C13,'107夏男OAB'!C:N,12,FALSE))</f>
        <v>0</v>
      </c>
      <c r="I13" s="2">
        <f>D13*0.8</f>
        <v>29.032087912087913</v>
      </c>
      <c r="J13" s="2">
        <f>E13</f>
        <v>50.174693133597202</v>
      </c>
      <c r="K13" s="2">
        <f>F13*1.2</f>
        <v>47.117805151175823</v>
      </c>
      <c r="L13" s="2">
        <f>G13*1.3</f>
        <v>64.370957799905185</v>
      </c>
      <c r="M13" s="2">
        <f>H13*1.5</f>
        <v>0</v>
      </c>
      <c r="N13" s="2">
        <f>SUM(I13:M13)</f>
        <v>190.69554399676611</v>
      </c>
      <c r="O13" s="18" t="str">
        <f>IF(ISNA(VLOOKUP($C13,'107夏季賽選手組別'!B:E,4,FALSE)),0,VLOOKUP($C13,'107夏季賽選手組別'!B:E,4,FALSE))</f>
        <v>臺中國際</v>
      </c>
    </row>
    <row r="14" spans="1:15" ht="16.5">
      <c r="A14" s="1">
        <v>13</v>
      </c>
      <c r="B14" s="8" t="s">
        <v>497</v>
      </c>
      <c r="C14" s="9" t="s">
        <v>509</v>
      </c>
      <c r="D14" s="2">
        <f>IF(ISNA(VLOOKUP($C14,台業男!C:N,12,FALSE)),0,VLOOKUP($C14,台業男!C:N,12,FALSE))</f>
        <v>31.290109890109889</v>
      </c>
      <c r="E14" s="2">
        <f>IF(ISNA(VLOOKUP($C14,'106秋男OAB'!C:N,12,FALSE)),0,VLOOKUP($C14,'106秋男OAB'!C:N,12,FALSE))</f>
        <v>54.119898613049259</v>
      </c>
      <c r="F14" s="2">
        <f>IF(ISNA(VLOOKUP($C14,'106冬男OAB'!C:N,12,FALSE)),0,VLOOKUP($C14,'106冬男OAB'!C:N,12,FALSE))</f>
        <v>40.264837625979851</v>
      </c>
      <c r="G14" s="2">
        <f>IF(ISNA(VLOOKUP($C14,'107春男OAB'!C:N,12,FALSE)),0,VLOOKUP($C14,'107春男OAB'!C:N,12,FALSE))</f>
        <v>0</v>
      </c>
      <c r="H14" s="2">
        <f>IF(ISNA(VLOOKUP($C14,'107夏男OAB'!C:N,12,FALSE)),0,VLOOKUP($C14,'107夏男OAB'!C:N,12,FALSE))</f>
        <v>41.786111111111126</v>
      </c>
      <c r="I14" s="2">
        <f>D14*0.8</f>
        <v>25.032087912087913</v>
      </c>
      <c r="J14" s="2">
        <f>E14</f>
        <v>54.119898613049259</v>
      </c>
      <c r="K14" s="2">
        <f>F14*1.2</f>
        <v>48.317805151175818</v>
      </c>
      <c r="L14" s="2">
        <f>G14*1.3</f>
        <v>0</v>
      </c>
      <c r="M14" s="2">
        <f>H14*1.5</f>
        <v>62.679166666666688</v>
      </c>
      <c r="N14" s="2">
        <f>SUM(I14:M14)</f>
        <v>190.14895834297968</v>
      </c>
      <c r="O14" s="18" t="str">
        <f>IF(ISNA(VLOOKUP($C14,'107夏季賽選手組別'!B:E,4,FALSE)),0,VLOOKUP($C14,'107夏季賽選手組別'!B:E,4,FALSE))</f>
        <v>高雄</v>
      </c>
    </row>
    <row r="15" spans="1:15" ht="16.5">
      <c r="A15" s="1">
        <v>14</v>
      </c>
      <c r="B15" s="8" t="s">
        <v>510</v>
      </c>
      <c r="C15" s="9" t="s">
        <v>511</v>
      </c>
      <c r="D15" s="2">
        <f>IF(ISNA(VLOOKUP($C15,台業男!C:N,12,FALSE)),0,VLOOKUP($C15,台業男!C:N,12,FALSE))</f>
        <v>0</v>
      </c>
      <c r="E15" s="2">
        <f>IF(ISNA(VLOOKUP($C15,'106秋男OAB'!C:N,12,FALSE)),0,VLOOKUP($C15,'106秋男OAB'!C:N,12,FALSE))</f>
        <v>35.380172585651991</v>
      </c>
      <c r="F15" s="2">
        <f>IF(ISNA(VLOOKUP($C15,'106冬男OAB'!C:N,12,FALSE)),0,VLOOKUP($C15,'106冬男OAB'!C:N,12,FALSE))</f>
        <v>46.264837625979851</v>
      </c>
      <c r="G15" s="2">
        <f>IF(ISNA(VLOOKUP($C15,'107春男OAB'!C:N,12,FALSE)),0,VLOOKUP($C15,'107春男OAB'!C:N,12,FALSE))</f>
        <v>39.516121384542444</v>
      </c>
      <c r="H15" s="2">
        <f>IF(ISNA(VLOOKUP($C15,'107夏男OAB'!C:N,12,FALSE)),0,VLOOKUP($C15,'107夏男OAB'!C:N,12,FALSE))</f>
        <v>30.786111111111126</v>
      </c>
      <c r="I15" s="2">
        <f>D15*0.8</f>
        <v>0</v>
      </c>
      <c r="J15" s="2">
        <f>E15</f>
        <v>35.380172585651991</v>
      </c>
      <c r="K15" s="2">
        <f>F15*1.2</f>
        <v>55.517805151175821</v>
      </c>
      <c r="L15" s="2">
        <f>G15*1.3</f>
        <v>51.370957799905177</v>
      </c>
      <c r="M15" s="2">
        <f>H15*1.5</f>
        <v>46.179166666666688</v>
      </c>
      <c r="N15" s="2">
        <f>SUM(I15:M15)</f>
        <v>188.44810220339969</v>
      </c>
      <c r="O15" s="18">
        <f>IF(ISNA(VLOOKUP($C15,'107夏季賽選手組別'!B:E,4,FALSE)),0,VLOOKUP($C15,'107夏季賽選手組別'!B:E,4,FALSE))</f>
        <v>0</v>
      </c>
    </row>
    <row r="16" spans="1:15" ht="16.5">
      <c r="A16" s="1">
        <v>15</v>
      </c>
      <c r="B16" s="8" t="s">
        <v>495</v>
      </c>
      <c r="C16" s="9" t="s">
        <v>512</v>
      </c>
      <c r="D16" s="2">
        <f>IF(ISNA(VLOOKUP($C16,台業男!C:N,12,FALSE)),0,VLOOKUP($C16,台業男!C:N,12,FALSE))</f>
        <v>0</v>
      </c>
      <c r="E16" s="2">
        <f>IF(ISNA(VLOOKUP($C16,'106秋男OAB'!C:N,12,FALSE)),0,VLOOKUP($C16,'106秋男OAB'!C:N,12,FALSE))</f>
        <v>0</v>
      </c>
      <c r="F16" s="2">
        <f>IF(ISNA(VLOOKUP($C16,'106冬男OAB'!C:N,12,FALSE)),0,VLOOKUP($C16,'106冬男OAB'!C:N,12,FALSE))</f>
        <v>45.264837625979851</v>
      </c>
      <c r="G16" s="2">
        <f>IF(ISNA(VLOOKUP($C16,'107春男OAB'!C:N,12,FALSE)),0,VLOOKUP($C16,'107春男OAB'!C:N,12,FALSE))</f>
        <v>46.516121384542444</v>
      </c>
      <c r="H16" s="2">
        <f>IF(ISNA(VLOOKUP($C16,'107夏男OAB'!C:N,12,FALSE)),0,VLOOKUP($C16,'107夏男OAB'!C:N,12,FALSE))</f>
        <v>42.786111111111126</v>
      </c>
      <c r="I16" s="2">
        <f>D16*0.8</f>
        <v>0</v>
      </c>
      <c r="J16" s="2">
        <f>E16</f>
        <v>0</v>
      </c>
      <c r="K16" s="2">
        <f>F16*1.2</f>
        <v>54.317805151175818</v>
      </c>
      <c r="L16" s="2">
        <f>G16*1.3</f>
        <v>60.470957799905179</v>
      </c>
      <c r="M16" s="2">
        <f>H16*1.5</f>
        <v>64.179166666666688</v>
      </c>
      <c r="N16" s="2">
        <f>SUM(I16:M16)</f>
        <v>178.9679296177477</v>
      </c>
      <c r="O16" s="18" t="str">
        <f>IF(ISNA(VLOOKUP($C16,'107夏季賽選手組別'!B:E,4,FALSE)),0,VLOOKUP($C16,'107夏季賽選手組別'!B:E,4,FALSE))</f>
        <v>東華</v>
      </c>
    </row>
    <row r="17" spans="1:15" ht="16.5">
      <c r="A17" s="1">
        <v>16</v>
      </c>
      <c r="B17" s="8" t="s">
        <v>497</v>
      </c>
      <c r="C17" s="9" t="s">
        <v>513</v>
      </c>
      <c r="D17" s="2">
        <f>IF(ISNA(VLOOKUP($C17,台業男!C:N,12,FALSE)),0,VLOOKUP($C17,台業男!C:N,12,FALSE))</f>
        <v>34.290109890109889</v>
      </c>
      <c r="E17" s="2">
        <f>IF(ISNA(VLOOKUP($C17,'106秋男OAB'!C:N,12,FALSE)),0,VLOOKUP($C17,'106秋男OAB'!C:N,12,FALSE))</f>
        <v>33.407569845925977</v>
      </c>
      <c r="F17" s="2">
        <f>IF(ISNA(VLOOKUP($C17,'106冬男OAB'!C:N,12,FALSE)),0,VLOOKUP($C17,'106冬男OAB'!C:N,12,FALSE))</f>
        <v>0</v>
      </c>
      <c r="G17" s="2">
        <f>IF(ISNA(VLOOKUP($C17,'107春男OAB'!C:N,12,FALSE)),0,VLOOKUP($C17,'107春男OAB'!C:N,12,FALSE))</f>
        <v>31.516121384542444</v>
      </c>
      <c r="H17" s="2">
        <f>IF(ISNA(VLOOKUP($C17,'107夏男OAB'!C:N,12,FALSE)),0,VLOOKUP($C17,'107夏男OAB'!C:N,12,FALSE))</f>
        <v>45.786111111111126</v>
      </c>
      <c r="I17" s="2">
        <f>D17*0.8</f>
        <v>27.432087912087912</v>
      </c>
      <c r="J17" s="2">
        <f>E17</f>
        <v>33.407569845925977</v>
      </c>
      <c r="K17" s="2">
        <f>F17*1.2</f>
        <v>0</v>
      </c>
      <c r="L17" s="2">
        <f>G17*1.3</f>
        <v>40.970957799905179</v>
      </c>
      <c r="M17" s="2">
        <f>H17*1.5</f>
        <v>68.679166666666688</v>
      </c>
      <c r="N17" s="2">
        <f>SUM(I17:M17)</f>
        <v>170.48978222458575</v>
      </c>
      <c r="O17" s="18" t="str">
        <f>IF(ISNA(VLOOKUP($C17,'107夏季賽選手組別'!B:E,4,FALSE)),0,VLOOKUP($C17,'107夏季賽選手組別'!B:E,4,FALSE))</f>
        <v>台北</v>
      </c>
    </row>
    <row r="18" spans="1:15" ht="16.5">
      <c r="A18" s="1">
        <v>17</v>
      </c>
      <c r="B18" s="8" t="s">
        <v>497</v>
      </c>
      <c r="C18" s="11" t="s">
        <v>514</v>
      </c>
      <c r="D18" s="2">
        <f>IF(ISNA(VLOOKUP($C18,台業男!C:N,12,FALSE)),0,VLOOKUP($C18,台業男!C:N,12,FALSE))</f>
        <v>28.328571428571422</v>
      </c>
      <c r="E18" s="2">
        <f>IF(ISNA(VLOOKUP($C18,'106秋男OAB'!C:N,12,FALSE)),0,VLOOKUP($C18,'106秋男OAB'!C:N,12,FALSE))</f>
        <v>39.325378065104047</v>
      </c>
      <c r="F18" s="2">
        <f>IF(ISNA(VLOOKUP($C18,'106冬男OAB'!C:N,12,FALSE)),0,VLOOKUP($C18,'106冬男OAB'!C:N,12,FALSE))</f>
        <v>42.264837625979851</v>
      </c>
      <c r="G18" s="2">
        <f>IF(ISNA(VLOOKUP($C18,'107春男OAB'!C:N,12,FALSE)),0,VLOOKUP($C18,'107春男OAB'!C:N,12,FALSE))</f>
        <v>43.516121384542444</v>
      </c>
      <c r="H18" s="2">
        <f>IF(ISNA(VLOOKUP($C18,'107夏男OAB'!C:N,12,FALSE)),0,VLOOKUP($C18,'107夏男OAB'!C:N,12,FALSE))</f>
        <v>0</v>
      </c>
      <c r="I18" s="2">
        <f>D18*0.8</f>
        <v>22.662857142857138</v>
      </c>
      <c r="J18" s="2">
        <f>E18</f>
        <v>39.325378065104047</v>
      </c>
      <c r="K18" s="2">
        <f>F18*1.2</f>
        <v>50.717805151175817</v>
      </c>
      <c r="L18" s="2">
        <f>G18*1.3</f>
        <v>56.57095779990518</v>
      </c>
      <c r="M18" s="2">
        <f>H18*1.5</f>
        <v>0</v>
      </c>
      <c r="N18" s="2">
        <f>SUM(I18:M18)</f>
        <v>169.27699815904219</v>
      </c>
      <c r="O18" s="18" t="str">
        <f>IF(ISNA(VLOOKUP($C18,'107夏季賽選手組別'!B:E,4,FALSE)),0,VLOOKUP($C18,'107夏季賽選手組別'!B:E,4,FALSE))</f>
        <v>台北</v>
      </c>
    </row>
    <row r="19" spans="1:15" ht="16.5">
      <c r="A19" s="1">
        <v>18</v>
      </c>
      <c r="B19" s="8" t="s">
        <v>510</v>
      </c>
      <c r="C19" s="9" t="s">
        <v>515</v>
      </c>
      <c r="D19" s="2">
        <f>IF(ISNA(VLOOKUP($C19,台業男!C:N,12,FALSE)),0,VLOOKUP($C19,台業男!C:N,12,FALSE))</f>
        <v>0</v>
      </c>
      <c r="E19" s="2">
        <f>IF(ISNA(VLOOKUP($C19,'106秋男OAB'!C:N,12,FALSE)),0,VLOOKUP($C19,'106秋男OAB'!C:N,12,FALSE))</f>
        <v>26.503460256884864</v>
      </c>
      <c r="F19" s="2">
        <f>IF(ISNA(VLOOKUP($C19,'106冬男OAB'!C:N,12,FALSE)),0,VLOOKUP($C19,'106冬男OAB'!C:N,12,FALSE))</f>
        <v>27.264837625979851</v>
      </c>
      <c r="G19" s="2">
        <f>IF(ISNA(VLOOKUP($C19,'107春男OAB'!C:N,12,FALSE)),0,VLOOKUP($C19,'107春男OAB'!C:N,12,FALSE))</f>
        <v>39.516121384542444</v>
      </c>
      <c r="H19" s="2">
        <f>IF(ISNA(VLOOKUP($C19,'107夏男OAB'!C:N,12,FALSE)),0,VLOOKUP($C19,'107夏男OAB'!C:N,12,FALSE))</f>
        <v>38.786111111111126</v>
      </c>
      <c r="I19" s="2">
        <f>D19*0.8</f>
        <v>0</v>
      </c>
      <c r="J19" s="2">
        <f>E19</f>
        <v>26.503460256884864</v>
      </c>
      <c r="K19" s="2">
        <f>F19*1.2</f>
        <v>32.717805151175817</v>
      </c>
      <c r="L19" s="2">
        <f>G19*1.3</f>
        <v>51.370957799905177</v>
      </c>
      <c r="M19" s="2">
        <f>H19*1.5</f>
        <v>58.179166666666688</v>
      </c>
      <c r="N19" s="2">
        <f>SUM(I19:M19)</f>
        <v>168.77138987463255</v>
      </c>
      <c r="O19" s="18" t="str">
        <f>IF(ISNA(VLOOKUP($C19,'107夏季賽選手組別'!B:E,4,FALSE)),0,VLOOKUP($C19,'107夏季賽選手組別'!B:E,4,FALSE))</f>
        <v>東華</v>
      </c>
    </row>
    <row r="20" spans="1:15" ht="16.5">
      <c r="A20" s="1">
        <v>19</v>
      </c>
      <c r="B20" s="8" t="s">
        <v>495</v>
      </c>
      <c r="C20" s="9" t="s">
        <v>516</v>
      </c>
      <c r="D20" s="2">
        <f>IF(ISNA(VLOOKUP($C20,台業男!C:N,12,FALSE)),0,VLOOKUP($C20,台業男!C:N,12,FALSE))</f>
        <v>0</v>
      </c>
      <c r="E20" s="2">
        <f>IF(ISNA(VLOOKUP($C20,'106秋男OAB'!C:N,12,FALSE)),0,VLOOKUP($C20,'106秋男OAB'!C:N,12,FALSE))</f>
        <v>49.188391763734188</v>
      </c>
      <c r="F20" s="2">
        <f>IF(ISNA(VLOOKUP($C20,'106冬男OAB'!C:N,12,FALSE)),0,VLOOKUP($C20,'106冬男OAB'!C:N,12,FALSE))</f>
        <v>35.264837625979851</v>
      </c>
      <c r="G20" s="2">
        <f>IF(ISNA(VLOOKUP($C20,'107春男OAB'!C:N,12,FALSE)),0,VLOOKUP($C20,'107春男OAB'!C:N,12,FALSE))</f>
        <v>0</v>
      </c>
      <c r="H20" s="2">
        <f>IF(ISNA(VLOOKUP($C20,'107夏男OAB'!C:N,12,FALSE)),0,VLOOKUP($C20,'107夏男OAB'!C:N,12,FALSE))</f>
        <v>49.786111111111126</v>
      </c>
      <c r="I20" s="2">
        <f>D20*0.8</f>
        <v>0</v>
      </c>
      <c r="J20" s="2">
        <f>E20</f>
        <v>49.188391763734188</v>
      </c>
      <c r="K20" s="2">
        <f>F20*1.2</f>
        <v>42.317805151175818</v>
      </c>
      <c r="L20" s="2">
        <f>G20*1.3</f>
        <v>0</v>
      </c>
      <c r="M20" s="2">
        <f>H20*1.5</f>
        <v>74.679166666666688</v>
      </c>
      <c r="N20" s="2">
        <f>SUM(I20:M20)</f>
        <v>166.18536358157669</v>
      </c>
      <c r="O20" s="18" t="str">
        <f>IF(ISNA(VLOOKUP($C20,'107夏季賽選手組別'!B:E,4,FALSE)),0,VLOOKUP($C20,'107夏季賽選手組別'!B:E,4,FALSE))</f>
        <v>彰化</v>
      </c>
    </row>
    <row r="21" spans="1:15" ht="16.5">
      <c r="A21" s="1">
        <v>20</v>
      </c>
      <c r="B21" s="8" t="s">
        <v>497</v>
      </c>
      <c r="C21" s="9" t="s">
        <v>517</v>
      </c>
      <c r="D21" s="2">
        <f>IF(ISNA(VLOOKUP($C21,台業男!C:N,12,FALSE)),0,VLOOKUP($C21,台業男!C:N,12,FALSE))</f>
        <v>0</v>
      </c>
      <c r="E21" s="2">
        <f>IF(ISNA(VLOOKUP($C21,'106秋男OAB'!C:N,12,FALSE)),0,VLOOKUP($C21,'106秋男OAB'!C:N,12,FALSE))</f>
        <v>0</v>
      </c>
      <c r="F21" s="2">
        <f>IF(ISNA(VLOOKUP($C21,'106冬男OAB'!C:N,12,FALSE)),0,VLOOKUP($C21,'106冬男OAB'!C:N,12,FALSE))</f>
        <v>44.264837625979851</v>
      </c>
      <c r="G21" s="2">
        <f>IF(ISNA(VLOOKUP($C21,'107春男OAB'!C:N,12,FALSE)),0,VLOOKUP($C21,'107春男OAB'!C:N,12,FALSE))</f>
        <v>53.516121384542444</v>
      </c>
      <c r="H21" s="2">
        <f>IF(ISNA(VLOOKUP($C21,'107夏男OAB'!C:N,12,FALSE)),0,VLOOKUP($C21,'107夏男OAB'!C:N,12,FALSE))</f>
        <v>27.786111111111126</v>
      </c>
      <c r="I21" s="2">
        <f>D21*0.8</f>
        <v>0</v>
      </c>
      <c r="J21" s="2">
        <f>E21</f>
        <v>0</v>
      </c>
      <c r="K21" s="2">
        <f>F21*1.2</f>
        <v>53.117805151175823</v>
      </c>
      <c r="L21" s="2">
        <f>G21*1.3</f>
        <v>69.570957799905173</v>
      </c>
      <c r="M21" s="2">
        <f>H21*1.5</f>
        <v>41.679166666666688</v>
      </c>
      <c r="N21" s="2">
        <f>SUM(I21:M21)</f>
        <v>164.36792961774768</v>
      </c>
      <c r="O21" s="18" t="str">
        <f>IF(ISNA(VLOOKUP($C21,'107夏季賽選手組別'!B:E,4,FALSE)),0,VLOOKUP($C21,'107夏季賽選手組別'!B:E,4,FALSE))</f>
        <v>林口</v>
      </c>
    </row>
    <row r="22" spans="1:15" ht="16.5">
      <c r="A22" s="1">
        <v>21</v>
      </c>
      <c r="B22" s="8" t="s">
        <v>497</v>
      </c>
      <c r="C22" s="11" t="s">
        <v>518</v>
      </c>
      <c r="D22" s="2">
        <f>IF(ISNA(VLOOKUP($C22,台業男!C:N,12,FALSE)),0,VLOOKUP($C22,台業男!C:N,12,FALSE))</f>
        <v>40.290109890109889</v>
      </c>
      <c r="E22" s="2">
        <f>IF(ISNA(VLOOKUP($C22,'106秋男OAB'!C:N,12,FALSE)),0,VLOOKUP($C22,'106秋男OAB'!C:N,12,FALSE))</f>
        <v>0</v>
      </c>
      <c r="F22" s="2">
        <f>IF(ISNA(VLOOKUP($C22,'106冬男OAB'!C:N,12,FALSE)),0,VLOOKUP($C22,'106冬男OAB'!C:N,12,FALSE))</f>
        <v>37.264837625979851</v>
      </c>
      <c r="G22" s="2">
        <f>IF(ISNA(VLOOKUP($C22,'107春男OAB'!C:N,12,FALSE)),0,VLOOKUP($C22,'107春男OAB'!C:N,12,FALSE))</f>
        <v>17.333333333333329</v>
      </c>
      <c r="H22" s="2">
        <f>IF(ISNA(VLOOKUP($C22,'107夏男OAB'!C:N,12,FALSE)),0,VLOOKUP($C22,'107夏男OAB'!C:N,12,FALSE))</f>
        <v>42.786111111111126</v>
      </c>
      <c r="I22" s="2">
        <f>D22*0.8</f>
        <v>32.232087912087913</v>
      </c>
      <c r="J22" s="2">
        <f>E22</f>
        <v>0</v>
      </c>
      <c r="K22" s="2">
        <f>F22*1.2</f>
        <v>44.717805151175817</v>
      </c>
      <c r="L22" s="2">
        <f>G22*1.3</f>
        <v>22.533333333333328</v>
      </c>
      <c r="M22" s="2">
        <f>H22*1.5</f>
        <v>64.179166666666688</v>
      </c>
      <c r="N22" s="2">
        <f>SUM(I22:M22)</f>
        <v>163.66239306326375</v>
      </c>
      <c r="O22" s="18" t="str">
        <f>IF(ISNA(VLOOKUP($C22,'107夏季賽選手組別'!B:E,4,FALSE)),0,VLOOKUP($C22,'107夏季賽選手組別'!B:E,4,FALSE))</f>
        <v>東華</v>
      </c>
    </row>
    <row r="23" spans="1:15" ht="16.5">
      <c r="A23" s="1">
        <v>22</v>
      </c>
      <c r="B23" s="8" t="s">
        <v>495</v>
      </c>
      <c r="C23" s="9" t="s">
        <v>519</v>
      </c>
      <c r="D23" s="2">
        <f>IF(ISNA(VLOOKUP($C23,台業男!C:N,12,FALSE)),0,VLOOKUP($C23,台業男!C:N,12,FALSE))</f>
        <v>0</v>
      </c>
      <c r="E23" s="2">
        <f>IF(ISNA(VLOOKUP($C23,'106秋男OAB'!C:N,12,FALSE)),0,VLOOKUP($C23,'106秋男OAB'!C:N,12,FALSE))</f>
        <v>39.325378065104047</v>
      </c>
      <c r="F23" s="2">
        <f>IF(ISNA(VLOOKUP($C23,'106冬男OAB'!C:N,12,FALSE)),0,VLOOKUP($C23,'106冬男OAB'!C:N,12,FALSE))</f>
        <v>10.60526315789474</v>
      </c>
      <c r="G23" s="2">
        <f>IF(ISNA(VLOOKUP($C23,'107春男OAB'!C:N,12,FALSE)),0,VLOOKUP($C23,'107春男OAB'!C:N,12,FALSE))</f>
        <v>33.570175438596493</v>
      </c>
      <c r="H23" s="2">
        <f>IF(ISNA(VLOOKUP($C23,'107夏男OAB'!C:N,12,FALSE)),0,VLOOKUP($C23,'107夏男OAB'!C:N,12,FALSE))</f>
        <v>43.786111111111126</v>
      </c>
      <c r="I23" s="2">
        <f>D23*0.8</f>
        <v>0</v>
      </c>
      <c r="J23" s="2">
        <f>E23</f>
        <v>39.325378065104047</v>
      </c>
      <c r="K23" s="2">
        <f>F23*1.2</f>
        <v>12.726315789473688</v>
      </c>
      <c r="L23" s="2">
        <f>G23*1.3</f>
        <v>43.641228070175444</v>
      </c>
      <c r="M23" s="2">
        <f>H23*1.5</f>
        <v>65.679166666666688</v>
      </c>
      <c r="N23" s="2">
        <f>SUM(I23:M23)</f>
        <v>161.37208859141987</v>
      </c>
      <c r="O23" s="18" t="str">
        <f>IF(ISNA(VLOOKUP($C23,'107夏季賽選手組別'!B:E,4,FALSE)),0,VLOOKUP($C23,'107夏季賽選手組別'!B:E,4,FALSE))</f>
        <v>東華</v>
      </c>
    </row>
    <row r="24" spans="1:15" ht="16.5">
      <c r="A24" s="1">
        <v>23</v>
      </c>
      <c r="B24" s="8" t="s">
        <v>495</v>
      </c>
      <c r="C24" s="9" t="s">
        <v>520</v>
      </c>
      <c r="D24" s="2">
        <f>IF(ISNA(VLOOKUP($C24,台業男!C:N,12,FALSE)),0,VLOOKUP($C24,台業男!C:N,12,FALSE))</f>
        <v>9.9258241758241752</v>
      </c>
      <c r="E24" s="2">
        <f>IF(ISNA(VLOOKUP($C24,'106秋男OAB'!C:N,12,FALSE)),0,VLOOKUP($C24,'106秋男OAB'!C:N,12,FALSE))</f>
        <v>12.269529803776365</v>
      </c>
      <c r="F24" s="2">
        <f>IF(ISNA(VLOOKUP($C24,'106冬男OAB'!C:N,12,FALSE)),0,VLOOKUP($C24,'106冬男OAB'!C:N,12,FALSE))</f>
        <v>0</v>
      </c>
      <c r="G24" s="2">
        <f>IF(ISNA(VLOOKUP($C24,'107春男OAB'!C:N,12,FALSE)),0,VLOOKUP($C24,'107春男OAB'!C:N,12,FALSE))</f>
        <v>51.516121384542444</v>
      </c>
      <c r="H24" s="2">
        <f>IF(ISNA(VLOOKUP($C24,'107夏男OAB'!C:N,12,FALSE)),0,VLOOKUP($C24,'107夏男OAB'!C:N,12,FALSE))</f>
        <v>44.786111111111126</v>
      </c>
      <c r="I24" s="2">
        <f>D24*0.8</f>
        <v>7.9406593406593409</v>
      </c>
      <c r="J24" s="2">
        <f>E24</f>
        <v>12.269529803776365</v>
      </c>
      <c r="K24" s="2">
        <f>F24*1.2</f>
        <v>0</v>
      </c>
      <c r="L24" s="2">
        <f>G24*1.3</f>
        <v>66.970957799905179</v>
      </c>
      <c r="M24" s="2">
        <f>H24*1.5</f>
        <v>67.179166666666688</v>
      </c>
      <c r="N24" s="2">
        <f>SUM(I24:M24)</f>
        <v>154.36031361100757</v>
      </c>
      <c r="O24" s="18" t="str">
        <f>IF(ISNA(VLOOKUP($C24,'107夏季賽選手組別'!B:E,4,FALSE)),0,VLOOKUP($C24,'107夏季賽選手組別'!B:E,4,FALSE))</f>
        <v>台中國際</v>
      </c>
    </row>
    <row r="25" spans="1:15" ht="16.5">
      <c r="A25" s="1">
        <v>24</v>
      </c>
      <c r="B25" s="8" t="s">
        <v>497</v>
      </c>
      <c r="C25" s="10" t="s">
        <v>521</v>
      </c>
      <c r="D25" s="2">
        <f>IF(ISNA(VLOOKUP($C25,台業男!C:N,12,FALSE)),0,VLOOKUP($C25,台業男!C:N,12,FALSE))</f>
        <v>5.9258241758241752</v>
      </c>
      <c r="E25" s="2">
        <f>IF(ISNA(VLOOKUP($C25,'106秋男OAB'!C:N,12,FALSE)),0,VLOOKUP($C25,'106秋男OAB'!C:N,12,FALSE))</f>
        <v>52.14729587332323</v>
      </c>
      <c r="F25" s="2">
        <f>IF(ISNA(VLOOKUP($C25,'106冬男OAB'!C:N,12,FALSE)),0,VLOOKUP($C25,'106冬男OAB'!C:N,12,FALSE))</f>
        <v>36.264837625979851</v>
      </c>
      <c r="G25" s="2">
        <f>IF(ISNA(VLOOKUP($C25,'107春男OAB'!C:N,12,FALSE)),0,VLOOKUP($C25,'107春男OAB'!C:N,12,FALSE))</f>
        <v>0</v>
      </c>
      <c r="H25" s="2">
        <f>IF(ISNA(VLOOKUP($C25,'107夏男OAB'!C:N,12,FALSE)),0,VLOOKUP($C25,'107夏男OAB'!C:N,12,FALSE))</f>
        <v>35.786111111111126</v>
      </c>
      <c r="I25" s="2">
        <f>D25*0.8</f>
        <v>4.7406593406593407</v>
      </c>
      <c r="J25" s="2">
        <f>E25</f>
        <v>52.14729587332323</v>
      </c>
      <c r="K25" s="2">
        <f>F25*1.2</f>
        <v>43.517805151175821</v>
      </c>
      <c r="L25" s="2">
        <f>G25*1.3</f>
        <v>0</v>
      </c>
      <c r="M25" s="2">
        <f>H25*1.5</f>
        <v>53.679166666666688</v>
      </c>
      <c r="N25" s="2">
        <f>SUM(I25:M25)</f>
        <v>154.08492703182509</v>
      </c>
      <c r="O25" s="18" t="str">
        <f>IF(ISNA(VLOOKUP($C25,'107夏季賽選手組別'!B:E,4,FALSE)),0,VLOOKUP($C25,'107夏季賽選手組別'!B:E,4,FALSE))</f>
        <v>桃園</v>
      </c>
    </row>
    <row r="26" spans="1:15" ht="16.5">
      <c r="A26" s="1">
        <v>25</v>
      </c>
      <c r="B26" s="8" t="s">
        <v>510</v>
      </c>
      <c r="C26" s="11" t="s">
        <v>522</v>
      </c>
      <c r="D26" s="2">
        <f>IF(ISNA(VLOOKUP($C26,台業男!C:N,12,FALSE)),0,VLOOKUP($C26,台業男!C:N,12,FALSE))</f>
        <v>1.961538461538467</v>
      </c>
      <c r="E26" s="2">
        <f>IF(ISNA(VLOOKUP($C26,'106秋男OAB'!C:N,12,FALSE)),0,VLOOKUP($C26,'106秋男OAB'!C:N,12,FALSE))</f>
        <v>3.6023694927804257</v>
      </c>
      <c r="F26" s="2">
        <f>IF(ISNA(VLOOKUP($C26,'106冬男OAB'!C:N,12,FALSE)),0,VLOOKUP($C26,'106冬男OAB'!C:N,12,FALSE))</f>
        <v>38.264837625979851</v>
      </c>
      <c r="G26" s="2">
        <f>IF(ISNA(VLOOKUP($C26,'107春男OAB'!C:N,12,FALSE)),0,VLOOKUP($C26,'107春男OAB'!C:N,12,FALSE))</f>
        <v>39.516121384542444</v>
      </c>
      <c r="H26" s="2">
        <f>IF(ISNA(VLOOKUP($C26,'107夏男OAB'!C:N,12,FALSE)),0,VLOOKUP($C26,'107夏男OAB'!C:N,12,FALSE))</f>
        <v>31.786111111111126</v>
      </c>
      <c r="I26" s="2">
        <f>D26*0.8</f>
        <v>1.5692307692307736</v>
      </c>
      <c r="J26" s="2">
        <f>E26</f>
        <v>3.6023694927804257</v>
      </c>
      <c r="K26" s="2">
        <f>F26*1.2</f>
        <v>45.91780515117582</v>
      </c>
      <c r="L26" s="2">
        <f>G26*1.3</f>
        <v>51.370957799905177</v>
      </c>
      <c r="M26" s="2">
        <f>H26*1.5</f>
        <v>47.679166666666688</v>
      </c>
      <c r="N26" s="2">
        <f>SUM(I26:M26)</f>
        <v>150.13952987975887</v>
      </c>
      <c r="O26" s="18" t="str">
        <f>IF(ISNA(VLOOKUP($C26,'107夏季賽選手組別'!B:E,4,FALSE)),0,VLOOKUP($C26,'107夏季賽選手組別'!B:E,4,FALSE))</f>
        <v>台北</v>
      </c>
    </row>
    <row r="27" spans="1:15" ht="16.5">
      <c r="A27" s="1">
        <v>26</v>
      </c>
      <c r="B27" s="8" t="s">
        <v>497</v>
      </c>
      <c r="C27" s="9" t="s">
        <v>523</v>
      </c>
      <c r="D27" s="2">
        <f>IF(ISNA(VLOOKUP($C27,台業男!C:N,12,FALSE)),0,VLOOKUP($C27,台業男!C:N,12,FALSE))</f>
        <v>43.290109890109889</v>
      </c>
      <c r="E27" s="2">
        <f>IF(ISNA(VLOOKUP($C27,'106秋男OAB'!C:N,12,FALSE)),0,VLOOKUP($C27,'106秋男OAB'!C:N,12,FALSE))</f>
        <v>47.21578902400816</v>
      </c>
      <c r="F27" s="2">
        <f>IF(ISNA(VLOOKUP($C27,'106冬男OAB'!C:N,12,FALSE)),0,VLOOKUP($C27,'106冬男OAB'!C:N,12,FALSE))</f>
        <v>9.6052631578947398</v>
      </c>
      <c r="G27" s="2">
        <f>IF(ISNA(VLOOKUP($C27,'107春男OAB'!C:N,12,FALSE)),0,VLOOKUP($C27,'107春男OAB'!C:N,12,FALSE))</f>
        <v>43.516121384542444</v>
      </c>
      <c r="H27" s="2">
        <f>IF(ISNA(VLOOKUP($C27,'107夏男OAB'!C:N,12,FALSE)),0,VLOOKUP($C27,'107夏男OAB'!C:N,12,FALSE))</f>
        <v>0</v>
      </c>
      <c r="I27" s="2">
        <f>D27*0.8</f>
        <v>34.632087912087911</v>
      </c>
      <c r="J27" s="2">
        <f>E27</f>
        <v>47.21578902400816</v>
      </c>
      <c r="K27" s="2">
        <f>F27*1.2</f>
        <v>11.526315789473687</v>
      </c>
      <c r="L27" s="2">
        <f>G27*1.3</f>
        <v>56.57095779990518</v>
      </c>
      <c r="M27" s="2">
        <f>H27*1.5</f>
        <v>0</v>
      </c>
      <c r="N27" s="2">
        <f>SUM(I27:M27)</f>
        <v>149.94515052547493</v>
      </c>
      <c r="O27" s="18" t="str">
        <f>IF(ISNA(VLOOKUP($C27,'107夏季賽選手組別'!B:E,4,FALSE)),0,VLOOKUP($C27,'107夏季賽選手組別'!B:E,4,FALSE))</f>
        <v>淡水</v>
      </c>
    </row>
    <row r="28" spans="1:15" ht="16.5">
      <c r="A28" s="1">
        <v>27</v>
      </c>
      <c r="B28" s="8" t="s">
        <v>510</v>
      </c>
      <c r="C28" s="9" t="s">
        <v>524</v>
      </c>
      <c r="D28" s="2">
        <f>IF(ISNA(VLOOKUP($C28,台業男!C:N,12,FALSE)),0,VLOOKUP($C28,台業男!C:N,12,FALSE))</f>
        <v>0</v>
      </c>
      <c r="E28" s="2">
        <f>IF(ISNA(VLOOKUP($C28,'106秋男OAB'!C:N,12,FALSE)),0,VLOOKUP($C28,'106秋男OAB'!C:N,12,FALSE))</f>
        <v>34.393871215788977</v>
      </c>
      <c r="F28" s="2">
        <f>IF(ISNA(VLOOKUP($C28,'106冬男OAB'!C:N,12,FALSE)),0,VLOOKUP($C28,'106冬男OAB'!C:N,12,FALSE))</f>
        <v>23.264837625979851</v>
      </c>
      <c r="G28" s="2">
        <f>IF(ISNA(VLOOKUP($C28,'107春男OAB'!C:N,12,FALSE)),0,VLOOKUP($C28,'107春男OAB'!C:N,12,FALSE))</f>
        <v>33.516121384542444</v>
      </c>
      <c r="H28" s="2">
        <f>IF(ISNA(VLOOKUP($C28,'107夏男OAB'!C:N,12,FALSE)),0,VLOOKUP($C28,'107夏男OAB'!C:N,12,FALSE))</f>
        <v>28.786111111111126</v>
      </c>
      <c r="I28" s="2">
        <f>D28*0.8</f>
        <v>0</v>
      </c>
      <c r="J28" s="2">
        <f>E28</f>
        <v>34.393871215788977</v>
      </c>
      <c r="K28" s="2">
        <f>F28*1.2</f>
        <v>27.91780515117582</v>
      </c>
      <c r="L28" s="2">
        <f>G28*1.3</f>
        <v>43.57095779990518</v>
      </c>
      <c r="M28" s="2">
        <f>H28*1.5</f>
        <v>43.179166666666688</v>
      </c>
      <c r="N28" s="2">
        <f>SUM(I28:M28)</f>
        <v>149.06180083353667</v>
      </c>
      <c r="O28" s="18" t="str">
        <f>IF(ISNA(VLOOKUP($C28,'107夏季賽選手組別'!B:E,4,FALSE)),0,VLOOKUP($C28,'107夏季賽選手組別'!B:E,4,FALSE))</f>
        <v>南一</v>
      </c>
    </row>
    <row r="29" spans="1:15" ht="16.5">
      <c r="A29" s="1">
        <v>28</v>
      </c>
      <c r="B29" s="8" t="s">
        <v>495</v>
      </c>
      <c r="C29" s="9" t="s">
        <v>525</v>
      </c>
      <c r="D29" s="2">
        <f>IF(ISNA(VLOOKUP($C29,台業男!C:N,12,FALSE)),0,VLOOKUP($C29,台業男!C:N,12,FALSE))</f>
        <v>7.9642857142857082</v>
      </c>
      <c r="E29" s="2">
        <f>IF(ISNA(VLOOKUP($C29,'106秋男OAB'!C:N,12,FALSE)),0,VLOOKUP($C29,'106秋男OAB'!C:N,12,FALSE))</f>
        <v>22.648876484492888</v>
      </c>
      <c r="F29" s="2">
        <f>IF(ISNA(VLOOKUP($C29,'106冬男OAB'!C:N,12,FALSE)),0,VLOOKUP($C29,'106冬男OAB'!C:N,12,FALSE))</f>
        <v>7.6052631578947398</v>
      </c>
      <c r="G29" s="2">
        <f>IF(ISNA(VLOOKUP($C29,'107春男OAB'!C:N,12,FALSE)),0,VLOOKUP($C29,'107春男OAB'!C:N,12,FALSE))</f>
        <v>45.516121384542444</v>
      </c>
      <c r="H29" s="2">
        <f>IF(ISNA(VLOOKUP($C29,'107夏男OAB'!C:N,12,FALSE)),0,VLOOKUP($C29,'107夏男OAB'!C:N,12,FALSE))</f>
        <v>33.786111111111126</v>
      </c>
      <c r="I29" s="2">
        <f>D29*0.8</f>
        <v>6.3714285714285666</v>
      </c>
      <c r="J29" s="2">
        <f>E29</f>
        <v>22.648876484492888</v>
      </c>
      <c r="K29" s="2">
        <f>F29*1.2</f>
        <v>9.1263157894736882</v>
      </c>
      <c r="L29" s="2">
        <f>G29*1.3</f>
        <v>59.170957799905182</v>
      </c>
      <c r="M29" s="2">
        <f>H29*1.5</f>
        <v>50.679166666666688</v>
      </c>
      <c r="N29" s="2">
        <f>SUM(I29:M29)</f>
        <v>147.996745311967</v>
      </c>
      <c r="O29" s="18" t="str">
        <f>IF(ISNA(VLOOKUP($C29,'107夏季賽選手組別'!B:E,4,FALSE)),0,VLOOKUP($C29,'107夏季賽選手組別'!B:E,4,FALSE))</f>
        <v>新豐</v>
      </c>
    </row>
    <row r="30" spans="1:15" ht="16.5">
      <c r="A30" s="1">
        <v>29</v>
      </c>
      <c r="B30" s="8" t="s">
        <v>510</v>
      </c>
      <c r="C30" s="9" t="s">
        <v>526</v>
      </c>
      <c r="D30" s="2">
        <f>IF(ISNA(VLOOKUP($C30,台業男!C:N,12,FALSE)),0,VLOOKUP($C30,台業男!C:N,12,FALSE))</f>
        <v>0</v>
      </c>
      <c r="E30" s="2">
        <f>IF(ISNA(VLOOKUP($C30,'106秋男OAB'!C:N,12,FALSE)),0,VLOOKUP($C30,'106秋男OAB'!C:N,12,FALSE))</f>
        <v>32.421268476062949</v>
      </c>
      <c r="F30" s="2">
        <f>IF(ISNA(VLOOKUP($C30,'106冬男OAB'!C:N,12,FALSE)),0,VLOOKUP($C30,'106冬男OAB'!C:N,12,FALSE))</f>
        <v>24.264837625979851</v>
      </c>
      <c r="G30" s="2">
        <f>IF(ISNA(VLOOKUP($C30,'107春男OAB'!C:N,12,FALSE)),0,VLOOKUP($C30,'107春男OAB'!C:N,12,FALSE))</f>
        <v>31.516121384542444</v>
      </c>
      <c r="H30" s="2">
        <f>IF(ISNA(VLOOKUP($C30,'107夏男OAB'!C:N,12,FALSE)),0,VLOOKUP($C30,'107夏男OAB'!C:N,12,FALSE))</f>
        <v>26.786111111111126</v>
      </c>
      <c r="I30" s="2">
        <f>D30*0.8</f>
        <v>0</v>
      </c>
      <c r="J30" s="2">
        <f>E30</f>
        <v>32.421268476062949</v>
      </c>
      <c r="K30" s="2">
        <f>F30*1.2</f>
        <v>29.117805151175819</v>
      </c>
      <c r="L30" s="2">
        <f>G30*1.3</f>
        <v>40.970957799905179</v>
      </c>
      <c r="M30" s="2">
        <f>H30*1.5</f>
        <v>40.179166666666688</v>
      </c>
      <c r="N30" s="2">
        <f>SUM(I30:M30)</f>
        <v>142.68919809381063</v>
      </c>
      <c r="O30" s="18" t="str">
        <f>IF(ISNA(VLOOKUP($C30,'107夏季賽選手組別'!B:E,4,FALSE)),0,VLOOKUP($C30,'107夏季賽選手組別'!B:E,4,FALSE))</f>
        <v>高雄</v>
      </c>
    </row>
    <row r="31" spans="1:15" ht="16.5">
      <c r="A31" s="1">
        <v>30</v>
      </c>
      <c r="B31" s="8" t="s">
        <v>495</v>
      </c>
      <c r="C31" s="9" t="s">
        <v>527</v>
      </c>
      <c r="D31" s="2">
        <f>IF(ISNA(VLOOKUP($C31,台業男!C:N,12,FALSE)),0,VLOOKUP($C31,台業男!C:N,12,FALSE))</f>
        <v>0</v>
      </c>
      <c r="E31" s="2">
        <f>IF(ISNA(VLOOKUP($C31,'106秋男OAB'!C:N,12,FALSE)),0,VLOOKUP($C31,'106秋男OAB'!C:N,12,FALSE))</f>
        <v>29.932332754250538</v>
      </c>
      <c r="F31" s="2">
        <f>IF(ISNA(VLOOKUP($C31,'106冬男OAB'!C:N,12,FALSE)),0,VLOOKUP($C31,'106冬男OAB'!C:N,12,FALSE))</f>
        <v>38.264837625979851</v>
      </c>
      <c r="G31" s="2">
        <f>IF(ISNA(VLOOKUP($C31,'107春男OAB'!C:N,12,FALSE)),0,VLOOKUP($C31,'107春男OAB'!C:N,12,FALSE))</f>
        <v>7.3333333333333286</v>
      </c>
      <c r="H31" s="2">
        <f>IF(ISNA(VLOOKUP($C31,'107夏男OAB'!C:N,12,FALSE)),0,VLOOKUP($C31,'107夏男OAB'!C:N,12,FALSE))</f>
        <v>36.786111111111126</v>
      </c>
      <c r="I31" s="2">
        <f>D31*0.8</f>
        <v>0</v>
      </c>
      <c r="J31" s="2">
        <f>E31</f>
        <v>29.932332754250538</v>
      </c>
      <c r="K31" s="2">
        <f>F31*1.2</f>
        <v>45.91780515117582</v>
      </c>
      <c r="L31" s="2">
        <f>G31*1.3</f>
        <v>9.5333333333333279</v>
      </c>
      <c r="M31" s="2">
        <f>H31*1.5</f>
        <v>55.179166666666688</v>
      </c>
      <c r="N31" s="2">
        <f>SUM(I31:M31)</f>
        <v>140.56263790542636</v>
      </c>
      <c r="O31" s="18" t="str">
        <f>IF(ISNA(VLOOKUP($C31,'107夏季賽選手組別'!B:E,4,FALSE)),0,VLOOKUP($C31,'107夏季賽選手組別'!B:E,4,FALSE))</f>
        <v>台北</v>
      </c>
    </row>
    <row r="32" spans="1:15" ht="16.5">
      <c r="A32" s="1">
        <v>31</v>
      </c>
      <c r="B32" s="8" t="s">
        <v>497</v>
      </c>
      <c r="C32" s="9" t="s">
        <v>528</v>
      </c>
      <c r="D32" s="2">
        <f>IF(ISNA(VLOOKUP($C32,台業男!C:N,12,FALSE)),0,VLOOKUP($C32,台業男!C:N,12,FALSE))</f>
        <v>0</v>
      </c>
      <c r="E32" s="2">
        <f>IF(ISNA(VLOOKUP($C32,'106秋男OAB'!C:N,12,FALSE)),0,VLOOKUP($C32,'106秋男OAB'!C:N,12,FALSE))</f>
        <v>14.242132543502393</v>
      </c>
      <c r="F32" s="2">
        <f>IF(ISNA(VLOOKUP($C32,'106冬男OAB'!C:N,12,FALSE)),0,VLOOKUP($C32,'106冬男OAB'!C:N,12,FALSE))</f>
        <v>52.264837625979851</v>
      </c>
      <c r="G32" s="2">
        <f>IF(ISNA(VLOOKUP($C32,'107春男OAB'!C:N,12,FALSE)),0,VLOOKUP($C32,'107春男OAB'!C:N,12,FALSE))</f>
        <v>41.516121384542444</v>
      </c>
      <c r="H32" s="2">
        <f>IF(ISNA(VLOOKUP($C32,'107夏男OAB'!C:N,12,FALSE)),0,VLOOKUP($C32,'107夏男OAB'!C:N,12,FALSE))</f>
        <v>0</v>
      </c>
      <c r="I32" s="2">
        <f>D32*0.8</f>
        <v>0</v>
      </c>
      <c r="J32" s="2">
        <f>E32</f>
        <v>14.242132543502393</v>
      </c>
      <c r="K32" s="2">
        <f>F32*1.2</f>
        <v>62.717805151175817</v>
      </c>
      <c r="L32" s="2">
        <f>G32*1.3</f>
        <v>53.970957799905179</v>
      </c>
      <c r="M32" s="2">
        <f>H32*1.5</f>
        <v>0</v>
      </c>
      <c r="N32" s="2">
        <f>SUM(I32:M32)</f>
        <v>130.93089549458341</v>
      </c>
      <c r="O32" s="18" t="str">
        <f>IF(ISNA(VLOOKUP($C32,'107夏季賽選手組別'!B:E,4,FALSE)),0,VLOOKUP($C32,'107夏季賽選手組別'!B:E,4,FALSE))</f>
        <v>林口</v>
      </c>
    </row>
    <row r="33" spans="1:15" ht="16.5">
      <c r="A33" s="1">
        <v>32</v>
      </c>
      <c r="B33" s="8" t="s">
        <v>495</v>
      </c>
      <c r="C33" s="9" t="s">
        <v>529</v>
      </c>
      <c r="D33" s="2">
        <f>IF(ISNA(VLOOKUP($C33,台業男!C:N,12,FALSE)),0,VLOOKUP($C33,台業男!C:N,12,FALSE))</f>
        <v>0</v>
      </c>
      <c r="E33" s="2">
        <f>IF(ISNA(VLOOKUP($C33,'106秋男OAB'!C:N,12,FALSE)),0,VLOOKUP($C33,'106秋男OAB'!C:N,12,FALSE))</f>
        <v>11.283228433913351</v>
      </c>
      <c r="F33" s="2">
        <f>IF(ISNA(VLOOKUP($C33,'106冬男OAB'!C:N,12,FALSE)),0,VLOOKUP($C33,'106冬男OAB'!C:N,12,FALSE))</f>
        <v>37.264837625979851</v>
      </c>
      <c r="G33" s="2">
        <f>IF(ISNA(VLOOKUP($C33,'107春男OAB'!C:N,12,FALSE)),0,VLOOKUP($C33,'107春男OAB'!C:N,12,FALSE))</f>
        <v>0</v>
      </c>
      <c r="H33" s="2">
        <f>IF(ISNA(VLOOKUP($C33,'107夏男OAB'!C:N,12,FALSE)),0,VLOOKUP($C33,'107夏男OAB'!C:N,12,FALSE))</f>
        <v>45.786111111111126</v>
      </c>
      <c r="I33" s="2">
        <f>D33*0.8</f>
        <v>0</v>
      </c>
      <c r="J33" s="2">
        <f>E33</f>
        <v>11.283228433913351</v>
      </c>
      <c r="K33" s="2">
        <f>F33*1.2</f>
        <v>44.717805151175817</v>
      </c>
      <c r="L33" s="2">
        <f>G33*1.3</f>
        <v>0</v>
      </c>
      <c r="M33" s="2">
        <f>H33*1.5</f>
        <v>68.679166666666688</v>
      </c>
      <c r="N33" s="2">
        <f>SUM(I33:M33)</f>
        <v>124.68020025175585</v>
      </c>
      <c r="O33" s="18" t="str">
        <f>IF(ISNA(VLOOKUP($C33,'107夏季賽選手組別'!B:E,4,FALSE)),0,VLOOKUP($C33,'107夏季賽選手組別'!B:E,4,FALSE))</f>
        <v>南一</v>
      </c>
    </row>
    <row r="34" spans="1:15" ht="16.5">
      <c r="A34" s="1">
        <v>33</v>
      </c>
      <c r="B34" s="8" t="s">
        <v>497</v>
      </c>
      <c r="C34" s="11" t="s">
        <v>530</v>
      </c>
      <c r="D34" s="2">
        <f>IF(ISNA(VLOOKUP($C34,台業男!C:N,12,FALSE)),0,VLOOKUP($C34,台業男!C:N,12,FALSE))</f>
        <v>0</v>
      </c>
      <c r="E34" s="2">
        <f>IF(ISNA(VLOOKUP($C34,'106秋男OAB'!C:N,12,FALSE)),0,VLOOKUP($C34,'106秋男OAB'!C:N,12,FALSE))</f>
        <v>0</v>
      </c>
      <c r="F34" s="2">
        <f>IF(ISNA(VLOOKUP($C34,'106冬男OAB'!C:N,12,FALSE)),0,VLOOKUP($C34,'106冬男OAB'!C:N,12,FALSE))</f>
        <v>53.264837625979851</v>
      </c>
      <c r="G34" s="2">
        <f>IF(ISNA(VLOOKUP($C34,'107春男OAB'!C:N,12,FALSE)),0,VLOOKUP($C34,'107春男OAB'!C:N,12,FALSE))</f>
        <v>45.516121384542444</v>
      </c>
      <c r="H34" s="2">
        <f>IF(ISNA(VLOOKUP($C34,'107夏男OAB'!C:N,12,FALSE)),0,VLOOKUP($C34,'107夏男OAB'!C:N,12,FALSE))</f>
        <v>0</v>
      </c>
      <c r="I34" s="2">
        <f>D34*0.8</f>
        <v>0</v>
      </c>
      <c r="J34" s="2">
        <f>E34</f>
        <v>0</v>
      </c>
      <c r="K34" s="2">
        <f>F34*1.2</f>
        <v>63.91780515117582</v>
      </c>
      <c r="L34" s="2">
        <f>G34*1.3</f>
        <v>59.170957799905182</v>
      </c>
      <c r="M34" s="2">
        <f>H34*1.5</f>
        <v>0</v>
      </c>
      <c r="N34" s="2">
        <f>SUM(I34:M34)</f>
        <v>123.08876295108101</v>
      </c>
      <c r="O34" s="18" t="str">
        <f>IF(ISNA(VLOOKUP($C34,'107夏季賽選手組別'!B:E,4,FALSE)),0,VLOOKUP($C34,'107夏季賽選手組別'!B:E,4,FALSE))</f>
        <v>淡水</v>
      </c>
    </row>
    <row r="35" spans="1:15" ht="16.5">
      <c r="A35" s="1">
        <v>34</v>
      </c>
      <c r="B35" s="8" t="s">
        <v>510</v>
      </c>
      <c r="C35" s="9" t="s">
        <v>531</v>
      </c>
      <c r="D35" s="2">
        <f>IF(ISNA(VLOOKUP($C35,台業男!C:N,12,FALSE)),0,VLOOKUP($C35,台業男!C:N,12,FALSE))</f>
        <v>0</v>
      </c>
      <c r="E35" s="2">
        <f>IF(ISNA(VLOOKUP($C35,'106秋男OAB'!C:N,12,FALSE)),0,VLOOKUP($C35,'106秋男OAB'!C:N,12,FALSE))</f>
        <v>16.124113576168341</v>
      </c>
      <c r="F35" s="2">
        <f>IF(ISNA(VLOOKUP($C35,'106冬男OAB'!C:N,12,FALSE)),0,VLOOKUP($C35,'106冬男OAB'!C:N,12,FALSE))</f>
        <v>21.712206047032481</v>
      </c>
      <c r="G35" s="2">
        <f>IF(ISNA(VLOOKUP($C35,'107春男OAB'!C:N,12,FALSE)),0,VLOOKUP($C35,'107春男OAB'!C:N,12,FALSE))</f>
        <v>25.516121384542444</v>
      </c>
      <c r="H35" s="2">
        <f>IF(ISNA(VLOOKUP($C35,'107夏男OAB'!C:N,12,FALSE)),0,VLOOKUP($C35,'107夏男OAB'!C:N,12,FALSE))</f>
        <v>24.786111111111126</v>
      </c>
      <c r="I35" s="2">
        <f>D35*0.8</f>
        <v>0</v>
      </c>
      <c r="J35" s="2">
        <f>E35</f>
        <v>16.124113576168341</v>
      </c>
      <c r="K35" s="2">
        <f>F35*1.2</f>
        <v>26.054647256438976</v>
      </c>
      <c r="L35" s="2">
        <f>G35*1.3</f>
        <v>33.170957799905182</v>
      </c>
      <c r="M35" s="2">
        <f>H35*1.5</f>
        <v>37.179166666666688</v>
      </c>
      <c r="N35" s="2">
        <f>SUM(I35:M35)</f>
        <v>112.52888529917918</v>
      </c>
      <c r="O35" s="18" t="str">
        <f>IF(ISNA(VLOOKUP($C35,'107夏季賽選手組別'!B:E,4,FALSE)),0,VLOOKUP($C35,'107夏季賽選手組別'!B:E,4,FALSE))</f>
        <v>東華</v>
      </c>
    </row>
    <row r="36" spans="1:15" ht="16.5">
      <c r="A36" s="1">
        <v>35</v>
      </c>
      <c r="B36" s="8" t="s">
        <v>497</v>
      </c>
      <c r="C36" s="9" t="s">
        <v>532</v>
      </c>
      <c r="D36" s="2">
        <f>IF(ISNA(VLOOKUP($C36,台業男!C:N,12,FALSE)),0,VLOOKUP($C36,台業男!C:N,12,FALSE))</f>
        <v>31.290109890109889</v>
      </c>
      <c r="E36" s="2">
        <f>IF(ISNA(VLOOKUP($C36,'106秋男OAB'!C:N,12,FALSE)),0,VLOOKUP($C36,'106秋男OAB'!C:N,12,FALSE))</f>
        <v>0</v>
      </c>
      <c r="F36" s="2">
        <f>IF(ISNA(VLOOKUP($C36,'106冬男OAB'!C:N,12,FALSE)),0,VLOOKUP($C36,'106冬男OAB'!C:N,12,FALSE))</f>
        <v>0</v>
      </c>
      <c r="G36" s="2">
        <f>IF(ISNA(VLOOKUP($C36,'107春男OAB'!C:N,12,FALSE)),0,VLOOKUP($C36,'107春男OAB'!C:N,12,FALSE))</f>
        <v>44.516121384542444</v>
      </c>
      <c r="H36" s="2">
        <f>IF(ISNA(VLOOKUP($C36,'107夏男OAB'!C:N,12,FALSE)),0,VLOOKUP($C36,'107夏男OAB'!C:N,12,FALSE))</f>
        <v>17.361111111111114</v>
      </c>
      <c r="I36" s="2">
        <f>D36*0.8</f>
        <v>25.032087912087913</v>
      </c>
      <c r="J36" s="2">
        <f>E36</f>
        <v>0</v>
      </c>
      <c r="K36" s="2">
        <f>F36*1.2</f>
        <v>0</v>
      </c>
      <c r="L36" s="2">
        <f>G36*1.3</f>
        <v>57.870957799905177</v>
      </c>
      <c r="M36" s="2">
        <f>H36*1.5</f>
        <v>26.041666666666671</v>
      </c>
      <c r="N36" s="2">
        <f>SUM(I36:M36)</f>
        <v>108.94471237865976</v>
      </c>
      <c r="O36" s="18" t="str">
        <f>IF(ISNA(VLOOKUP($C36,'107夏季賽選手組別'!B:E,4,FALSE)),0,VLOOKUP($C36,'107夏季賽選手組別'!B:E,4,FALSE))</f>
        <v>淡水</v>
      </c>
    </row>
    <row r="37" spans="1:15" ht="16.5">
      <c r="A37" s="1">
        <v>36</v>
      </c>
      <c r="B37" s="8" t="s">
        <v>497</v>
      </c>
      <c r="C37" s="9" t="s">
        <v>533</v>
      </c>
      <c r="D37" s="2">
        <f>IF(ISNA(VLOOKUP($C37,台業男!C:N,12,FALSE)),0,VLOOKUP($C37,台業男!C:N,12,FALSE))</f>
        <v>0</v>
      </c>
      <c r="E37" s="2">
        <f>IF(ISNA(VLOOKUP($C37,'106秋男OAB'!C:N,12,FALSE)),0,VLOOKUP($C37,'106秋男OAB'!C:N,12,FALSE))</f>
        <v>0</v>
      </c>
      <c r="F37" s="2">
        <f>IF(ISNA(VLOOKUP($C37,'106冬男OAB'!C:N,12,FALSE)),0,VLOOKUP($C37,'106冬男OAB'!C:N,12,FALSE))</f>
        <v>0</v>
      </c>
      <c r="G37" s="2">
        <f>IF(ISNA(VLOOKUP($C37,'107春男OAB'!C:N,12,FALSE)),0,VLOOKUP($C37,'107春男OAB'!C:N,12,FALSE))</f>
        <v>37.516121384542444</v>
      </c>
      <c r="H37" s="2">
        <f>IF(ISNA(VLOOKUP($C37,'107夏男OAB'!C:N,12,FALSE)),0,VLOOKUP($C37,'107夏男OAB'!C:N,12,FALSE))</f>
        <v>39.786111111111126</v>
      </c>
      <c r="I37" s="2">
        <f>D37*0.8</f>
        <v>0</v>
      </c>
      <c r="J37" s="2">
        <f>E37</f>
        <v>0</v>
      </c>
      <c r="K37" s="2">
        <f>F37*1.2</f>
        <v>0</v>
      </c>
      <c r="L37" s="2">
        <f>G37*1.3</f>
        <v>48.770957799905176</v>
      </c>
      <c r="M37" s="2">
        <f>H37*1.5</f>
        <v>59.679166666666688</v>
      </c>
      <c r="N37" s="2">
        <f>SUM(I37:M37)</f>
        <v>108.45012446657186</v>
      </c>
      <c r="O37" s="18" t="str">
        <f>IF(ISNA(VLOOKUP($C37,'107夏季賽選手組別'!B:E,4,FALSE)),0,VLOOKUP($C37,'107夏季賽選手組別'!B:E,4,FALSE))</f>
        <v>大崗山</v>
      </c>
    </row>
    <row r="38" spans="1:15" ht="16.5">
      <c r="A38" s="1">
        <v>37</v>
      </c>
      <c r="B38" s="8" t="s">
        <v>497</v>
      </c>
      <c r="C38" s="9" t="s">
        <v>534</v>
      </c>
      <c r="D38" s="2">
        <f>IF(ISNA(VLOOKUP($C38,台業男!C:N,12,FALSE)),0,VLOOKUP($C38,台業男!C:N,12,FALSE))</f>
        <v>29.290109890109889</v>
      </c>
      <c r="E38" s="2">
        <f>IF(ISNA(VLOOKUP($C38,'106秋男OAB'!C:N,12,FALSE)),0,VLOOKUP($C38,'106秋男OAB'!C:N,12,FALSE))</f>
        <v>14.242132543502393</v>
      </c>
      <c r="F38" s="2">
        <f>IF(ISNA(VLOOKUP($C38,'106冬男OAB'!C:N,12,FALSE)),0,VLOOKUP($C38,'106冬男OAB'!C:N,12,FALSE))</f>
        <v>0</v>
      </c>
      <c r="G38" s="2">
        <f>IF(ISNA(VLOOKUP($C38,'107春男OAB'!C:N,12,FALSE)),0,VLOOKUP($C38,'107春男OAB'!C:N,12,FALSE))</f>
        <v>0</v>
      </c>
      <c r="H38" s="2">
        <f>IF(ISNA(VLOOKUP($C38,'107夏男OAB'!C:N,12,FALSE)),0,VLOOKUP($C38,'107夏男OAB'!C:N,12,FALSE))</f>
        <v>45.786111111111126</v>
      </c>
      <c r="I38" s="2">
        <f>D38*0.8</f>
        <v>23.432087912087912</v>
      </c>
      <c r="J38" s="2">
        <f>E38</f>
        <v>14.242132543502393</v>
      </c>
      <c r="K38" s="2">
        <f>F38*1.2</f>
        <v>0</v>
      </c>
      <c r="L38" s="2">
        <f>G38*1.3</f>
        <v>0</v>
      </c>
      <c r="M38" s="2">
        <f>H38*1.5</f>
        <v>68.679166666666688</v>
      </c>
      <c r="N38" s="2">
        <f>SUM(I38:M38)</f>
        <v>106.35338712225699</v>
      </c>
      <c r="O38" s="18" t="str">
        <f>IF(ISNA(VLOOKUP($C38,'107夏季賽選手組別'!B:E,4,FALSE)),0,VLOOKUP($C38,'107夏季賽選手組別'!B:E,4,FALSE))</f>
        <v>新豐</v>
      </c>
    </row>
    <row r="39" spans="1:15" ht="16.5">
      <c r="A39" s="1">
        <v>38</v>
      </c>
      <c r="B39" s="8" t="s">
        <v>497</v>
      </c>
      <c r="C39" s="9" t="s">
        <v>535</v>
      </c>
      <c r="D39" s="2">
        <f>IF(ISNA(VLOOKUP($C39,台業男!C:N,12,FALSE)),0,VLOOKUP($C39,台業男!C:N,12,FALSE))</f>
        <v>0</v>
      </c>
      <c r="E39" s="2">
        <f>IF(ISNA(VLOOKUP($C39,'106秋男OAB'!C:N,12,FALSE)),0,VLOOKUP($C39,'106秋男OAB'!C:N,12,FALSE))</f>
        <v>40.311679434967061</v>
      </c>
      <c r="F39" s="2">
        <f>IF(ISNA(VLOOKUP($C39,'106冬男OAB'!C:N,12,FALSE)),0,VLOOKUP($C39,'106冬男OAB'!C:N,12,FALSE))</f>
        <v>34.264837625979851</v>
      </c>
      <c r="G39" s="2">
        <f>IF(ISNA(VLOOKUP($C39,'107春男OAB'!C:N,12,FALSE)),0,VLOOKUP($C39,'107春男OAB'!C:N,12,FALSE))</f>
        <v>16.333333333333329</v>
      </c>
      <c r="H39" s="2">
        <f>IF(ISNA(VLOOKUP($C39,'107夏男OAB'!C:N,12,FALSE)),0,VLOOKUP($C39,'107夏男OAB'!C:N,12,FALSE))</f>
        <v>0</v>
      </c>
      <c r="I39" s="2">
        <f>D39*0.8</f>
        <v>0</v>
      </c>
      <c r="J39" s="2">
        <f>E39</f>
        <v>40.311679434967061</v>
      </c>
      <c r="K39" s="2">
        <f>F39*1.2</f>
        <v>41.117805151175823</v>
      </c>
      <c r="L39" s="2">
        <f>G39*1.3</f>
        <v>21.233333333333327</v>
      </c>
      <c r="M39" s="2">
        <f>H39*1.5</f>
        <v>0</v>
      </c>
      <c r="N39" s="2">
        <f>SUM(I39:M39)</f>
        <v>102.6628179194762</v>
      </c>
      <c r="O39" s="18" t="str">
        <f>IF(ISNA(VLOOKUP($C39,'107夏季賽選手組別'!B:E,4,FALSE)),0,VLOOKUP($C39,'107夏季賽選手組別'!B:E,4,FALSE))</f>
        <v>斑芝花</v>
      </c>
    </row>
    <row r="40" spans="1:15" ht="16.5">
      <c r="A40" s="1">
        <v>39</v>
      </c>
      <c r="B40" s="8" t="s">
        <v>495</v>
      </c>
      <c r="C40" s="11" t="s">
        <v>536</v>
      </c>
      <c r="D40" s="2">
        <f>IF(ISNA(VLOOKUP($C40,台業男!C:N,12,FALSE)),0,VLOOKUP($C40,台業男!C:N,12,FALSE))</f>
        <v>0</v>
      </c>
      <c r="E40" s="2">
        <f>IF(ISNA(VLOOKUP($C40,'106秋男OAB'!C:N,12,FALSE)),0,VLOOKUP($C40,'106秋男OAB'!C:N,12,FALSE))</f>
        <v>43.270583544556104</v>
      </c>
      <c r="F40" s="2">
        <f>IF(ISNA(VLOOKUP($C40,'106冬男OAB'!C:N,12,FALSE)),0,VLOOKUP($C40,'106冬男OAB'!C:N,12,FALSE))</f>
        <v>28.264837625979851</v>
      </c>
      <c r="G40" s="2">
        <f>IF(ISNA(VLOOKUP($C40,'107春男OAB'!C:N,12,FALSE)),0,VLOOKUP($C40,'107春男OAB'!C:N,12,FALSE))</f>
        <v>18.27927927927928</v>
      </c>
      <c r="H40" s="2">
        <f>IF(ISNA(VLOOKUP($C40,'107夏男OAB'!C:N,12,FALSE)),0,VLOOKUP($C40,'107夏男OAB'!C:N,12,FALSE))</f>
        <v>0</v>
      </c>
      <c r="I40" s="2">
        <f>D40*0.8</f>
        <v>0</v>
      </c>
      <c r="J40" s="2">
        <f>E40</f>
        <v>43.270583544556104</v>
      </c>
      <c r="K40" s="2">
        <f>F40*1.2</f>
        <v>33.91780515117582</v>
      </c>
      <c r="L40" s="2">
        <f>G40*1.3</f>
        <v>23.763063063063065</v>
      </c>
      <c r="M40" s="2">
        <f>H40*1.5</f>
        <v>0</v>
      </c>
      <c r="N40" s="2">
        <f>SUM(I40:M40)</f>
        <v>100.951451758795</v>
      </c>
      <c r="O40" s="18" t="str">
        <f>IF(ISNA(VLOOKUP($C40,'107夏季賽選手組別'!B:E,4,FALSE)),0,VLOOKUP($C40,'107夏季賽選手組別'!B:E,4,FALSE))</f>
        <v>淡水</v>
      </c>
    </row>
    <row r="41" spans="1:15" ht="16.5">
      <c r="A41" s="1">
        <v>40</v>
      </c>
      <c r="B41" s="8" t="s">
        <v>495</v>
      </c>
      <c r="C41" s="11" t="s">
        <v>537</v>
      </c>
      <c r="D41" s="2">
        <f>IF(ISNA(VLOOKUP($C41,台業男!C:N,12,FALSE)),0,VLOOKUP($C41,台業男!C:N,12,FALSE))</f>
        <v>0</v>
      </c>
      <c r="E41" s="2">
        <f>IF(ISNA(VLOOKUP($C41,'106秋男OAB'!C:N,12,FALSE)),0,VLOOKUP($C41,'106秋男OAB'!C:N,12,FALSE))</f>
        <v>31.434967106199935</v>
      </c>
      <c r="F41" s="2">
        <f>IF(ISNA(VLOOKUP($C41,'106冬男OAB'!C:N,12,FALSE)),0,VLOOKUP($C41,'106冬男OAB'!C:N,12,FALSE))</f>
        <v>3.6052631578947398</v>
      </c>
      <c r="G41" s="2">
        <f>IF(ISNA(VLOOKUP($C41,'107春男OAB'!C:N,12,FALSE)),0,VLOOKUP($C41,'107春男OAB'!C:N,12,FALSE))</f>
        <v>0</v>
      </c>
      <c r="H41" s="2">
        <f>IF(ISNA(VLOOKUP($C41,'107夏男OAB'!C:N,12,FALSE)),0,VLOOKUP($C41,'107夏男OAB'!C:N,12,FALSE))</f>
        <v>42.786111111111126</v>
      </c>
      <c r="I41" s="2">
        <f>D41*0.8</f>
        <v>0</v>
      </c>
      <c r="J41" s="2">
        <f>E41</f>
        <v>31.434967106199935</v>
      </c>
      <c r="K41" s="2">
        <f>F41*1.2</f>
        <v>4.3263157894736874</v>
      </c>
      <c r="L41" s="2">
        <f>G41*1.3</f>
        <v>0</v>
      </c>
      <c r="M41" s="2">
        <f>H41*1.5</f>
        <v>64.179166666666688</v>
      </c>
      <c r="N41" s="2">
        <f>SUM(I41:M41)</f>
        <v>99.940449562340319</v>
      </c>
      <c r="O41" s="18" t="str">
        <f>IF(ISNA(VLOOKUP($C41,'107夏季賽選手組別'!B:E,4,FALSE)),0,VLOOKUP($C41,'107夏季賽選手組別'!B:E,4,FALSE))</f>
        <v>老爺</v>
      </c>
    </row>
    <row r="42" spans="1:15" ht="16.5">
      <c r="A42" s="1">
        <v>41</v>
      </c>
      <c r="B42" s="8" t="s">
        <v>497</v>
      </c>
      <c r="C42" s="9" t="s">
        <v>538</v>
      </c>
      <c r="D42" s="2">
        <f>IF(ISNA(VLOOKUP($C42,台業男!C:N,12,FALSE)),0,VLOOKUP($C42,台業男!C:N,12,FALSE))</f>
        <v>24.175824175824175</v>
      </c>
      <c r="E42" s="2">
        <f>IF(ISNA(VLOOKUP($C42,'106秋男OAB'!C:N,12,FALSE)),0,VLOOKUP($C42,'106秋男OAB'!C:N,12,FALSE))</f>
        <v>0</v>
      </c>
      <c r="F42" s="2">
        <f>IF(ISNA(VLOOKUP($C42,'106冬男OAB'!C:N,12,FALSE)),0,VLOOKUP($C42,'106冬男OAB'!C:N,12,FALSE))</f>
        <v>48.264837625979851</v>
      </c>
      <c r="G42" s="2">
        <f>IF(ISNA(VLOOKUP($C42,'107春男OAB'!C:N,12,FALSE)),0,VLOOKUP($C42,'107春男OAB'!C:N,12,FALSE))</f>
        <v>17.333333333333329</v>
      </c>
      <c r="H42" s="2">
        <f>IF(ISNA(VLOOKUP($C42,'107夏男OAB'!C:N,12,FALSE)),0,VLOOKUP($C42,'107夏男OAB'!C:N,12,FALSE))</f>
        <v>0</v>
      </c>
      <c r="I42" s="2">
        <f>D42*0.8</f>
        <v>19.340659340659343</v>
      </c>
      <c r="J42" s="2">
        <f>E42</f>
        <v>0</v>
      </c>
      <c r="K42" s="2">
        <f>F42*1.2</f>
        <v>57.91780515117582</v>
      </c>
      <c r="L42" s="2">
        <f>G42*1.3</f>
        <v>22.533333333333328</v>
      </c>
      <c r="M42" s="2">
        <f>H42*1.5</f>
        <v>0</v>
      </c>
      <c r="N42" s="2">
        <f>SUM(I42:M42)</f>
        <v>99.791797825168487</v>
      </c>
      <c r="O42" s="18" t="str">
        <f>IF(ISNA(VLOOKUP($C42,'107夏季賽選手組別'!B:E,4,FALSE)),0,VLOOKUP($C42,'107夏季賽選手組別'!B:E,4,FALSE))</f>
        <v>淡水</v>
      </c>
    </row>
    <row r="43" spans="1:15" ht="16.5">
      <c r="A43" s="1">
        <v>42</v>
      </c>
      <c r="B43" s="8" t="s">
        <v>495</v>
      </c>
      <c r="C43" s="9" t="s">
        <v>539</v>
      </c>
      <c r="D43" s="2">
        <f>IF(ISNA(VLOOKUP($C43,台業男!C:N,12,FALSE)),0,VLOOKUP($C43,台業男!C:N,12,FALSE))</f>
        <v>0</v>
      </c>
      <c r="E43" s="2">
        <f>IF(ISNA(VLOOKUP($C43,'106秋男OAB'!C:N,12,FALSE)),0,VLOOKUP($C43,'106秋男OAB'!C:N,12,FALSE))</f>
        <v>0</v>
      </c>
      <c r="F43" s="2">
        <f>IF(ISNA(VLOOKUP($C43,'106冬男OAB'!C:N,12,FALSE)),0,VLOOKUP($C43,'106冬男OAB'!C:N,12,FALSE))</f>
        <v>31.264837625979851</v>
      </c>
      <c r="G43" s="2">
        <f>IF(ISNA(VLOOKUP($C43,'107春男OAB'!C:N,12,FALSE)),0,VLOOKUP($C43,'107春男OAB'!C:N,12,FALSE))</f>
        <v>37.516121384542444</v>
      </c>
      <c r="H43" s="2">
        <f>IF(ISNA(VLOOKUP($C43,'107夏男OAB'!C:N,12,FALSE)),0,VLOOKUP($C43,'107夏男OAB'!C:N,12,FALSE))</f>
        <v>6.3611111111111143</v>
      </c>
      <c r="I43" s="2">
        <f>D43*0.8</f>
        <v>0</v>
      </c>
      <c r="J43" s="2">
        <f>E43</f>
        <v>0</v>
      </c>
      <c r="K43" s="2">
        <f>F43*1.2</f>
        <v>37.517805151175821</v>
      </c>
      <c r="L43" s="2">
        <f>G43*1.3</f>
        <v>48.770957799905176</v>
      </c>
      <c r="M43" s="2">
        <f>H43*1.5</f>
        <v>9.5416666666666714</v>
      </c>
      <c r="N43" s="2">
        <f>SUM(I43:M43)</f>
        <v>95.830429617747669</v>
      </c>
      <c r="O43" s="18" t="str">
        <f>IF(ISNA(VLOOKUP($C43,'107夏季賽選手組別'!B:E,4,FALSE)),0,VLOOKUP($C43,'107夏季賽選手組別'!B:E,4,FALSE))</f>
        <v>東華</v>
      </c>
    </row>
    <row r="44" spans="1:15" ht="16.5">
      <c r="A44" s="1">
        <v>43</v>
      </c>
      <c r="B44" s="8" t="s">
        <v>495</v>
      </c>
      <c r="C44" s="12" t="s">
        <v>540</v>
      </c>
      <c r="D44" s="2">
        <f>IF(ISNA(VLOOKUP($C44,台業男!C:N,12,FALSE)),0,VLOOKUP($C44,台業男!C:N,12,FALSE))</f>
        <v>0</v>
      </c>
      <c r="E44" s="2">
        <f>IF(ISNA(VLOOKUP($C44,'106秋男OAB'!C:N,12,FALSE)),0,VLOOKUP($C44,'106秋男OAB'!C:N,12,FALSE))</f>
        <v>0</v>
      </c>
      <c r="F44" s="2">
        <f>IF(ISNA(VLOOKUP($C44,'106冬男OAB'!C:N,12,FALSE)),0,VLOOKUP($C44,'106冬男OAB'!C:N,12,FALSE))</f>
        <v>0</v>
      </c>
      <c r="G44" s="2">
        <f>IF(ISNA(VLOOKUP($C44,'107春男OAB'!C:N,12,FALSE)),0,VLOOKUP($C44,'107春男OAB'!C:N,12,FALSE))</f>
        <v>33.516121384542444</v>
      </c>
      <c r="H44" s="2">
        <f>IF(ISNA(VLOOKUP($C44,'107夏男OAB'!C:N,12,FALSE)),0,VLOOKUP($C44,'107夏男OAB'!C:N,12,FALSE))</f>
        <v>31.786111111111126</v>
      </c>
      <c r="I44" s="2">
        <f>D44*0.8</f>
        <v>0</v>
      </c>
      <c r="J44" s="2">
        <f>E44</f>
        <v>0</v>
      </c>
      <c r="K44" s="2">
        <f>F44*1.2</f>
        <v>0</v>
      </c>
      <c r="L44" s="2">
        <f>G44*1.3</f>
        <v>43.57095779990518</v>
      </c>
      <c r="M44" s="2">
        <f>H44*1.5</f>
        <v>47.679166666666688</v>
      </c>
      <c r="N44" s="2">
        <f>SUM(I44:M44)</f>
        <v>91.250124466571862</v>
      </c>
      <c r="O44" s="18" t="str">
        <f>IF(ISNA(VLOOKUP($C44,'107夏季賽選手組別'!B:E,4,FALSE)),0,VLOOKUP($C44,'107夏季賽選手組別'!B:E,4,FALSE))</f>
        <v>新豐</v>
      </c>
    </row>
    <row r="45" spans="1:15" ht="16.5">
      <c r="A45" s="1">
        <v>44</v>
      </c>
      <c r="B45" s="8" t="s">
        <v>497</v>
      </c>
      <c r="C45" s="9" t="s">
        <v>541</v>
      </c>
      <c r="D45" s="2">
        <f>IF(ISNA(VLOOKUP($C45,台業男!C:N,12,FALSE)),0,VLOOKUP($C45,台業男!C:N,12,FALSE))</f>
        <v>32.290109890109889</v>
      </c>
      <c r="E45" s="2">
        <f>IF(ISNA(VLOOKUP($C45,'106秋男OAB'!C:N,12,FALSE)),0,VLOOKUP($C45,'106秋男OAB'!C:N,12,FALSE))</f>
        <v>42.284282174693089</v>
      </c>
      <c r="F45" s="2">
        <f>IF(ISNA(VLOOKUP($C45,'106冬男OAB'!C:N,12,FALSE)),0,VLOOKUP($C45,'106冬男OAB'!C:N,12,FALSE))</f>
        <v>9.6052631578947398</v>
      </c>
      <c r="G45" s="2">
        <f>IF(ISNA(VLOOKUP($C45,'107春男OAB'!C:N,12,FALSE)),0,VLOOKUP($C45,'107春男OAB'!C:N,12,FALSE))</f>
        <v>0</v>
      </c>
      <c r="H45" s="2">
        <f>IF(ISNA(VLOOKUP($C45,'107夏男OAB'!C:N,12,FALSE)),0,VLOOKUP($C45,'107夏男OAB'!C:N,12,FALSE))</f>
        <v>0</v>
      </c>
      <c r="I45" s="2">
        <f>D45*0.8</f>
        <v>25.832087912087914</v>
      </c>
      <c r="J45" s="2">
        <f>E45</f>
        <v>42.284282174693089</v>
      </c>
      <c r="K45" s="2">
        <f>F45*1.2</f>
        <v>11.526315789473687</v>
      </c>
      <c r="L45" s="2">
        <f>G45*1.3</f>
        <v>0</v>
      </c>
      <c r="M45" s="2">
        <f>H45*1.5</f>
        <v>0</v>
      </c>
      <c r="N45" s="2">
        <f>SUM(I45:M45)</f>
        <v>79.642685876254689</v>
      </c>
      <c r="O45" s="18" t="str">
        <f>IF(ISNA(VLOOKUP($C45,'107夏季賽選手組別'!B:E,4,FALSE)),0,VLOOKUP($C45,'107夏季賽選手組別'!B:E,4,FALSE))</f>
        <v>林口</v>
      </c>
    </row>
    <row r="46" spans="1:15" ht="16.5">
      <c r="A46" s="1">
        <v>45</v>
      </c>
      <c r="B46" s="8" t="s">
        <v>510</v>
      </c>
      <c r="C46" s="11" t="s">
        <v>542</v>
      </c>
      <c r="D46" s="2">
        <f>IF(ISNA(VLOOKUP($C46,台業男!C:N,12,FALSE)),0,VLOOKUP($C46,台業男!C:N,12,FALSE))</f>
        <v>0</v>
      </c>
      <c r="E46" s="2">
        <f>IF(ISNA(VLOOKUP($C46,'106秋男OAB'!C:N,12,FALSE)),0,VLOOKUP($C46,'106秋男OAB'!C:N,12,FALSE))</f>
        <v>0</v>
      </c>
      <c r="F46" s="2">
        <f>IF(ISNA(VLOOKUP($C46,'106冬男OAB'!C:N,12,FALSE)),0,VLOOKUP($C46,'106冬男OAB'!C:N,12,FALSE))</f>
        <v>0</v>
      </c>
      <c r="G46" s="2">
        <f>IF(ISNA(VLOOKUP($C46,'107春男OAB'!C:N,12,FALSE)),0,VLOOKUP($C46,'107春男OAB'!C:N,12,FALSE))</f>
        <v>24.516121384542444</v>
      </c>
      <c r="H46" s="2">
        <f>IF(ISNA(VLOOKUP($C46,'107夏男OAB'!C:N,12,FALSE)),0,VLOOKUP($C46,'107夏男OAB'!C:N,12,FALSE))</f>
        <v>28.786111111111126</v>
      </c>
      <c r="I46" s="2">
        <f>D46*0.8</f>
        <v>0</v>
      </c>
      <c r="J46" s="2">
        <f>E46</f>
        <v>0</v>
      </c>
      <c r="K46" s="2">
        <f>F46*1.2</f>
        <v>0</v>
      </c>
      <c r="L46" s="2">
        <f>G46*1.3</f>
        <v>31.870957799905177</v>
      </c>
      <c r="M46" s="2">
        <f>H46*1.5</f>
        <v>43.179166666666688</v>
      </c>
      <c r="N46" s="2">
        <f>SUM(I46:M46)</f>
        <v>75.050124466571873</v>
      </c>
      <c r="O46" s="18" t="str">
        <f>IF(ISNA(VLOOKUP($C46,'107夏季賽選手組別'!B:E,4,FALSE)),0,VLOOKUP($C46,'107夏季賽選手組別'!B:E,4,FALSE))</f>
        <v>東華</v>
      </c>
    </row>
    <row r="47" spans="1:15" ht="16.5">
      <c r="A47" s="1">
        <v>46</v>
      </c>
      <c r="B47" s="8" t="s">
        <v>497</v>
      </c>
      <c r="C47" s="9" t="s">
        <v>543</v>
      </c>
      <c r="D47" s="2">
        <f>IF(ISNA(VLOOKUP($C47,台業男!C:N,12,FALSE)),0,VLOOKUP($C47,台業男!C:N,12,FALSE))</f>
        <v>0</v>
      </c>
      <c r="E47" s="2">
        <f>IF(ISNA(VLOOKUP($C47,'106秋男OAB'!C:N,12,FALSE)),0,VLOOKUP($C47,'106秋男OAB'!C:N,12,FALSE))</f>
        <v>35.380172585651991</v>
      </c>
      <c r="F47" s="2">
        <f>IF(ISNA(VLOOKUP($C47,'106冬男OAB'!C:N,12,FALSE)),0,VLOOKUP($C47,'106冬男OAB'!C:N,12,FALSE))</f>
        <v>29.264837625979851</v>
      </c>
      <c r="G47" s="2">
        <f>IF(ISNA(VLOOKUP($C47,'107春男OAB'!C:N,12,FALSE)),0,VLOOKUP($C47,'107春男OAB'!C:N,12,FALSE))</f>
        <v>0</v>
      </c>
      <c r="H47" s="2">
        <f>IF(ISNA(VLOOKUP($C47,'107夏男OAB'!C:N,12,FALSE)),0,VLOOKUP($C47,'107夏男OAB'!C:N,12,FALSE))</f>
        <v>0</v>
      </c>
      <c r="I47" s="2">
        <f>D47*0.8</f>
        <v>0</v>
      </c>
      <c r="J47" s="2">
        <f>E47</f>
        <v>35.380172585651991</v>
      </c>
      <c r="K47" s="2">
        <f>F47*1.2</f>
        <v>35.117805151175823</v>
      </c>
      <c r="L47" s="2">
        <f>G47*1.3</f>
        <v>0</v>
      </c>
      <c r="M47" s="2">
        <f>H47*1.5</f>
        <v>0</v>
      </c>
      <c r="N47" s="2">
        <f>SUM(I47:M47)</f>
        <v>70.497977736827806</v>
      </c>
      <c r="O47" s="18" t="str">
        <f>IF(ISNA(VLOOKUP($C47,'107夏季賽選手組別'!B:E,4,FALSE)),0,VLOOKUP($C47,'107夏季賽選手組別'!B:E,4,FALSE))</f>
        <v>林口</v>
      </c>
    </row>
    <row r="48" spans="1:15" ht="16.5">
      <c r="A48" s="1">
        <v>47</v>
      </c>
      <c r="B48" s="8" t="s">
        <v>497</v>
      </c>
      <c r="C48" s="9" t="s">
        <v>544</v>
      </c>
      <c r="D48" s="2">
        <f>IF(ISNA(VLOOKUP($C48,台業男!C:N,12,FALSE)),0,VLOOKUP($C48,台業男!C:N,12,FALSE))</f>
        <v>0</v>
      </c>
      <c r="E48" s="2">
        <f>IF(ISNA(VLOOKUP($C48,'106秋男OAB'!C:N,12,FALSE)),0,VLOOKUP($C48,'106秋男OAB'!C:N,12,FALSE))</f>
        <v>32.421268476062949</v>
      </c>
      <c r="F48" s="2">
        <f>IF(ISNA(VLOOKUP($C48,'106冬男OAB'!C:N,12,FALSE)),0,VLOOKUP($C48,'106冬男OAB'!C:N,12,FALSE))</f>
        <v>9.6052631578947398</v>
      </c>
      <c r="G48" s="2">
        <f>IF(ISNA(VLOOKUP($C48,'107春男OAB'!C:N,12,FALSE)),0,VLOOKUP($C48,'107春男OAB'!C:N,12,FALSE))</f>
        <v>18.333333333333329</v>
      </c>
      <c r="H48" s="2">
        <f>IF(ISNA(VLOOKUP($C48,'107夏男OAB'!C:N,12,FALSE)),0,VLOOKUP($C48,'107夏男OAB'!C:N,12,FALSE))</f>
        <v>0</v>
      </c>
      <c r="I48" s="2">
        <f>D48*0.8</f>
        <v>0</v>
      </c>
      <c r="J48" s="2">
        <f>E48</f>
        <v>32.421268476062949</v>
      </c>
      <c r="K48" s="2">
        <f>F48*1.2</f>
        <v>11.526315789473687</v>
      </c>
      <c r="L48" s="2">
        <f>G48*1.3</f>
        <v>23.833333333333329</v>
      </c>
      <c r="M48" s="2">
        <f>H48*1.5</f>
        <v>0</v>
      </c>
      <c r="N48" s="2">
        <f>SUM(I48:M48)</f>
        <v>67.780917598869962</v>
      </c>
      <c r="O48" s="18" t="str">
        <f>IF(ISNA(VLOOKUP($C48,'107夏季賽選手組別'!B:E,4,FALSE)),0,VLOOKUP($C48,'107夏季賽選手組別'!B:E,4,FALSE))</f>
        <v>信誼</v>
      </c>
    </row>
    <row r="49" spans="1:15" ht="16.5">
      <c r="A49" s="1">
        <v>48</v>
      </c>
      <c r="B49" s="8" t="s">
        <v>495</v>
      </c>
      <c r="C49" s="9" t="s">
        <v>545</v>
      </c>
      <c r="D49" s="2">
        <f>IF(ISNA(VLOOKUP($C49,台業男!C:N,12,FALSE)),0,VLOOKUP($C49,台業男!C:N,12,FALSE))</f>
        <v>0</v>
      </c>
      <c r="E49" s="2">
        <f>IF(ISNA(VLOOKUP($C49,'106秋男OAB'!C:N,12,FALSE)),0,VLOOKUP($C49,'106秋男OAB'!C:N,12,FALSE))</f>
        <v>29.462364366473921</v>
      </c>
      <c r="F49" s="2">
        <f>IF(ISNA(VLOOKUP($C49,'106冬男OAB'!C:N,12,FALSE)),0,VLOOKUP($C49,'106冬男OAB'!C:N,12,FALSE))</f>
        <v>2.0526315789473699</v>
      </c>
      <c r="G49" s="2">
        <f>IF(ISNA(VLOOKUP($C49,'107春男OAB'!C:N,12,FALSE)),0,VLOOKUP($C49,'107春男OAB'!C:N,12,FALSE))</f>
        <v>16.570175438596493</v>
      </c>
      <c r="H49" s="2">
        <f>IF(ISNA(VLOOKUP($C49,'107夏男OAB'!C:N,12,FALSE)),0,VLOOKUP($C49,'107夏男OAB'!C:N,12,FALSE))</f>
        <v>7.3611111111111143</v>
      </c>
      <c r="I49" s="2">
        <f>D49*0.8</f>
        <v>0</v>
      </c>
      <c r="J49" s="2">
        <f>E49</f>
        <v>29.462364366473921</v>
      </c>
      <c r="K49" s="2">
        <f>F49*1.2</f>
        <v>2.463157894736844</v>
      </c>
      <c r="L49" s="2">
        <f>G49*1.3</f>
        <v>21.541228070175443</v>
      </c>
      <c r="M49" s="2">
        <f>H49*1.5</f>
        <v>11.041666666666671</v>
      </c>
      <c r="N49" s="2">
        <f>SUM(I49:M49)</f>
        <v>64.50841699805288</v>
      </c>
      <c r="O49" s="18">
        <f>IF(ISNA(VLOOKUP($C49,'107夏季賽選手組別'!B:E,4,FALSE)),0,VLOOKUP($C49,'107夏季賽選手組別'!B:E,4,FALSE))</f>
        <v>0</v>
      </c>
    </row>
    <row r="50" spans="1:15" ht="16.5">
      <c r="A50" s="1">
        <v>49</v>
      </c>
      <c r="B50" s="8" t="s">
        <v>510</v>
      </c>
      <c r="C50" s="9" t="s">
        <v>546</v>
      </c>
      <c r="D50" s="2">
        <f>IF(ISNA(VLOOKUP($C50,台業男!C:N,12,FALSE)),0,VLOOKUP($C50,台業男!C:N,12,FALSE))</f>
        <v>0</v>
      </c>
      <c r="E50" s="2">
        <f>IF(ISNA(VLOOKUP($C50,'106秋男OAB'!C:N,12,FALSE)),0,VLOOKUP($C50,'106秋男OAB'!C:N,12,FALSE))</f>
        <v>5.5749722325064539</v>
      </c>
      <c r="F50" s="2">
        <f>IF(ISNA(VLOOKUP($C50,'106冬男OAB'!C:N,12,FALSE)),0,VLOOKUP($C50,'106冬男OAB'!C:N,12,FALSE))</f>
        <v>15.264837625979851</v>
      </c>
      <c r="G50" s="2">
        <f>IF(ISNA(VLOOKUP($C50,'107春男OAB'!C:N,12,FALSE)),0,VLOOKUP($C50,'107春男OAB'!C:N,12,FALSE))</f>
        <v>26.516121384542444</v>
      </c>
      <c r="H50" s="2">
        <f>IF(ISNA(VLOOKUP($C50,'107夏男OAB'!C:N,12,FALSE)),0,VLOOKUP($C50,'107夏男OAB'!C:N,12,FALSE))</f>
        <v>3.6666666666666714</v>
      </c>
      <c r="I50" s="2">
        <f>D50*0.8</f>
        <v>0</v>
      </c>
      <c r="J50" s="2">
        <f>E50</f>
        <v>5.5749722325064539</v>
      </c>
      <c r="K50" s="2">
        <f>F50*1.2</f>
        <v>18.317805151175822</v>
      </c>
      <c r="L50" s="2">
        <f>G50*1.3</f>
        <v>34.470957799905179</v>
      </c>
      <c r="M50" s="2">
        <f>H50*1.5</f>
        <v>5.5000000000000071</v>
      </c>
      <c r="N50" s="2">
        <f>SUM(I50:M50)</f>
        <v>63.863735183587458</v>
      </c>
      <c r="O50" s="18" t="str">
        <f>IF(ISNA(VLOOKUP($C50,'107夏季賽選手組別'!B:E,4,FALSE)),0,VLOOKUP($C50,'107夏季賽選手組別'!B:E,4,FALSE))</f>
        <v>全國</v>
      </c>
    </row>
    <row r="51" spans="1:15" ht="16.5">
      <c r="A51" s="1">
        <v>50</v>
      </c>
      <c r="B51" s="8" t="s">
        <v>497</v>
      </c>
      <c r="C51" s="9" t="s">
        <v>547</v>
      </c>
      <c r="D51" s="2">
        <f>IF(ISNA(VLOOKUP($C51,台業男!C:N,12,FALSE)),0,VLOOKUP($C51,台業男!C:N,12,FALSE))</f>
        <v>32.290109890109889</v>
      </c>
      <c r="E51" s="2">
        <f>IF(ISNA(VLOOKUP($C51,'106秋男OAB'!C:N,12,FALSE)),0,VLOOKUP($C51,'106秋男OAB'!C:N,12,FALSE))</f>
        <v>0</v>
      </c>
      <c r="F51" s="2">
        <f>IF(ISNA(VLOOKUP($C51,'106冬男OAB'!C:N,12,FALSE)),0,VLOOKUP($C51,'106冬男OAB'!C:N,12,FALSE))</f>
        <v>28.264837625979851</v>
      </c>
      <c r="G51" s="2">
        <f>IF(ISNA(VLOOKUP($C51,'107春男OAB'!C:N,12,FALSE)),0,VLOOKUP($C51,'107春男OAB'!C:N,12,FALSE))</f>
        <v>0</v>
      </c>
      <c r="H51" s="2">
        <f>IF(ISNA(VLOOKUP($C51,'107夏男OAB'!C:N,12,FALSE)),0,VLOOKUP($C51,'107夏男OAB'!C:N,12,FALSE))</f>
        <v>0</v>
      </c>
      <c r="I51" s="2">
        <f>D51*0.8</f>
        <v>25.832087912087914</v>
      </c>
      <c r="J51" s="2">
        <f>E51</f>
        <v>0</v>
      </c>
      <c r="K51" s="2">
        <f>F51*1.2</f>
        <v>33.91780515117582</v>
      </c>
      <c r="L51" s="2">
        <f>G51*1.3</f>
        <v>0</v>
      </c>
      <c r="M51" s="2">
        <f>H51*1.5</f>
        <v>0</v>
      </c>
      <c r="N51" s="2">
        <f>SUM(I51:M51)</f>
        <v>59.749893063263734</v>
      </c>
      <c r="O51" s="18" t="str">
        <f>IF(ISNA(VLOOKUP($C51,'107夏季賽選手組別'!B:E,4,FALSE)),0,VLOOKUP($C51,'107夏季賽選手組別'!B:E,4,FALSE))</f>
        <v>林口第一</v>
      </c>
    </row>
    <row r="52" spans="1:15" ht="16.5">
      <c r="A52" s="1">
        <v>51</v>
      </c>
      <c r="B52" s="18" t="s">
        <v>510</v>
      </c>
      <c r="C52" s="18" t="s">
        <v>548</v>
      </c>
      <c r="D52" s="2">
        <f>IF(ISNA(VLOOKUP($C52,台業男!C:N,12,FALSE)),0,VLOOKUP($C52,台業男!C:N,12,FALSE))</f>
        <v>0</v>
      </c>
      <c r="E52" s="2">
        <f>IF(ISNA(VLOOKUP($C52,'106秋男OAB'!C:N,12,FALSE)),0,VLOOKUP($C52,'106秋男OAB'!C:N,12,FALSE))</f>
        <v>0</v>
      </c>
      <c r="F52" s="2">
        <f>IF(ISNA(VLOOKUP($C52,'106冬男OAB'!C:N,12,FALSE)),0,VLOOKUP($C52,'106冬男OAB'!C:N,12,FALSE))</f>
        <v>0</v>
      </c>
      <c r="G52" s="2">
        <f>IF(ISNA(VLOOKUP($C52,'107春男OAB'!C:N,12,FALSE)),0,VLOOKUP($C52,'107春男OAB'!C:N,12,FALSE))</f>
        <v>18.27927927927928</v>
      </c>
      <c r="H52" s="2">
        <f>IF(ISNA(VLOOKUP($C52,'107夏男OAB'!C:N,12,FALSE)),0,VLOOKUP($C52,'107夏男OAB'!C:N,12,FALSE))</f>
        <v>23.786111111111126</v>
      </c>
      <c r="I52" s="2">
        <f>D52*0.8</f>
        <v>0</v>
      </c>
      <c r="J52" s="2">
        <f>E52</f>
        <v>0</v>
      </c>
      <c r="K52" s="2">
        <f>F52*1.2</f>
        <v>0</v>
      </c>
      <c r="L52" s="2">
        <f>G52*1.3</f>
        <v>23.763063063063065</v>
      </c>
      <c r="M52" s="2">
        <f>H52*1.5</f>
        <v>35.679166666666688</v>
      </c>
      <c r="N52" s="2">
        <f>SUM(I52:M52)</f>
        <v>59.442229729729753</v>
      </c>
      <c r="O52" s="18" t="str">
        <f>IF(ISNA(VLOOKUP($C52,'107夏季賽選手組別'!B:E,4,FALSE)),0,VLOOKUP($C52,'107夏季賽選手組別'!B:E,4,FALSE))</f>
        <v>寶山</v>
      </c>
    </row>
    <row r="53" spans="1:15" ht="16.5">
      <c r="A53" s="1">
        <v>52</v>
      </c>
      <c r="B53" s="8" t="s">
        <v>510</v>
      </c>
      <c r="C53" s="9" t="s">
        <v>549</v>
      </c>
      <c r="D53" s="2">
        <f>IF(ISNA(VLOOKUP($C53,台業男!C:N,12,FALSE)),0,VLOOKUP($C53,台業男!C:N,12,FALSE))</f>
        <v>0</v>
      </c>
      <c r="E53" s="2">
        <f>IF(ISNA(VLOOKUP($C53,'106秋男OAB'!C:N,12,FALSE)),0,VLOOKUP($C53,'106秋男OAB'!C:N,12,FALSE))</f>
        <v>0</v>
      </c>
      <c r="F53" s="2">
        <f>IF(ISNA(VLOOKUP($C53,'106冬男OAB'!C:N,12,FALSE)),0,VLOOKUP($C53,'106冬男OAB'!C:N,12,FALSE))</f>
        <v>18.62653975363942</v>
      </c>
      <c r="G53" s="2">
        <f>IF(ISNA(VLOOKUP($C53,'107春男OAB'!C:N,12,FALSE)),0,VLOOKUP($C53,'107春男OAB'!C:N,12,FALSE))</f>
        <v>25.516121384542444</v>
      </c>
      <c r="H53" s="2">
        <f>IF(ISNA(VLOOKUP($C53,'107夏男OAB'!C:N,12,FALSE)),0,VLOOKUP($C53,'107夏男OAB'!C:N,12,FALSE))</f>
        <v>0</v>
      </c>
      <c r="I53" s="2">
        <f>D53*0.8</f>
        <v>0</v>
      </c>
      <c r="J53" s="2">
        <f>E53</f>
        <v>0</v>
      </c>
      <c r="K53" s="2">
        <f>F53*1.2</f>
        <v>22.351847704367305</v>
      </c>
      <c r="L53" s="2">
        <f>G53*1.3</f>
        <v>33.170957799905182</v>
      </c>
      <c r="M53" s="2">
        <f>H53*1.5</f>
        <v>0</v>
      </c>
      <c r="N53" s="2">
        <f>SUM(I53:M53)</f>
        <v>55.522805504272483</v>
      </c>
      <c r="O53" s="18" t="str">
        <f>IF(ISNA(VLOOKUP($C53,'107夏季賽選手組別'!B:E,4,FALSE)),0,VLOOKUP($C53,'107夏季賽選手組別'!B:E,4,FALSE))</f>
        <v>南寶</v>
      </c>
    </row>
    <row r="54" spans="1:15" ht="16.5">
      <c r="A54" s="1">
        <v>53</v>
      </c>
      <c r="B54" s="8" t="s">
        <v>510</v>
      </c>
      <c r="C54" s="9" t="s">
        <v>550</v>
      </c>
      <c r="D54" s="2">
        <f>IF(ISNA(VLOOKUP($C54,台業男!C:N,12,FALSE)),0,VLOOKUP($C54,台業男!C:N,12,FALSE))</f>
        <v>0</v>
      </c>
      <c r="E54" s="2">
        <f>IF(ISNA(VLOOKUP($C54,'106秋男OAB'!C:N,12,FALSE)),0,VLOOKUP($C54,'106秋男OAB'!C:N,12,FALSE))</f>
        <v>0</v>
      </c>
      <c r="F54" s="2">
        <f>IF(ISNA(VLOOKUP($C54,'106冬男OAB'!C:N,12,FALSE)),0,VLOOKUP($C54,'106冬男OAB'!C:N,12,FALSE))</f>
        <v>2.0526315789473699</v>
      </c>
      <c r="G54" s="2">
        <f>IF(ISNA(VLOOKUP($C54,'107春男OAB'!C:N,12,FALSE)),0,VLOOKUP($C54,'107春男OAB'!C:N,12,FALSE))</f>
        <v>18.516121384542444</v>
      </c>
      <c r="H54" s="2">
        <f>IF(ISNA(VLOOKUP($C54,'107夏男OAB'!C:N,12,FALSE)),0,VLOOKUP($C54,'107夏男OAB'!C:N,12,FALSE))</f>
        <v>18.119444444444454</v>
      </c>
      <c r="I54" s="2">
        <f>D54*0.8</f>
        <v>0</v>
      </c>
      <c r="J54" s="2">
        <f>E54</f>
        <v>0</v>
      </c>
      <c r="K54" s="2">
        <f>F54*1.2</f>
        <v>2.463157894736844</v>
      </c>
      <c r="L54" s="2">
        <f>G54*1.3</f>
        <v>24.070957799905177</v>
      </c>
      <c r="M54" s="2">
        <f>H54*1.5</f>
        <v>27.179166666666681</v>
      </c>
      <c r="N54" s="2">
        <f>SUM(I54:M54)</f>
        <v>53.7132823613087</v>
      </c>
      <c r="O54" s="18" t="str">
        <f>IF(ISNA(VLOOKUP($C54,'107夏季賽選手組別'!B:E,4,FALSE)),0,VLOOKUP($C54,'107夏季賽選手組別'!B:E,4,FALSE))</f>
        <v>新豐</v>
      </c>
    </row>
    <row r="55" spans="1:15" ht="16.5">
      <c r="A55" s="1">
        <v>54</v>
      </c>
      <c r="B55" s="8" t="s">
        <v>510</v>
      </c>
      <c r="C55" s="9" t="s">
        <v>551</v>
      </c>
      <c r="D55" s="2">
        <f>IF(ISNA(VLOOKUP($C55,台業男!C:N,12,FALSE)),0,VLOOKUP($C55,台業男!C:N,12,FALSE))</f>
        <v>0</v>
      </c>
      <c r="E55" s="2">
        <f>IF(ISNA(VLOOKUP($C55,'106秋男OAB'!C:N,12,FALSE)),0,VLOOKUP($C55,'106秋男OAB'!C:N,12,FALSE))</f>
        <v>0</v>
      </c>
      <c r="F55" s="2">
        <f>IF(ISNA(VLOOKUP($C55,'106冬男OAB'!C:N,12,FALSE)),0,VLOOKUP($C55,'106冬男OAB'!C:N,12,FALSE))</f>
        <v>12.264837625979851</v>
      </c>
      <c r="G55" s="2">
        <f>IF(ISNA(VLOOKUP($C55,'107春男OAB'!C:N,12,FALSE)),0,VLOOKUP($C55,'107春男OAB'!C:N,12,FALSE))</f>
        <v>0</v>
      </c>
      <c r="H55" s="2">
        <f>IF(ISNA(VLOOKUP($C55,'107夏男OAB'!C:N,12,FALSE)),0,VLOOKUP($C55,'107夏男OAB'!C:N,12,FALSE))</f>
        <v>25.786111111111126</v>
      </c>
      <c r="I55" s="2">
        <f>D55*0.8</f>
        <v>0</v>
      </c>
      <c r="J55" s="2">
        <f>E55</f>
        <v>0</v>
      </c>
      <c r="K55" s="2">
        <f>F55*1.2</f>
        <v>14.717805151175821</v>
      </c>
      <c r="L55" s="2">
        <f>G55*1.3</f>
        <v>0</v>
      </c>
      <c r="M55" s="2">
        <f>H55*1.5</f>
        <v>38.679166666666688</v>
      </c>
      <c r="N55" s="2">
        <f>SUM(I55:M55)</f>
        <v>53.396971817842513</v>
      </c>
      <c r="O55" s="18" t="str">
        <f>IF(ISNA(VLOOKUP($C55,'107夏季賽選手組別'!B:E,4,FALSE)),0,VLOOKUP($C55,'107夏季賽選手組別'!B:E,4,FALSE))</f>
        <v>揚昇</v>
      </c>
    </row>
    <row r="56" spans="1:15" ht="16.5">
      <c r="A56" s="1">
        <v>55</v>
      </c>
      <c r="B56" s="8" t="s">
        <v>497</v>
      </c>
      <c r="C56" s="9" t="s">
        <v>552</v>
      </c>
      <c r="D56" s="2">
        <f>IF(ISNA(VLOOKUP($C56,台業男!C:N,12,FALSE)),0,VLOOKUP($C56,台業男!C:N,12,FALSE))</f>
        <v>0</v>
      </c>
      <c r="E56" s="2">
        <f>IF(ISNA(VLOOKUP($C56,'106秋男OAB'!C:N,12,FALSE)),0,VLOOKUP($C56,'106秋男OAB'!C:N,12,FALSE))</f>
        <v>13.255831173639379</v>
      </c>
      <c r="F56" s="2">
        <f>IF(ISNA(VLOOKUP($C56,'106冬男OAB'!C:N,12,FALSE)),0,VLOOKUP($C56,'106冬男OAB'!C:N,12,FALSE))</f>
        <v>12.60526315789474</v>
      </c>
      <c r="G56" s="2">
        <f>IF(ISNA(VLOOKUP($C56,'107春男OAB'!C:N,12,FALSE)),0,VLOOKUP($C56,'107春男OAB'!C:N,12,FALSE))</f>
        <v>0</v>
      </c>
      <c r="H56" s="2">
        <f>IF(ISNA(VLOOKUP($C56,'107夏男OAB'!C:N,12,FALSE)),0,VLOOKUP($C56,'107夏男OAB'!C:N,12,FALSE))</f>
        <v>16.361111111111114</v>
      </c>
      <c r="I56" s="2">
        <f>D56*0.8</f>
        <v>0</v>
      </c>
      <c r="J56" s="2">
        <f>E56</f>
        <v>13.255831173639379</v>
      </c>
      <c r="K56" s="2">
        <f>F56*1.2</f>
        <v>15.126315789473686</v>
      </c>
      <c r="L56" s="2">
        <f>G56*1.3</f>
        <v>0</v>
      </c>
      <c r="M56" s="2">
        <f>H56*1.5</f>
        <v>24.541666666666671</v>
      </c>
      <c r="N56" s="2">
        <f>SUM(I56:M56)</f>
        <v>52.923813629779737</v>
      </c>
      <c r="O56" s="18" t="str">
        <f>IF(ISNA(VLOOKUP($C56,'107夏季賽選手組別'!B:E,4,FALSE)),0,VLOOKUP($C56,'107夏季賽選手組別'!B:E,4,FALSE))</f>
        <v>全國</v>
      </c>
    </row>
    <row r="57" spans="1:15" ht="16.5">
      <c r="A57" s="1">
        <v>56</v>
      </c>
      <c r="B57" s="8" t="s">
        <v>495</v>
      </c>
      <c r="C57" s="9" t="s">
        <v>553</v>
      </c>
      <c r="D57" s="2">
        <f>IF(ISNA(VLOOKUP($C57,台業男!C:N,12,FALSE)),0,VLOOKUP($C57,台業男!C:N,12,FALSE))</f>
        <v>0</v>
      </c>
      <c r="E57" s="2">
        <f>IF(ISNA(VLOOKUP($C57,'106秋男OAB'!C:N,12,FALSE)),0,VLOOKUP($C57,'106秋男OAB'!C:N,12,FALSE))</f>
        <v>9.3106256941873227</v>
      </c>
      <c r="F57" s="2">
        <f>IF(ISNA(VLOOKUP($C57,'106冬男OAB'!C:N,12,FALSE)),0,VLOOKUP($C57,'106冬男OAB'!C:N,12,FALSE))</f>
        <v>36.264837625979851</v>
      </c>
      <c r="G57" s="2">
        <f>IF(ISNA(VLOOKUP($C57,'107春男OAB'!C:N,12,FALSE)),0,VLOOKUP($C57,'107春男OAB'!C:N,12,FALSE))</f>
        <v>0</v>
      </c>
      <c r="H57" s="2">
        <f>IF(ISNA(VLOOKUP($C57,'107夏男OAB'!C:N,12,FALSE)),0,VLOOKUP($C57,'107夏男OAB'!C:N,12,FALSE))</f>
        <v>0</v>
      </c>
      <c r="I57" s="2">
        <f>D57*0.8</f>
        <v>0</v>
      </c>
      <c r="J57" s="2">
        <f>E57</f>
        <v>9.3106256941873227</v>
      </c>
      <c r="K57" s="2">
        <f>F57*1.2</f>
        <v>43.517805151175821</v>
      </c>
      <c r="L57" s="2">
        <f>G57*1.3</f>
        <v>0</v>
      </c>
      <c r="M57" s="2">
        <f>H57*1.5</f>
        <v>0</v>
      </c>
      <c r="N57" s="2">
        <f>SUM(I57:M57)</f>
        <v>52.828430845363144</v>
      </c>
      <c r="O57" s="18" t="str">
        <f>IF(ISNA(VLOOKUP($C57,'107夏季賽選手組別'!B:E,4,FALSE)),0,VLOOKUP($C57,'107夏季賽選手組別'!B:E,4,FALSE))</f>
        <v>台南新化</v>
      </c>
    </row>
    <row r="58" spans="1:15" ht="16.5">
      <c r="A58" s="1">
        <v>57</v>
      </c>
      <c r="B58" s="8" t="s">
        <v>495</v>
      </c>
      <c r="C58" s="9" t="s">
        <v>554</v>
      </c>
      <c r="D58" s="2">
        <f>IF(ISNA(VLOOKUP($C58,台業男!C:N,12,FALSE)),0,VLOOKUP($C58,台業男!C:N,12,FALSE))</f>
        <v>0</v>
      </c>
      <c r="E58" s="2">
        <f>IF(ISNA(VLOOKUP($C58,'106秋男OAB'!C:N,12,FALSE)),0,VLOOKUP($C58,'106秋男OAB'!C:N,12,FALSE))</f>
        <v>0</v>
      </c>
      <c r="F58" s="2">
        <f>IF(ISNA(VLOOKUP($C58,'106冬男OAB'!C:N,12,FALSE)),0,VLOOKUP($C58,'106冬男OAB'!C:N,12,FALSE))</f>
        <v>0</v>
      </c>
      <c r="G58" s="2">
        <f>IF(ISNA(VLOOKUP($C58,'107春男OAB'!C:N,12,FALSE)),0,VLOOKUP($C58,'107春男OAB'!C:N,12,FALSE))</f>
        <v>0</v>
      </c>
      <c r="H58" s="2">
        <f>IF(ISNA(VLOOKUP($C58,'107夏男OAB'!C:N,12,FALSE)),0,VLOOKUP($C58,'107夏男OAB'!C:N,12,FALSE))</f>
        <v>34.786111111111126</v>
      </c>
      <c r="I58" s="2">
        <f>D58*0.8</f>
        <v>0</v>
      </c>
      <c r="J58" s="2">
        <f>E58</f>
        <v>0</v>
      </c>
      <c r="K58" s="2">
        <f>F58*1.2</f>
        <v>0</v>
      </c>
      <c r="L58" s="2">
        <f>G58*1.3</f>
        <v>0</v>
      </c>
      <c r="M58" s="2">
        <f>H58*1.5</f>
        <v>52.179166666666688</v>
      </c>
      <c r="N58" s="2">
        <f>SUM(I58:M58)</f>
        <v>52.179166666666688</v>
      </c>
      <c r="O58" s="18" t="str">
        <f>IF(ISNA(VLOOKUP($C58,'107夏季賽選手組別'!B:E,4,FALSE)),0,VLOOKUP($C58,'107夏季賽選手組別'!B:E,4,FALSE))</f>
        <v>台南</v>
      </c>
    </row>
    <row r="59" spans="1:15" ht="16.5">
      <c r="A59" s="1">
        <v>58</v>
      </c>
      <c r="B59" s="8" t="s">
        <v>495</v>
      </c>
      <c r="C59" s="9" t="s">
        <v>555</v>
      </c>
      <c r="D59" s="2">
        <f>IF(ISNA(VLOOKUP($C59,台業男!C:N,12,FALSE)),0,VLOOKUP($C59,台業男!C:N,12,FALSE))</f>
        <v>0</v>
      </c>
      <c r="E59" s="2">
        <f>IF(ISNA(VLOOKUP($C59,'106秋男OAB'!C:N,12,FALSE)),0,VLOOKUP($C59,'106秋男OAB'!C:N,12,FALSE))</f>
        <v>20.58565203770678</v>
      </c>
      <c r="F59" s="2">
        <f>IF(ISNA(VLOOKUP($C59,'106冬男OAB'!C:N,12,FALSE)),0,VLOOKUP($C59,'106冬男OAB'!C:N,12,FALSE))</f>
        <v>1.6052631578947398</v>
      </c>
      <c r="G59" s="2">
        <f>IF(ISNA(VLOOKUP($C59,'107春男OAB'!C:N,12,FALSE)),0,VLOOKUP($C59,'107春男OAB'!C:N,12,FALSE))</f>
        <v>8</v>
      </c>
      <c r="H59" s="2">
        <f>IF(ISNA(VLOOKUP($C59,'107夏男OAB'!C:N,12,FALSE)),0,VLOOKUP($C59,'107夏男OAB'!C:N,12,FALSE))</f>
        <v>11.361111111111114</v>
      </c>
      <c r="I59" s="2">
        <f>D59*0.8</f>
        <v>0</v>
      </c>
      <c r="J59" s="2">
        <f>E59</f>
        <v>20.58565203770678</v>
      </c>
      <c r="K59" s="2">
        <f>F59*1.2</f>
        <v>1.9263157894736878</v>
      </c>
      <c r="L59" s="2">
        <f>G59*1.3</f>
        <v>10.4</v>
      </c>
      <c r="M59" s="2">
        <f>H59*1.5</f>
        <v>17.041666666666671</v>
      </c>
      <c r="N59" s="2">
        <f>SUM(I59:M59)</f>
        <v>49.95363449384714</v>
      </c>
      <c r="O59" s="18" t="str">
        <f>IF(ISNA(VLOOKUP($C59,'107夏季賽選手組別'!B:E,4,FALSE)),0,VLOOKUP($C59,'107夏季賽選手組別'!B:E,4,FALSE))</f>
        <v>高雄</v>
      </c>
    </row>
    <row r="60" spans="1:15" ht="16.5">
      <c r="A60" s="1">
        <v>59</v>
      </c>
      <c r="B60" s="8" t="s">
        <v>495</v>
      </c>
      <c r="C60" s="9" t="s">
        <v>556</v>
      </c>
      <c r="D60" s="2">
        <f>IF(ISNA(VLOOKUP($C60,台業男!C:N,12,FALSE)),0,VLOOKUP($C60,台業男!C:N,12,FALSE))</f>
        <v>0</v>
      </c>
      <c r="E60" s="2">
        <f>IF(ISNA(VLOOKUP($C60,'106秋男OAB'!C:N,12,FALSE)),0,VLOOKUP($C60,'106秋男OAB'!C:N,12,FALSE))</f>
        <v>7.3380229544613087</v>
      </c>
      <c r="F60" s="2">
        <f>IF(ISNA(VLOOKUP($C60,'106冬男OAB'!C:N,12,FALSE)),0,VLOOKUP($C60,'106冬男OAB'!C:N,12,FALSE))</f>
        <v>7.5526315789473699</v>
      </c>
      <c r="G60" s="2">
        <f>IF(ISNA(VLOOKUP($C60,'107春男OAB'!C:N,12,FALSE)),0,VLOOKUP($C60,'107春男OAB'!C:N,12,FALSE))</f>
        <v>11.333333333333329</v>
      </c>
      <c r="H60" s="2">
        <f>IF(ISNA(VLOOKUP($C60,'107夏男OAB'!C:N,12,FALSE)),0,VLOOKUP($C60,'107夏男OAB'!C:N,12,FALSE))</f>
        <v>12.361111111111114</v>
      </c>
      <c r="I60" s="2">
        <f>D60*0.8</f>
        <v>0</v>
      </c>
      <c r="J60" s="2">
        <f>E60</f>
        <v>7.3380229544613087</v>
      </c>
      <c r="K60" s="2">
        <f>F60*1.2</f>
        <v>9.0631578947368432</v>
      </c>
      <c r="L60" s="2">
        <f>G60*1.3</f>
        <v>14.733333333333327</v>
      </c>
      <c r="M60" s="2">
        <f>H60*1.5</f>
        <v>18.541666666666671</v>
      </c>
      <c r="N60" s="2">
        <f>SUM(I60:M60)</f>
        <v>49.676180849198147</v>
      </c>
      <c r="O60" s="18" t="str">
        <f>IF(ISNA(VLOOKUP($C60,'107夏季賽選手組別'!B:E,4,FALSE)),0,VLOOKUP($C60,'107夏季賽選手組別'!B:E,4,FALSE))</f>
        <v>斑芝花</v>
      </c>
    </row>
    <row r="61" spans="1:15" ht="16.5">
      <c r="A61" s="1">
        <v>60</v>
      </c>
      <c r="B61" s="8" t="s">
        <v>495</v>
      </c>
      <c r="C61" s="9" t="s">
        <v>557</v>
      </c>
      <c r="D61" s="2">
        <f>IF(ISNA(VLOOKUP($C61,台業男!C:N,12,FALSE)),0,VLOOKUP($C61,台業男!C:N,12,FALSE))</f>
        <v>0</v>
      </c>
      <c r="E61" s="2">
        <f>IF(ISNA(VLOOKUP($C61,'106秋男OAB'!C:N,12,FALSE)),0,VLOOKUP($C61,'106秋男OAB'!C:N,12,FALSE))</f>
        <v>0</v>
      </c>
      <c r="F61" s="2">
        <f>IF(ISNA(VLOOKUP($C61,'106冬男OAB'!C:N,12,FALSE)),0,VLOOKUP($C61,'106冬男OAB'!C:N,12,FALSE))</f>
        <v>0</v>
      </c>
      <c r="G61" s="2">
        <f>IF(ISNA(VLOOKUP($C61,'107春男OAB'!C:N,12,FALSE)),0,VLOOKUP($C61,'107春男OAB'!C:N,12,FALSE))</f>
        <v>1.3333333333333286</v>
      </c>
      <c r="H61" s="2">
        <f>IF(ISNA(VLOOKUP($C61,'107夏男OAB'!C:N,12,FALSE)),0,VLOOKUP($C61,'107夏男OAB'!C:N,12,FALSE))</f>
        <v>31.786111111111126</v>
      </c>
      <c r="I61" s="2">
        <f>D61*0.8</f>
        <v>0</v>
      </c>
      <c r="J61" s="2">
        <f>E61</f>
        <v>0</v>
      </c>
      <c r="K61" s="2">
        <f>F61*1.2</f>
        <v>0</v>
      </c>
      <c r="L61" s="2">
        <f>G61*1.3</f>
        <v>1.7333333333333272</v>
      </c>
      <c r="M61" s="2">
        <f>H61*1.5</f>
        <v>47.679166666666688</v>
      </c>
      <c r="N61" s="2">
        <f>SUM(I61:M61)</f>
        <v>49.412500000000016</v>
      </c>
      <c r="O61" s="18" t="str">
        <f>IF(ISNA(VLOOKUP($C61,'107夏季賽選手組別'!B:E,4,FALSE)),0,VLOOKUP($C61,'107夏季賽選手組別'!B:E,4,FALSE))</f>
        <v>台北</v>
      </c>
    </row>
    <row r="62" spans="1:15" ht="16.5">
      <c r="A62" s="1">
        <v>61</v>
      </c>
      <c r="B62" s="8" t="s">
        <v>497</v>
      </c>
      <c r="C62" s="9" t="s">
        <v>558</v>
      </c>
      <c r="D62" s="2">
        <f>IF(ISNA(VLOOKUP($C62,台業男!C:N,12,FALSE)),0,VLOOKUP($C62,台業男!C:N,12,FALSE))</f>
        <v>0</v>
      </c>
      <c r="E62" s="2">
        <f>IF(ISNA(VLOOKUP($C62,'106秋男OAB'!C:N,12,FALSE)),0,VLOOKUP($C62,'106秋男OAB'!C:N,12,FALSE))</f>
        <v>0</v>
      </c>
      <c r="F62" s="2">
        <f>IF(ISNA(VLOOKUP($C62,'106冬男OAB'!C:N,12,FALSE)),0,VLOOKUP($C62,'106冬男OAB'!C:N,12,FALSE))</f>
        <v>40.264837625979851</v>
      </c>
      <c r="G62" s="2">
        <f>IF(ISNA(VLOOKUP($C62,'107春男OAB'!C:N,12,FALSE)),0,VLOOKUP($C62,'107春男OAB'!C:N,12,FALSE))</f>
        <v>0</v>
      </c>
      <c r="H62" s="2">
        <f>IF(ISNA(VLOOKUP($C62,'107夏男OAB'!C:N,12,FALSE)),0,VLOOKUP($C62,'107夏男OAB'!C:N,12,FALSE))</f>
        <v>0</v>
      </c>
      <c r="I62" s="2">
        <f>D62*0.8</f>
        <v>0</v>
      </c>
      <c r="J62" s="2">
        <f>E62</f>
        <v>0</v>
      </c>
      <c r="K62" s="2">
        <f>F62*1.2</f>
        <v>48.317805151175818</v>
      </c>
      <c r="L62" s="2">
        <f>G62*1.3</f>
        <v>0</v>
      </c>
      <c r="M62" s="2">
        <f>H62*1.5</f>
        <v>0</v>
      </c>
      <c r="N62" s="2">
        <f>SUM(I62:M62)</f>
        <v>48.317805151175818</v>
      </c>
      <c r="O62" s="18" t="str">
        <f>IF(ISNA(VLOOKUP($C62,'107夏季賽選手組別'!B:E,4,FALSE)),0,VLOOKUP($C62,'107夏季賽選手組別'!B:E,4,FALSE))</f>
        <v>林口</v>
      </c>
    </row>
    <row r="63" spans="1:15" ht="16.5">
      <c r="A63" s="1">
        <v>62</v>
      </c>
      <c r="B63" s="8" t="s">
        <v>495</v>
      </c>
      <c r="C63" s="11" t="s">
        <v>559</v>
      </c>
      <c r="D63" s="2">
        <f>IF(ISNA(VLOOKUP($C63,台業男!C:N,12,FALSE)),0,VLOOKUP($C63,台業男!C:N,12,FALSE))</f>
        <v>0</v>
      </c>
      <c r="E63" s="2">
        <f>IF(ISNA(VLOOKUP($C63,'106秋男OAB'!C:N,12,FALSE)),0,VLOOKUP($C63,'106秋男OAB'!C:N,12,FALSE))</f>
        <v>35.380172585651991</v>
      </c>
      <c r="F63" s="2">
        <f>IF(ISNA(VLOOKUP($C63,'106冬男OAB'!C:N,12,FALSE)),0,VLOOKUP($C63,'106冬男OAB'!C:N,12,FALSE))</f>
        <v>10.712206047032481</v>
      </c>
      <c r="G63" s="2">
        <f>IF(ISNA(VLOOKUP($C63,'107春男OAB'!C:N,12,FALSE)),0,VLOOKUP($C63,'107春男OAB'!C:N,12,FALSE))</f>
        <v>0</v>
      </c>
      <c r="H63" s="2">
        <f>IF(ISNA(VLOOKUP($C63,'107夏男OAB'!C:N,12,FALSE)),0,VLOOKUP($C63,'107夏男OAB'!C:N,12,FALSE))</f>
        <v>0</v>
      </c>
      <c r="I63" s="2">
        <f>D63*0.8</f>
        <v>0</v>
      </c>
      <c r="J63" s="2">
        <f>E63</f>
        <v>35.380172585651991</v>
      </c>
      <c r="K63" s="2">
        <f>F63*1.2</f>
        <v>12.854647256438977</v>
      </c>
      <c r="L63" s="2">
        <f>G63*1.3</f>
        <v>0</v>
      </c>
      <c r="M63" s="2">
        <f>H63*1.5</f>
        <v>0</v>
      </c>
      <c r="N63" s="2">
        <f>SUM(I63:M63)</f>
        <v>48.234819842090971</v>
      </c>
      <c r="O63" s="18">
        <f>IF(ISNA(VLOOKUP($C63,'107夏季賽選手組別'!B:E,4,FALSE)),0,VLOOKUP($C63,'107夏季賽選手組別'!B:E,4,FALSE))</f>
        <v>0</v>
      </c>
    </row>
    <row r="64" spans="1:15" ht="16.5">
      <c r="A64" s="1">
        <v>63</v>
      </c>
      <c r="B64" s="8" t="s">
        <v>495</v>
      </c>
      <c r="C64" s="12" t="s">
        <v>560</v>
      </c>
      <c r="D64" s="2">
        <f>IF(ISNA(VLOOKUP($C64,台業男!C:N,12,FALSE)),0,VLOOKUP($C64,台業男!C:N,12,FALSE))</f>
        <v>0</v>
      </c>
      <c r="E64" s="2">
        <f>IF(ISNA(VLOOKUP($C64,'106秋男OAB'!C:N,12,FALSE)),0,VLOOKUP($C64,'106秋男OAB'!C:N,12,FALSE))</f>
        <v>0</v>
      </c>
      <c r="F64" s="2">
        <f>IF(ISNA(VLOOKUP($C64,'106冬男OAB'!C:N,12,FALSE)),0,VLOOKUP($C64,'106冬男OAB'!C:N,12,FALSE))</f>
        <v>0</v>
      </c>
      <c r="G64" s="2">
        <f>IF(ISNA(VLOOKUP($C64,'107春男OAB'!C:N,12,FALSE)),0,VLOOKUP($C64,'107春男OAB'!C:N,12,FALSE))</f>
        <v>0</v>
      </c>
      <c r="H64" s="2">
        <f>IF(ISNA(VLOOKUP($C64,'107夏男OAB'!C:N,12,FALSE)),0,VLOOKUP($C64,'107夏男OAB'!C:N,12,FALSE))</f>
        <v>30.786111111111126</v>
      </c>
      <c r="I64" s="2">
        <f>D64*0.8</f>
        <v>0</v>
      </c>
      <c r="J64" s="2">
        <f>E64</f>
        <v>0</v>
      </c>
      <c r="K64" s="2">
        <f>F64*1.2</f>
        <v>0</v>
      </c>
      <c r="L64" s="2">
        <f>G64*1.3</f>
        <v>0</v>
      </c>
      <c r="M64" s="2">
        <f>H64*1.5</f>
        <v>46.179166666666688</v>
      </c>
      <c r="N64" s="2">
        <f>SUM(I64:M64)</f>
        <v>46.179166666666688</v>
      </c>
      <c r="O64" s="18">
        <f>IF(ISNA(VLOOKUP($C64,'107夏季賽選手組別'!B:E,4,FALSE)),0,VLOOKUP($C64,'107夏季賽選手組別'!B:E,4,FALSE))</f>
        <v>0</v>
      </c>
    </row>
    <row r="65" spans="1:15" ht="16.5">
      <c r="A65" s="1">
        <v>64</v>
      </c>
      <c r="B65" s="18" t="s">
        <v>510</v>
      </c>
      <c r="C65" s="18" t="s">
        <v>561</v>
      </c>
      <c r="D65" s="2">
        <f>IF(ISNA(VLOOKUP($C65,台業男!C:N,12,FALSE)),0,VLOOKUP($C65,台業男!C:N,12,FALSE))</f>
        <v>0</v>
      </c>
      <c r="E65" s="2">
        <f>IF(ISNA(VLOOKUP($C65,'106秋男OAB'!C:N,12,FALSE)),0,VLOOKUP($C65,'106秋男OAB'!C:N,12,FALSE))</f>
        <v>0.77674935209182649</v>
      </c>
      <c r="F65" s="2">
        <f>IF(ISNA(VLOOKUP($C65,'106冬男OAB'!C:N,12,FALSE)),0,VLOOKUP($C65,'106冬男OAB'!C:N,12,FALSE))</f>
        <v>8.6265397536394204</v>
      </c>
      <c r="G65" s="2">
        <f>IF(ISNA(VLOOKUP($C65,'107春男OAB'!C:N,12,FALSE)),0,VLOOKUP($C65,'107春男OAB'!C:N,12,FALSE))</f>
        <v>0</v>
      </c>
      <c r="H65" s="2">
        <f>IF(ISNA(VLOOKUP($C65,'107夏男OAB'!C:N,12,FALSE)),0,VLOOKUP($C65,'107夏男OAB'!C:N,12,FALSE))</f>
        <v>22.786111111111126</v>
      </c>
      <c r="I65" s="2">
        <f>D65*0.8</f>
        <v>0</v>
      </c>
      <c r="J65" s="2">
        <f>E65</f>
        <v>0.77674935209182649</v>
      </c>
      <c r="K65" s="2">
        <f>F65*1.2</f>
        <v>10.351847704367303</v>
      </c>
      <c r="L65" s="2">
        <f>G65*1.3</f>
        <v>0</v>
      </c>
      <c r="M65" s="2">
        <f>H65*1.5</f>
        <v>34.179166666666688</v>
      </c>
      <c r="N65" s="2">
        <f>SUM(I65:M65)</f>
        <v>45.307763723125817</v>
      </c>
      <c r="O65" s="18" t="str">
        <f>IF(ISNA(VLOOKUP($C65,'107夏季賽選手組別'!B:E,4,FALSE)),0,VLOOKUP($C65,'107夏季賽選手組別'!B:E,4,FALSE))</f>
        <v>斑芝花</v>
      </c>
    </row>
    <row r="66" spans="1:15" ht="16.5">
      <c r="A66" s="1">
        <v>65</v>
      </c>
      <c r="B66" s="8" t="s">
        <v>510</v>
      </c>
      <c r="C66" s="9" t="s">
        <v>562</v>
      </c>
      <c r="D66" s="2">
        <f>IF(ISNA(VLOOKUP($C66,台業男!C:N,12,FALSE)),0,VLOOKUP($C66,台業男!C:N,12,FALSE))</f>
        <v>0</v>
      </c>
      <c r="E66" s="2">
        <f>IF(ISNA(VLOOKUP($C66,'106秋男OAB'!C:N,12,FALSE)),0,VLOOKUP($C66,'106秋男OAB'!C:N,12,FALSE))</f>
        <v>0</v>
      </c>
      <c r="F66" s="2">
        <f>IF(ISNA(VLOOKUP($C66,'106冬男OAB'!C:N,12,FALSE)),0,VLOOKUP($C66,'106冬男OAB'!C:N,12,FALSE))</f>
        <v>0</v>
      </c>
      <c r="G66" s="2">
        <f>IF(ISNA(VLOOKUP($C66,'107春男OAB'!C:N,12,FALSE)),0,VLOOKUP($C66,'107春男OAB'!C:N,12,FALSE))</f>
        <v>28.516121384542444</v>
      </c>
      <c r="H66" s="2">
        <f>IF(ISNA(VLOOKUP($C66,'107夏男OAB'!C:N,12,FALSE)),0,VLOOKUP($C66,'107夏男OAB'!C:N,12,FALSE))</f>
        <v>3.3611111111111143</v>
      </c>
      <c r="I66" s="2">
        <f>D66*0.8</f>
        <v>0</v>
      </c>
      <c r="J66" s="2">
        <f>E66</f>
        <v>0</v>
      </c>
      <c r="K66" s="2">
        <f>F66*1.2</f>
        <v>0</v>
      </c>
      <c r="L66" s="2">
        <f>G66*1.3</f>
        <v>37.07095779990518</v>
      </c>
      <c r="M66" s="2">
        <f>H66*1.5</f>
        <v>5.0416666666666714</v>
      </c>
      <c r="N66" s="2">
        <f>SUM(I66:M66)</f>
        <v>42.112624466571852</v>
      </c>
      <c r="O66" s="18">
        <f>IF(ISNA(VLOOKUP($C66,'107夏季賽選手組別'!B:E,4,FALSE)),0,VLOOKUP($C66,'107夏季賽選手組別'!B:E,4,FALSE))</f>
        <v>0</v>
      </c>
    </row>
    <row r="67" spans="1:15" ht="16.5">
      <c r="A67" s="1">
        <v>66</v>
      </c>
      <c r="B67" s="8" t="s">
        <v>497</v>
      </c>
      <c r="C67" s="9" t="s">
        <v>563</v>
      </c>
      <c r="D67" s="2">
        <f>IF(ISNA(VLOOKUP($C67,台業男!C:N,12,FALSE)),0,VLOOKUP($C67,台業男!C:N,12,FALSE))</f>
        <v>0</v>
      </c>
      <c r="E67" s="2">
        <f>IF(ISNA(VLOOKUP($C67,'106秋男OAB'!C:N,12,FALSE)),0,VLOOKUP($C67,'106秋男OAB'!C:N,12,FALSE))</f>
        <v>0</v>
      </c>
      <c r="F67" s="2">
        <f>IF(ISNA(VLOOKUP($C67,'106冬男OAB'!C:N,12,FALSE)),0,VLOOKUP($C67,'106冬男OAB'!C:N,12,FALSE))</f>
        <v>34.264837625979851</v>
      </c>
      <c r="G67" s="2">
        <f>IF(ISNA(VLOOKUP($C67,'107春男OAB'!C:N,12,FALSE)),0,VLOOKUP($C67,'107春男OAB'!C:N,12,FALSE))</f>
        <v>0</v>
      </c>
      <c r="H67" s="2">
        <f>IF(ISNA(VLOOKUP($C67,'107夏男OAB'!C:N,12,FALSE)),0,VLOOKUP($C67,'107夏男OAB'!C:N,12,FALSE))</f>
        <v>0</v>
      </c>
      <c r="I67" s="2">
        <f>D67*0.8</f>
        <v>0</v>
      </c>
      <c r="J67" s="2">
        <f>E67</f>
        <v>0</v>
      </c>
      <c r="K67" s="2">
        <f>F67*1.2</f>
        <v>41.117805151175823</v>
      </c>
      <c r="L67" s="2">
        <f>G67*1.3</f>
        <v>0</v>
      </c>
      <c r="M67" s="2">
        <f>H67*1.5</f>
        <v>0</v>
      </c>
      <c r="N67" s="2">
        <f>SUM(I67:M67)</f>
        <v>41.117805151175823</v>
      </c>
      <c r="O67" s="18">
        <f>IF(ISNA(VLOOKUP($C67,'107夏季賽選手組別'!B:E,4,FALSE)),0,VLOOKUP($C67,'107夏季賽選手組別'!B:E,4,FALSE))</f>
        <v>0</v>
      </c>
    </row>
    <row r="68" spans="1:15" ht="16.5">
      <c r="A68" s="1">
        <v>67</v>
      </c>
      <c r="B68" s="8" t="s">
        <v>495</v>
      </c>
      <c r="C68" s="9" t="s">
        <v>564</v>
      </c>
      <c r="D68" s="2">
        <f>IF(ISNA(VLOOKUP($C68,台業男!C:N,12,FALSE)),0,VLOOKUP($C68,台業男!C:N,12,FALSE))</f>
        <v>0</v>
      </c>
      <c r="E68" s="2">
        <f>IF(ISNA(VLOOKUP($C68,'106秋男OAB'!C:N,12,FALSE)),0,VLOOKUP($C68,'106秋男OAB'!C:N,12,FALSE))</f>
        <v>9.3106256941873227</v>
      </c>
      <c r="F68" s="2">
        <f>IF(ISNA(VLOOKUP($C68,'106冬男OAB'!C:N,12,FALSE)),0,VLOOKUP($C68,'106冬男OAB'!C:N,12,FALSE))</f>
        <v>0</v>
      </c>
      <c r="G68" s="2">
        <f>IF(ISNA(VLOOKUP($C68,'107春男OAB'!C:N,12,FALSE)),0,VLOOKUP($C68,'107春男OAB'!C:N,12,FALSE))</f>
        <v>12.333333333333329</v>
      </c>
      <c r="H68" s="2">
        <f>IF(ISNA(VLOOKUP($C68,'107夏男OAB'!C:N,12,FALSE)),0,VLOOKUP($C68,'107夏男OAB'!C:N,12,FALSE))</f>
        <v>9.3611111111111143</v>
      </c>
      <c r="I68" s="2">
        <f>D68*0.8</f>
        <v>0</v>
      </c>
      <c r="J68" s="2">
        <f>E68</f>
        <v>9.3106256941873227</v>
      </c>
      <c r="K68" s="2">
        <f>F68*1.2</f>
        <v>0</v>
      </c>
      <c r="L68" s="2">
        <f>G68*1.3</f>
        <v>16.033333333333328</v>
      </c>
      <c r="M68" s="2">
        <f>H68*1.5</f>
        <v>14.041666666666671</v>
      </c>
      <c r="N68" s="2">
        <f>SUM(I68:M68)</f>
        <v>39.385625694187326</v>
      </c>
      <c r="O68" s="18">
        <f>IF(ISNA(VLOOKUP($C68,'107夏季賽選手組別'!B:E,4,FALSE)),0,VLOOKUP($C68,'107夏季賽選手組別'!B:E,4,FALSE))</f>
        <v>0</v>
      </c>
    </row>
    <row r="69" spans="1:15" ht="16.5">
      <c r="A69" s="1">
        <v>68</v>
      </c>
      <c r="B69" s="8" t="s">
        <v>497</v>
      </c>
      <c r="C69" s="9" t="s">
        <v>565</v>
      </c>
      <c r="D69" s="2">
        <f>IF(ISNA(VLOOKUP($C69,台業男!C:N,12,FALSE)),0,VLOOKUP($C69,台業男!C:N,12,FALSE))</f>
        <v>0</v>
      </c>
      <c r="E69" s="2">
        <f>IF(ISNA(VLOOKUP($C69,'106秋男OAB'!C:N,12,FALSE)),0,VLOOKUP($C69,'106秋男OAB'!C:N,12,FALSE))</f>
        <v>39.325378065104047</v>
      </c>
      <c r="F69" s="2">
        <f>IF(ISNA(VLOOKUP($C69,'106冬男OAB'!C:N,12,FALSE)),0,VLOOKUP($C69,'106冬男OAB'!C:N,12,FALSE))</f>
        <v>0</v>
      </c>
      <c r="G69" s="2">
        <f>IF(ISNA(VLOOKUP($C69,'107春男OAB'!C:N,12,FALSE)),0,VLOOKUP($C69,'107春男OAB'!C:N,12,FALSE))</f>
        <v>0</v>
      </c>
      <c r="H69" s="2">
        <f>IF(ISNA(VLOOKUP($C69,'107夏男OAB'!C:N,12,FALSE)),0,VLOOKUP($C69,'107夏男OAB'!C:N,12,FALSE))</f>
        <v>0</v>
      </c>
      <c r="I69" s="2">
        <f>D69*0.8</f>
        <v>0</v>
      </c>
      <c r="J69" s="2">
        <f>E69</f>
        <v>39.325378065104047</v>
      </c>
      <c r="K69" s="2">
        <f>F69*1.2</f>
        <v>0</v>
      </c>
      <c r="L69" s="2">
        <f>G69*1.3</f>
        <v>0</v>
      </c>
      <c r="M69" s="2">
        <f>H69*1.5</f>
        <v>0</v>
      </c>
      <c r="N69" s="2">
        <f>SUM(I69:M69)</f>
        <v>39.325378065104047</v>
      </c>
      <c r="O69" s="18" t="str">
        <f>IF(ISNA(VLOOKUP($C69,'107夏季賽選手組別'!B:E,4,FALSE)),0,VLOOKUP($C69,'107夏季賽選手組別'!B:E,4,FALSE))</f>
        <v>新豐</v>
      </c>
    </row>
    <row r="70" spans="1:15" ht="16.5">
      <c r="A70" s="1">
        <v>69</v>
      </c>
      <c r="B70" s="8" t="s">
        <v>497</v>
      </c>
      <c r="C70" s="9" t="s">
        <v>633</v>
      </c>
      <c r="D70" s="2">
        <f>IF(ISNA(VLOOKUP($C70,台業男!C:N,12,FALSE)),0,VLOOKUP($C70,台業男!C:N,12,FALSE))</f>
        <v>0</v>
      </c>
      <c r="E70" s="2">
        <f>IF(ISNA(VLOOKUP($C70,'106秋男OAB'!C:N,12,FALSE)),0,VLOOKUP($C70,'106秋男OAB'!C:N,12,FALSE))</f>
        <v>37.352775325378019</v>
      </c>
      <c r="F70" s="2">
        <f>IF(ISNA(VLOOKUP($C70,'106冬男OAB'!C:N,12,FALSE)),0,VLOOKUP($C70,'106冬男OAB'!C:N,12,FALSE))</f>
        <v>0</v>
      </c>
      <c r="G70" s="2">
        <f>IF(ISNA(VLOOKUP($C70,'107春男OAB'!C:N,12,FALSE)),0,VLOOKUP($C70,'107春男OAB'!C:N,12,FALSE))</f>
        <v>0</v>
      </c>
      <c r="H70" s="2">
        <f>IF(ISNA(VLOOKUP($C70,'107夏男OAB'!C:N,12,FALSE)),0,VLOOKUP($C70,'107夏男OAB'!C:N,12,FALSE))</f>
        <v>0</v>
      </c>
      <c r="I70" s="2">
        <f>D70*0.8</f>
        <v>0</v>
      </c>
      <c r="J70" s="2">
        <f>E70</f>
        <v>37.352775325378019</v>
      </c>
      <c r="K70" s="2">
        <f>F70*1.2</f>
        <v>0</v>
      </c>
      <c r="L70" s="2">
        <f>G70*1.3</f>
        <v>0</v>
      </c>
      <c r="M70" s="2">
        <f>H70*1.5</f>
        <v>0</v>
      </c>
      <c r="N70" s="2">
        <f>SUM(I70:M70)</f>
        <v>37.352775325378019</v>
      </c>
      <c r="O70" s="18">
        <f>IF(ISNA(VLOOKUP($C70,'107夏季賽選手組別'!B:E,4,FALSE)),0,VLOOKUP($C70,'107夏季賽選手組別'!B:E,4,FALSE))</f>
        <v>0</v>
      </c>
    </row>
    <row r="71" spans="1:15" ht="16.5">
      <c r="A71" s="1">
        <v>70</v>
      </c>
      <c r="B71" s="8" t="s">
        <v>495</v>
      </c>
      <c r="C71" s="44" t="s">
        <v>802</v>
      </c>
      <c r="D71" s="2">
        <f>IF(ISNA(VLOOKUP($C71,台業男!C:N,12,FALSE)),0,VLOOKUP($C71,台業男!C:N,12,FALSE))</f>
        <v>0.9642857142857082</v>
      </c>
      <c r="E71" s="2">
        <f>IF(ISNA(VLOOKUP($C71,'106秋男OAB'!C:N,12,FALSE)),0,VLOOKUP($C71,'106秋男OAB'!C:N,12,FALSE))</f>
        <v>7.3380229544612945</v>
      </c>
      <c r="F71" s="2">
        <f>IF(ISNA(VLOOKUP($C71,'106冬男OAB'!C:N,12,FALSE)),0,VLOOKUP($C71,'106冬男OAB'!C:N,12,FALSE))</f>
        <v>0</v>
      </c>
      <c r="G71" s="2">
        <f>IF(ISNA(VLOOKUP($C71,'107春男OAB'!C:N,12,FALSE)),0,VLOOKUP($C71,'107春男OAB'!C:N,12,FALSE))</f>
        <v>9.3333333333333286</v>
      </c>
      <c r="H71" s="2">
        <f>IF(ISNA(VLOOKUP($C71,'107夏男OAB'!C:N,12,FALSE)),0,VLOOKUP($C71,'107夏男OAB'!C:N,12,FALSE))</f>
        <v>10.361111111111114</v>
      </c>
      <c r="I71" s="2">
        <f>D71*0.8</f>
        <v>0.77142857142856658</v>
      </c>
      <c r="J71" s="2">
        <f>E71</f>
        <v>7.3380229544612945</v>
      </c>
      <c r="K71" s="2">
        <f>F71*1.2</f>
        <v>0</v>
      </c>
      <c r="L71" s="2">
        <f>G71*1.3</f>
        <v>12.133333333333328</v>
      </c>
      <c r="M71" s="2">
        <f>H71*1.5</f>
        <v>15.541666666666671</v>
      </c>
      <c r="N71" s="2">
        <f>SUM(I71:M71)</f>
        <v>35.784451525889864</v>
      </c>
      <c r="O71" s="18">
        <f>IF(ISNA(VLOOKUP($C71,'107夏季賽選手組別'!B:E,4,FALSE)),0,VLOOKUP($C71,'107夏季賽選手組別'!B:E,4,FALSE))</f>
        <v>0</v>
      </c>
    </row>
    <row r="72" spans="1:15" ht="16.5">
      <c r="A72" s="1">
        <v>71</v>
      </c>
      <c r="B72" s="8" t="s">
        <v>495</v>
      </c>
      <c r="C72" s="11" t="s">
        <v>566</v>
      </c>
      <c r="D72" s="2">
        <f>IF(ISNA(VLOOKUP($C72,台業男!C:N,12,FALSE)),0,VLOOKUP($C72,台業男!C:N,12,FALSE))</f>
        <v>0</v>
      </c>
      <c r="E72" s="2">
        <f>IF(ISNA(VLOOKUP($C72,'106秋男OAB'!C:N,12,FALSE)),0,VLOOKUP($C72,'106秋男OAB'!C:N,12,FALSE))</f>
        <v>0</v>
      </c>
      <c r="F72" s="2">
        <f>IF(ISNA(VLOOKUP($C72,'106冬男OAB'!C:N,12,FALSE)),0,VLOOKUP($C72,'106冬男OAB'!C:N,12,FALSE))</f>
        <v>12.05263157894737</v>
      </c>
      <c r="G72" s="2">
        <f>IF(ISNA(VLOOKUP($C72,'107春男OAB'!C:N,12,FALSE)),0,VLOOKUP($C72,'107春男OAB'!C:N,12,FALSE))</f>
        <v>0</v>
      </c>
      <c r="H72" s="2">
        <f>IF(ISNA(VLOOKUP($C72,'107夏男OAB'!C:N,12,FALSE)),0,VLOOKUP($C72,'107夏男OAB'!C:N,12,FALSE))</f>
        <v>13.361111111111114</v>
      </c>
      <c r="I72" s="2">
        <f>D72*0.8</f>
        <v>0</v>
      </c>
      <c r="J72" s="2">
        <f>E72</f>
        <v>0</v>
      </c>
      <c r="K72" s="2">
        <f>F72*1.2</f>
        <v>14.463157894736844</v>
      </c>
      <c r="L72" s="2">
        <f>G72*1.3</f>
        <v>0</v>
      </c>
      <c r="M72" s="2">
        <f>H72*1.5</f>
        <v>20.041666666666671</v>
      </c>
      <c r="N72" s="2">
        <f>SUM(I72:M72)</f>
        <v>34.504824561403517</v>
      </c>
      <c r="O72" s="18" t="str">
        <f>IF(ISNA(VLOOKUP($C72,'107夏季賽選手組別'!B:E,4,FALSE)),0,VLOOKUP($C72,'107夏季賽選手組別'!B:E,4,FALSE))</f>
        <v>台北</v>
      </c>
    </row>
    <row r="73" spans="1:15" ht="16.5">
      <c r="A73" s="1">
        <v>72</v>
      </c>
      <c r="B73" s="8" t="s">
        <v>495</v>
      </c>
      <c r="C73" s="9" t="s">
        <v>567</v>
      </c>
      <c r="D73" s="2">
        <f>IF(ISNA(VLOOKUP($C73,台業男!C:N,12,FALSE)),0,VLOOKUP($C73,台業男!C:N,12,FALSE))</f>
        <v>0</v>
      </c>
      <c r="E73" s="2">
        <f>IF(ISNA(VLOOKUP($C73,'106秋男OAB'!C:N,12,FALSE)),0,VLOOKUP($C73,'106秋男OAB'!C:N,12,FALSE))</f>
        <v>19.942186654515396</v>
      </c>
      <c r="F73" s="2">
        <f>IF(ISNA(VLOOKUP($C73,'106冬男OAB'!C:N,12,FALSE)),0,VLOOKUP($C73,'106冬男OAB'!C:N,12,FALSE))</f>
        <v>10.243561030235171</v>
      </c>
      <c r="G73" s="2">
        <f>IF(ISNA(VLOOKUP($C73,'107春男OAB'!C:N,12,FALSE)),0,VLOOKUP($C73,'107春男OAB'!C:N,12,FALSE))</f>
        <v>0</v>
      </c>
      <c r="H73" s="2">
        <f>IF(ISNA(VLOOKUP($C73,'107夏男OAB'!C:N,12,FALSE)),0,VLOOKUP($C73,'107夏男OAB'!C:N,12,FALSE))</f>
        <v>0</v>
      </c>
      <c r="I73" s="2">
        <f>D73*0.8</f>
        <v>0</v>
      </c>
      <c r="J73" s="2">
        <f>E73</f>
        <v>19.942186654515396</v>
      </c>
      <c r="K73" s="2">
        <f>F73*1.2</f>
        <v>12.292273236282204</v>
      </c>
      <c r="L73" s="2">
        <f>G73*1.3</f>
        <v>0</v>
      </c>
      <c r="M73" s="2">
        <f>H73*1.5</f>
        <v>0</v>
      </c>
      <c r="N73" s="2">
        <f>SUM(I73:M73)</f>
        <v>32.234459890797602</v>
      </c>
      <c r="O73" s="18" t="str">
        <f>IF(ISNA(VLOOKUP($C73,'107夏季賽選手組別'!B:E,4,FALSE)),0,VLOOKUP($C73,'107夏季賽選手組別'!B:E,4,FALSE))</f>
        <v>新豐</v>
      </c>
    </row>
    <row r="74" spans="1:15" ht="16.5">
      <c r="A74" s="1">
        <v>73</v>
      </c>
      <c r="B74" s="8" t="s">
        <v>497</v>
      </c>
      <c r="C74" s="9" t="s">
        <v>568</v>
      </c>
      <c r="D74" s="2">
        <f>IF(ISNA(VLOOKUP($C74,台業男!C:N,12,FALSE)),0,VLOOKUP($C74,台業男!C:N,12,FALSE))</f>
        <v>8.9258241758241752</v>
      </c>
      <c r="E74" s="2">
        <f>IF(ISNA(VLOOKUP($C74,'106秋男OAB'!C:N,12,FALSE)),0,VLOOKUP($C74,'106秋男OAB'!C:N,12,FALSE))</f>
        <v>6.3517215845982804</v>
      </c>
      <c r="F74" s="2">
        <f>IF(ISNA(VLOOKUP($C74,'106冬男OAB'!C:N,12,FALSE)),0,VLOOKUP($C74,'106冬男OAB'!C:N,12,FALSE))</f>
        <v>0</v>
      </c>
      <c r="G74" s="2">
        <f>IF(ISNA(VLOOKUP($C74,'107春男OAB'!C:N,12,FALSE)),0,VLOOKUP($C74,'107春男OAB'!C:N,12,FALSE))</f>
        <v>13.333333333333329</v>
      </c>
      <c r="H74" s="2">
        <f>IF(ISNA(VLOOKUP($C74,'107夏男OAB'!C:N,12,FALSE)),0,VLOOKUP($C74,'107夏男OAB'!C:N,12,FALSE))</f>
        <v>0</v>
      </c>
      <c r="I74" s="2">
        <f>D74*0.8</f>
        <v>7.1406593406593402</v>
      </c>
      <c r="J74" s="2">
        <f>E74</f>
        <v>6.3517215845982804</v>
      </c>
      <c r="K74" s="2">
        <f>F74*1.2</f>
        <v>0</v>
      </c>
      <c r="L74" s="2">
        <f>G74*1.3</f>
        <v>17.333333333333329</v>
      </c>
      <c r="M74" s="2">
        <f>H74*1.5</f>
        <v>0</v>
      </c>
      <c r="N74" s="2">
        <f>SUM(I74:M74)</f>
        <v>30.825714258590949</v>
      </c>
      <c r="O74" s="18" t="str">
        <f>IF(ISNA(VLOOKUP($C74,'107夏季賽選手組別'!B:E,4,FALSE)),0,VLOOKUP($C74,'107夏季賽選手組別'!B:E,4,FALSE))</f>
        <v>臺中國際</v>
      </c>
    </row>
    <row r="75" spans="1:15" ht="16.5">
      <c r="A75" s="1">
        <v>74</v>
      </c>
      <c r="B75" s="8" t="s">
        <v>497</v>
      </c>
      <c r="C75" s="11" t="s">
        <v>569</v>
      </c>
      <c r="D75" s="2">
        <f>IF(ISNA(VLOOKUP($C75,台業男!C:N,12,FALSE)),0,VLOOKUP($C75,台業男!C:N,12,FALSE))</f>
        <v>0</v>
      </c>
      <c r="E75" s="2">
        <f>IF(ISNA(VLOOKUP($C75,'106秋男OAB'!C:N,12,FALSE)),0,VLOOKUP($C75,'106秋男OAB'!C:N,12,FALSE))</f>
        <v>0</v>
      </c>
      <c r="F75" s="2">
        <f>IF(ISNA(VLOOKUP($C75,'106冬男OAB'!C:N,12,FALSE)),0,VLOOKUP($C75,'106冬男OAB'!C:N,12,FALSE))</f>
        <v>12.60526315789474</v>
      </c>
      <c r="G75" s="2">
        <f>IF(ISNA(VLOOKUP($C75,'107春男OAB'!C:N,12,FALSE)),0,VLOOKUP($C75,'107春男OAB'!C:N,12,FALSE))</f>
        <v>0</v>
      </c>
      <c r="H75" s="2">
        <f>IF(ISNA(VLOOKUP($C75,'107夏男OAB'!C:N,12,FALSE)),0,VLOOKUP($C75,'107夏男OAB'!C:N,12,FALSE))</f>
        <v>10.361111111111114</v>
      </c>
      <c r="I75" s="2">
        <f>D75*0.8</f>
        <v>0</v>
      </c>
      <c r="J75" s="2">
        <f>E75</f>
        <v>0</v>
      </c>
      <c r="K75" s="2">
        <f>F75*1.2</f>
        <v>15.126315789473686</v>
      </c>
      <c r="L75" s="2">
        <f>G75*1.3</f>
        <v>0</v>
      </c>
      <c r="M75" s="2">
        <f>H75*1.5</f>
        <v>15.541666666666671</v>
      </c>
      <c r="N75" s="2">
        <f>SUM(I75:M75)</f>
        <v>30.667982456140358</v>
      </c>
      <c r="O75" s="18" t="str">
        <f>IF(ISNA(VLOOKUP($C75,'107夏季賽選手組別'!B:E,4,FALSE)),0,VLOOKUP($C75,'107夏季賽選手組別'!B:E,4,FALSE))</f>
        <v>新豐</v>
      </c>
    </row>
    <row r="76" spans="1:15" ht="16.5">
      <c r="A76" s="1">
        <v>75</v>
      </c>
      <c r="B76" s="8" t="s">
        <v>495</v>
      </c>
      <c r="C76" s="9" t="s">
        <v>570</v>
      </c>
      <c r="D76" s="2">
        <f>IF(ISNA(VLOOKUP($C76,台業男!C:N,12,FALSE)),0,VLOOKUP($C76,台業男!C:N,12,FALSE))</f>
        <v>0</v>
      </c>
      <c r="E76" s="2">
        <f>IF(ISNA(VLOOKUP($C76,'106秋男OAB'!C:N,12,FALSE)),0,VLOOKUP($C76,'106秋男OAB'!C:N,12,FALSE))</f>
        <v>9.6534616808589533</v>
      </c>
      <c r="F76" s="2">
        <f>IF(ISNA(VLOOKUP($C76,'106冬男OAB'!C:N,12,FALSE)),0,VLOOKUP($C76,'106冬男OAB'!C:N,12,FALSE))</f>
        <v>0</v>
      </c>
      <c r="G76" s="2">
        <f>IF(ISNA(VLOOKUP($C76,'107春男OAB'!C:N,12,FALSE)),0,VLOOKUP($C76,'107春男OAB'!C:N,12,FALSE))</f>
        <v>6.3333333333333286</v>
      </c>
      <c r="H76" s="2">
        <f>IF(ISNA(VLOOKUP($C76,'107夏男OAB'!C:N,12,FALSE)),0,VLOOKUP($C76,'107夏男OAB'!C:N,12,FALSE))</f>
        <v>8.3611111111111143</v>
      </c>
      <c r="I76" s="2">
        <f>D76*0.8</f>
        <v>0</v>
      </c>
      <c r="J76" s="2">
        <f>E76</f>
        <v>9.6534616808589533</v>
      </c>
      <c r="K76" s="2">
        <f>F76*1.2</f>
        <v>0</v>
      </c>
      <c r="L76" s="2">
        <f>G76*1.3</f>
        <v>8.2333333333333272</v>
      </c>
      <c r="M76" s="2">
        <f>H76*1.5</f>
        <v>12.541666666666671</v>
      </c>
      <c r="N76" s="2">
        <f>SUM(I76:M76)</f>
        <v>30.428461680858952</v>
      </c>
      <c r="O76" s="18" t="str">
        <f>IF(ISNA(VLOOKUP($C76,'107夏季賽選手組別'!B:E,4,FALSE)),0,VLOOKUP($C76,'107夏季賽選手組別'!B:E,4,FALSE))</f>
        <v>台中國際</v>
      </c>
    </row>
    <row r="77" spans="1:15" ht="16.5">
      <c r="A77" s="1">
        <v>76</v>
      </c>
      <c r="B77" s="8" t="s">
        <v>497</v>
      </c>
      <c r="C77" s="9" t="s">
        <v>571</v>
      </c>
      <c r="D77" s="2">
        <f>IF(ISNA(VLOOKUP($C77,台業男!C:N,12,FALSE)),0,VLOOKUP($C77,台業男!C:N,12,FALSE))</f>
        <v>35.290109890109889</v>
      </c>
      <c r="E77" s="2">
        <f>IF(ISNA(VLOOKUP($C77,'106秋男OAB'!C:N,12,FALSE)),0,VLOOKUP($C77,'106秋男OAB'!C:N,12,FALSE))</f>
        <v>0</v>
      </c>
      <c r="F77" s="2">
        <f>IF(ISNA(VLOOKUP($C77,'106冬男OAB'!C:N,12,FALSE)),0,VLOOKUP($C77,'106冬男OAB'!C:N,12,FALSE))</f>
        <v>0</v>
      </c>
      <c r="G77" s="2">
        <f>IF(ISNA(VLOOKUP($C77,'107春男OAB'!C:N,12,FALSE)),0,VLOOKUP($C77,'107春男OAB'!C:N,12,FALSE))</f>
        <v>0</v>
      </c>
      <c r="H77" s="2">
        <f>IF(ISNA(VLOOKUP($C77,'107夏男OAB'!C:N,12,FALSE)),0,VLOOKUP($C77,'107夏男OAB'!C:N,12,FALSE))</f>
        <v>0</v>
      </c>
      <c r="I77" s="2">
        <f>D77*0.8</f>
        <v>28.232087912087913</v>
      </c>
      <c r="J77" s="2">
        <f>E77</f>
        <v>0</v>
      </c>
      <c r="K77" s="2">
        <f>F77*1.2</f>
        <v>0</v>
      </c>
      <c r="L77" s="2">
        <f>G77*1.3</f>
        <v>0</v>
      </c>
      <c r="M77" s="2">
        <f>H77*1.5</f>
        <v>0</v>
      </c>
      <c r="N77" s="2">
        <f>SUM(I77:M77)</f>
        <v>28.232087912087913</v>
      </c>
      <c r="O77" s="18">
        <f>IF(ISNA(VLOOKUP($C77,'107夏季賽選手組別'!B:E,4,FALSE)),0,VLOOKUP($C77,'107夏季賽選手組別'!B:E,4,FALSE))</f>
        <v>0</v>
      </c>
    </row>
    <row r="78" spans="1:15" ht="16.5">
      <c r="A78" s="1">
        <v>77</v>
      </c>
      <c r="B78" s="8" t="s">
        <v>497</v>
      </c>
      <c r="C78" s="9" t="s">
        <v>572</v>
      </c>
      <c r="D78" s="2">
        <f>IF(ISNA(VLOOKUP($C78,台業男!C:N,12,FALSE)),0,VLOOKUP($C78,台業男!C:N,12,FALSE))</f>
        <v>35.290109890109889</v>
      </c>
      <c r="E78" s="2">
        <f>IF(ISNA(VLOOKUP($C78,'106秋男OAB'!C:N,12,FALSE)),0,VLOOKUP($C78,'106秋男OAB'!C:N,12,FALSE))</f>
        <v>0</v>
      </c>
      <c r="F78" s="2">
        <f>IF(ISNA(VLOOKUP($C78,'106冬男OAB'!C:N,12,FALSE)),0,VLOOKUP($C78,'106冬男OAB'!C:N,12,FALSE))</f>
        <v>0</v>
      </c>
      <c r="G78" s="2">
        <f>IF(ISNA(VLOOKUP($C78,'107春男OAB'!C:N,12,FALSE)),0,VLOOKUP($C78,'107春男OAB'!C:N,12,FALSE))</f>
        <v>0</v>
      </c>
      <c r="H78" s="2">
        <f>IF(ISNA(VLOOKUP($C78,'107夏男OAB'!C:N,12,FALSE)),0,VLOOKUP($C78,'107夏男OAB'!C:N,12,FALSE))</f>
        <v>0</v>
      </c>
      <c r="I78" s="2">
        <f>D78*0.8</f>
        <v>28.232087912087913</v>
      </c>
      <c r="J78" s="2">
        <f>E78</f>
        <v>0</v>
      </c>
      <c r="K78" s="2">
        <f>F78*1.2</f>
        <v>0</v>
      </c>
      <c r="L78" s="2">
        <f>G78*1.3</f>
        <v>0</v>
      </c>
      <c r="M78" s="2">
        <f>H78*1.5</f>
        <v>0</v>
      </c>
      <c r="N78" s="2">
        <f>SUM(I78:M78)</f>
        <v>28.232087912087913</v>
      </c>
      <c r="O78" s="18">
        <f>IF(ISNA(VLOOKUP($C78,'107夏季賽選手組別'!B:E,4,FALSE)),0,VLOOKUP($C78,'107夏季賽選手組別'!B:E,4,FALSE))</f>
        <v>0</v>
      </c>
    </row>
    <row r="79" spans="1:15" ht="16.5">
      <c r="A79" s="1">
        <v>78</v>
      </c>
      <c r="B79" s="8" t="s">
        <v>497</v>
      </c>
      <c r="C79" s="9" t="s">
        <v>573</v>
      </c>
      <c r="D79" s="2">
        <f>IF(ISNA(VLOOKUP($C79,台業男!C:N,12,FALSE)),0,VLOOKUP($C79,台業男!C:N,12,FALSE))</f>
        <v>0</v>
      </c>
      <c r="E79" s="2">
        <f>IF(ISNA(VLOOKUP($C79,'106秋男OAB'!C:N,12,FALSE)),0,VLOOKUP($C79,'106秋男OAB'!C:N,12,FALSE))</f>
        <v>0</v>
      </c>
      <c r="F79" s="2">
        <f>IF(ISNA(VLOOKUP($C79,'106冬男OAB'!C:N,12,FALSE)),0,VLOOKUP($C79,'106冬男OAB'!C:N,12,FALSE))</f>
        <v>3.0526315789473699</v>
      </c>
      <c r="G79" s="2">
        <f>IF(ISNA(VLOOKUP($C79,'107春男OAB'!C:N,12,FALSE)),0,VLOOKUP($C79,'107春男OAB'!C:N,12,FALSE))</f>
        <v>0</v>
      </c>
      <c r="H79" s="2">
        <f>IF(ISNA(VLOOKUP($C79,'107夏男OAB'!C:N,12,FALSE)),0,VLOOKUP($C79,'107夏男OAB'!C:N,12,FALSE))</f>
        <v>16.361111111111114</v>
      </c>
      <c r="I79" s="2">
        <f>D79*0.8</f>
        <v>0</v>
      </c>
      <c r="J79" s="2">
        <f>E79</f>
        <v>0</v>
      </c>
      <c r="K79" s="2">
        <f>F79*1.2</f>
        <v>3.6631578947368437</v>
      </c>
      <c r="L79" s="2">
        <f>G79*1.3</f>
        <v>0</v>
      </c>
      <c r="M79" s="2">
        <f>H79*1.5</f>
        <v>24.541666666666671</v>
      </c>
      <c r="N79" s="2">
        <f>SUM(I79:M79)</f>
        <v>28.204824561403516</v>
      </c>
      <c r="O79" s="18" t="str">
        <f>IF(ISNA(VLOOKUP($C79,'107夏季賽選手組別'!B:E,4,FALSE)),0,VLOOKUP($C79,'107夏季賽選手組別'!B:E,4,FALSE))</f>
        <v>信誼</v>
      </c>
    </row>
    <row r="80" spans="1:15" ht="16.5">
      <c r="A80" s="1">
        <v>79</v>
      </c>
      <c r="B80" s="8" t="s">
        <v>510</v>
      </c>
      <c r="C80" s="9" t="s">
        <v>574</v>
      </c>
      <c r="D80" s="2">
        <f>IF(ISNA(VLOOKUP($C80,台業男!C:N,12,FALSE)),0,VLOOKUP($C80,台業男!C:N,12,FALSE))</f>
        <v>0</v>
      </c>
      <c r="E80" s="2">
        <f>IF(ISNA(VLOOKUP($C80,'106秋男OAB'!C:N,12,FALSE)),0,VLOOKUP($C80,'106秋男OAB'!C:N,12,FALSE))</f>
        <v>0</v>
      </c>
      <c r="F80" s="2">
        <f>IF(ISNA(VLOOKUP($C80,'106冬男OAB'!C:N,12,FALSE)),0,VLOOKUP($C80,'106冬男OAB'!C:N,12,FALSE))</f>
        <v>13.264837625979851</v>
      </c>
      <c r="G80" s="2">
        <f>IF(ISNA(VLOOKUP($C80,'107春男OAB'!C:N,12,FALSE)),0,VLOOKUP($C80,'107春男OAB'!C:N,12,FALSE))</f>
        <v>3</v>
      </c>
      <c r="H80" s="2">
        <f>IF(ISNA(VLOOKUP($C80,'107夏男OAB'!C:N,12,FALSE)),0,VLOOKUP($C80,'107夏男OAB'!C:N,12,FALSE))</f>
        <v>4.3611111111111143</v>
      </c>
      <c r="I80" s="2">
        <f>D80*0.8</f>
        <v>0</v>
      </c>
      <c r="J80" s="2">
        <f>E80</f>
        <v>0</v>
      </c>
      <c r="K80" s="2">
        <f>F80*1.2</f>
        <v>15.91780515117582</v>
      </c>
      <c r="L80" s="2">
        <f>G80*1.3</f>
        <v>3.9000000000000004</v>
      </c>
      <c r="M80" s="2">
        <f>H80*1.5</f>
        <v>6.5416666666666714</v>
      </c>
      <c r="N80" s="2">
        <f>SUM(I80:M80)</f>
        <v>26.35947181784249</v>
      </c>
      <c r="O80" s="18" t="str">
        <f>IF(ISNA(VLOOKUP($C80,'107夏季賽選手組別'!B:E,4,FALSE)),0,VLOOKUP($C80,'107夏季賽選手組別'!B:E,4,FALSE))</f>
        <v>南一</v>
      </c>
    </row>
    <row r="81" spans="1:15" ht="16.5">
      <c r="A81" s="1">
        <v>80</v>
      </c>
      <c r="B81" s="8" t="s">
        <v>497</v>
      </c>
      <c r="C81" s="9" t="s">
        <v>575</v>
      </c>
      <c r="D81" s="2">
        <f>IF(ISNA(VLOOKUP($C81,台業男!C:N,12,FALSE)),0,VLOOKUP($C81,台業男!C:N,12,FALSE))</f>
        <v>2.9642857142857082</v>
      </c>
      <c r="E81" s="2">
        <f>IF(ISNA(VLOOKUP($C81,'106秋男OAB'!C:N,12,FALSE)),0,VLOOKUP($C81,'106秋男OAB'!C:N,12,FALSE))</f>
        <v>0</v>
      </c>
      <c r="F81" s="2">
        <f>IF(ISNA(VLOOKUP($C81,'106冬男OAB'!C:N,12,FALSE)),0,VLOOKUP($C81,'106冬男OAB'!C:N,12,FALSE))</f>
        <v>0</v>
      </c>
      <c r="G81" s="2">
        <f>IF(ISNA(VLOOKUP($C81,'107春男OAB'!C:N,12,FALSE)),0,VLOOKUP($C81,'107春男OAB'!C:N,12,FALSE))</f>
        <v>0</v>
      </c>
      <c r="H81" s="2">
        <f>IF(ISNA(VLOOKUP($C81,'107夏男OAB'!C:N,12,FALSE)),0,VLOOKUP($C81,'107夏男OAB'!C:N,12,FALSE))</f>
        <v>14.361111111111114</v>
      </c>
      <c r="I81" s="2">
        <f>D81*0.8</f>
        <v>2.3714285714285666</v>
      </c>
      <c r="J81" s="2">
        <f>E81</f>
        <v>0</v>
      </c>
      <c r="K81" s="2">
        <f>F81*1.2</f>
        <v>0</v>
      </c>
      <c r="L81" s="2">
        <f>G81*1.3</f>
        <v>0</v>
      </c>
      <c r="M81" s="2">
        <f>H81*1.5</f>
        <v>21.541666666666671</v>
      </c>
      <c r="N81" s="2">
        <f>SUM(I81:M81)</f>
        <v>23.913095238095238</v>
      </c>
      <c r="O81" s="18" t="str">
        <f>IF(ISNA(VLOOKUP($C81,'107夏季賽選手組別'!B:E,4,FALSE)),0,VLOOKUP($C81,'107夏季賽選手組別'!B:E,4,FALSE))</f>
        <v>台北</v>
      </c>
    </row>
    <row r="82" spans="1:15" ht="16.5">
      <c r="A82" s="1">
        <v>81</v>
      </c>
      <c r="B82" s="8" t="s">
        <v>495</v>
      </c>
      <c r="C82" s="11" t="s">
        <v>576</v>
      </c>
      <c r="D82" s="2">
        <f>IF(ISNA(VLOOKUP($C82,台業男!C:N,12,FALSE)),0,VLOOKUP($C82,台業男!C:N,12,FALSE))</f>
        <v>0</v>
      </c>
      <c r="E82" s="2">
        <f>IF(ISNA(VLOOKUP($C82,'106秋男OAB'!C:N,12,FALSE)),0,VLOOKUP($C82,'106秋男OAB'!C:N,12,FALSE))</f>
        <v>3.6023694927804257</v>
      </c>
      <c r="F82" s="2">
        <f>IF(ISNA(VLOOKUP($C82,'106冬男OAB'!C:N,12,FALSE)),0,VLOOKUP($C82,'106冬男OAB'!C:N,12,FALSE))</f>
        <v>0</v>
      </c>
      <c r="G82" s="2">
        <f>IF(ISNA(VLOOKUP($C82,'107春男OAB'!C:N,12,FALSE)),0,VLOOKUP($C82,'107春男OAB'!C:N,12,FALSE))</f>
        <v>3.3333333333333286</v>
      </c>
      <c r="H82" s="2">
        <f>IF(ISNA(VLOOKUP($C82,'107夏男OAB'!C:N,12,FALSE)),0,VLOOKUP($C82,'107夏男OAB'!C:N,12,FALSE))</f>
        <v>10.361111111111114</v>
      </c>
      <c r="I82" s="2">
        <f>D82*0.8</f>
        <v>0</v>
      </c>
      <c r="J82" s="2">
        <f>E82</f>
        <v>3.6023694927804257</v>
      </c>
      <c r="K82" s="2">
        <f>F82*1.2</f>
        <v>0</v>
      </c>
      <c r="L82" s="2">
        <f>G82*1.3</f>
        <v>4.3333333333333277</v>
      </c>
      <c r="M82" s="2">
        <f>H82*1.5</f>
        <v>15.541666666666671</v>
      </c>
      <c r="N82" s="2">
        <f>SUM(I82:M82)</f>
        <v>23.477369492780426</v>
      </c>
      <c r="O82" s="18" t="str">
        <f>IF(ISNA(VLOOKUP($C82,'107夏季賽選手組別'!B:E,4,FALSE)),0,VLOOKUP($C82,'107夏季賽選手組別'!B:E,4,FALSE))</f>
        <v>高雄</v>
      </c>
    </row>
    <row r="83" spans="1:15" ht="16.5">
      <c r="A83" s="1">
        <v>82</v>
      </c>
      <c r="B83" s="8" t="s">
        <v>495</v>
      </c>
      <c r="C83" s="9" t="s">
        <v>577</v>
      </c>
      <c r="D83" s="2">
        <f>IF(ISNA(VLOOKUP($C83,台業男!C:N,12,FALSE)),0,VLOOKUP($C83,台業男!C:N,12,FALSE))</f>
        <v>0</v>
      </c>
      <c r="E83" s="2">
        <f>IF(ISNA(VLOOKUP($C83,'106秋男OAB'!C:N,12,FALSE)),0,VLOOKUP($C83,'106秋男OAB'!C:N,12,FALSE))</f>
        <v>0</v>
      </c>
      <c r="F83" s="2">
        <f>IF(ISNA(VLOOKUP($C83,'106冬男OAB'!C:N,12,FALSE)),0,VLOOKUP($C83,'106冬男OAB'!C:N,12,FALSE))</f>
        <v>0</v>
      </c>
      <c r="G83" s="2">
        <f>IF(ISNA(VLOOKUP($C83,'107春男OAB'!C:N,12,FALSE)),0,VLOOKUP($C83,'107春男OAB'!C:N,12,FALSE))</f>
        <v>7</v>
      </c>
      <c r="H83" s="2">
        <f>IF(ISNA(VLOOKUP($C83,'107夏男OAB'!C:N,12,FALSE)),0,VLOOKUP($C83,'107夏男OAB'!C:N,12,FALSE))</f>
        <v>9.3611111111111143</v>
      </c>
      <c r="I83" s="2">
        <f>D83*0.8</f>
        <v>0</v>
      </c>
      <c r="J83" s="2">
        <f>E83</f>
        <v>0</v>
      </c>
      <c r="K83" s="2">
        <f>F83*1.2</f>
        <v>0</v>
      </c>
      <c r="L83" s="2">
        <f>G83*1.3</f>
        <v>9.1</v>
      </c>
      <c r="M83" s="2">
        <f>H83*1.5</f>
        <v>14.041666666666671</v>
      </c>
      <c r="N83" s="2">
        <f>SUM(I83:M83)</f>
        <v>23.141666666666673</v>
      </c>
      <c r="O83" s="18" t="str">
        <f>IF(ISNA(VLOOKUP($C83,'107夏季賽選手組別'!B:E,4,FALSE)),0,VLOOKUP($C83,'107夏季賽選手組別'!B:E,4,FALSE))</f>
        <v>新豐</v>
      </c>
    </row>
    <row r="84" spans="1:15" ht="16.5">
      <c r="A84" s="1">
        <v>83</v>
      </c>
      <c r="B84" s="18" t="s">
        <v>510</v>
      </c>
      <c r="C84" s="18" t="s">
        <v>578</v>
      </c>
      <c r="D84" s="2">
        <f>IF(ISNA(VLOOKUP($C84,台業男!C:N,12,FALSE)),0,VLOOKUP($C84,台業男!C:N,12,FALSE))</f>
        <v>0</v>
      </c>
      <c r="E84" s="2">
        <f>IF(ISNA(VLOOKUP($C84,'106秋男OAB'!C:N,12,FALSE)),0,VLOOKUP($C84,'106秋男OAB'!C:N,12,FALSE))</f>
        <v>0</v>
      </c>
      <c r="F84" s="2">
        <f>IF(ISNA(VLOOKUP($C84,'106冬男OAB'!C:N,12,FALSE)),0,VLOOKUP($C84,'106冬男OAB'!C:N,12,FALSE))</f>
        <v>0</v>
      </c>
      <c r="G84" s="2">
        <f>IF(ISNA(VLOOKUP($C84,'107春男OAB'!C:N,12,FALSE)),0,VLOOKUP($C84,'107春男OAB'!C:N,12,FALSE))</f>
        <v>13.516121384542444</v>
      </c>
      <c r="H84" s="2">
        <f>IF(ISNA(VLOOKUP($C84,'107夏男OAB'!C:N,12,FALSE)),0,VLOOKUP($C84,'107夏男OAB'!C:N,12,FALSE))</f>
        <v>3.3611111111111143</v>
      </c>
      <c r="I84" s="2">
        <f>D84*0.8</f>
        <v>0</v>
      </c>
      <c r="J84" s="2">
        <f>E84</f>
        <v>0</v>
      </c>
      <c r="K84" s="2">
        <f>F84*1.2</f>
        <v>0</v>
      </c>
      <c r="L84" s="2">
        <f>G84*1.3</f>
        <v>17.570957799905177</v>
      </c>
      <c r="M84" s="2">
        <f>H84*1.5</f>
        <v>5.0416666666666714</v>
      </c>
      <c r="N84" s="2">
        <f>SUM(I84:M84)</f>
        <v>22.612624466571848</v>
      </c>
      <c r="O84" s="18">
        <f>IF(ISNA(VLOOKUP($C84,'107夏季賽選手組別'!B:E,4,FALSE)),0,VLOOKUP($C84,'107夏季賽選手組別'!B:E,4,FALSE))</f>
        <v>0</v>
      </c>
    </row>
    <row r="85" spans="1:15" ht="16.5">
      <c r="A85" s="1">
        <v>84</v>
      </c>
      <c r="B85" s="8" t="s">
        <v>495</v>
      </c>
      <c r="C85" s="11" t="s">
        <v>579</v>
      </c>
      <c r="D85" s="2">
        <f>IF(ISNA(VLOOKUP($C85,台業男!C:N,12,FALSE)),0,VLOOKUP($C85,台業男!C:N,12,FALSE))</f>
        <v>0</v>
      </c>
      <c r="E85" s="2">
        <f>IF(ISNA(VLOOKUP($C85,'106秋男OAB'!C:N,12,FALSE)),0,VLOOKUP($C85,'106秋男OAB'!C:N,12,FALSE))</f>
        <v>1.6297667530544118</v>
      </c>
      <c r="F85" s="2">
        <f>IF(ISNA(VLOOKUP($C85,'106冬男OAB'!C:N,12,FALSE)),0,VLOOKUP($C85,'106冬男OAB'!C:N,12,FALSE))</f>
        <v>5.2631578947369917E-2</v>
      </c>
      <c r="G85" s="2">
        <f>IF(ISNA(VLOOKUP($C85,'107春男OAB'!C:N,12,FALSE)),0,VLOOKUP($C85,'107春男OAB'!C:N,12,FALSE))</f>
        <v>6.3333333333333286</v>
      </c>
      <c r="H85" s="2">
        <f>IF(ISNA(VLOOKUP($C85,'107夏男OAB'!C:N,12,FALSE)),0,VLOOKUP($C85,'107夏男OAB'!C:N,12,FALSE))</f>
        <v>7.3611111111111143</v>
      </c>
      <c r="I85" s="2">
        <f>D85*0.8</f>
        <v>0</v>
      </c>
      <c r="J85" s="2">
        <f>E85</f>
        <v>1.6297667530544118</v>
      </c>
      <c r="K85" s="2">
        <f>F85*1.2</f>
        <v>6.3157894736843898E-2</v>
      </c>
      <c r="L85" s="2">
        <f>G85*1.3</f>
        <v>8.2333333333333272</v>
      </c>
      <c r="M85" s="2">
        <f>H85*1.5</f>
        <v>11.041666666666671</v>
      </c>
      <c r="N85" s="2">
        <f>SUM(I85:M85)</f>
        <v>20.967924647791254</v>
      </c>
      <c r="O85" s="18">
        <f>IF(ISNA(VLOOKUP($C85,'107夏季賽選手組別'!B:E,4,FALSE)),0,VLOOKUP($C85,'107夏季賽選手組別'!B:E,4,FALSE))</f>
        <v>0</v>
      </c>
    </row>
    <row r="86" spans="1:15" ht="16.5">
      <c r="A86" s="1">
        <v>85</v>
      </c>
      <c r="B86" s="8" t="s">
        <v>497</v>
      </c>
      <c r="C86" s="9" t="s">
        <v>581</v>
      </c>
      <c r="D86" s="2">
        <f>IF(ISNA(VLOOKUP($C86,台業男!C:N,12,FALSE)),0,VLOOKUP($C86,台業男!C:N,12,FALSE))</f>
        <v>9.9258241758241752</v>
      </c>
      <c r="E86" s="2">
        <f>IF(ISNA(VLOOKUP($C86,'106秋男OAB'!C:N,12,FALSE)),0,VLOOKUP($C86,'106秋男OAB'!C:N,12,FALSE))</f>
        <v>12.269529803776365</v>
      </c>
      <c r="F86" s="2">
        <f>IF(ISNA(VLOOKUP($C86,'106冬男OAB'!C:N,12,FALSE)),0,VLOOKUP($C86,'106冬男OAB'!C:N,12,FALSE))</f>
        <v>0</v>
      </c>
      <c r="G86" s="2">
        <f>IF(ISNA(VLOOKUP($C86,'107春男OAB'!C:N,12,FALSE)),0,VLOOKUP($C86,'107春男OAB'!C:N,12,FALSE))</f>
        <v>0</v>
      </c>
      <c r="H86" s="2">
        <f>IF(ISNA(VLOOKUP($C86,'107夏男OAB'!C:N,12,FALSE)),0,VLOOKUP($C86,'107夏男OAB'!C:N,12,FALSE))</f>
        <v>0</v>
      </c>
      <c r="I86" s="2">
        <f>D86*0.8</f>
        <v>7.9406593406593409</v>
      </c>
      <c r="J86" s="2">
        <f>E86</f>
        <v>12.269529803776365</v>
      </c>
      <c r="K86" s="2">
        <f>F86*1.2</f>
        <v>0</v>
      </c>
      <c r="L86" s="2">
        <f>G86*1.3</f>
        <v>0</v>
      </c>
      <c r="M86" s="2">
        <f>H86*1.5</f>
        <v>0</v>
      </c>
      <c r="N86" s="2">
        <f>SUM(I86:M86)</f>
        <v>20.210189144435706</v>
      </c>
      <c r="O86" s="18" t="str">
        <f>IF(ISNA(VLOOKUP($C86,'107夏季賽選手組別'!B:E,4,FALSE)),0,VLOOKUP($C86,'107夏季賽選手組別'!B:E,4,FALSE))</f>
        <v>臺中</v>
      </c>
    </row>
    <row r="87" spans="1:15" ht="16.5">
      <c r="A87" s="1">
        <v>86</v>
      </c>
      <c r="B87" s="8" t="s">
        <v>495</v>
      </c>
      <c r="C87" s="12" t="s">
        <v>582</v>
      </c>
      <c r="D87" s="2">
        <f>IF(ISNA(VLOOKUP($C87,台業男!C:N,12,FALSE)),0,VLOOKUP($C87,台業男!C:N,12,FALSE))</f>
        <v>0</v>
      </c>
      <c r="E87" s="2">
        <f>IF(ISNA(VLOOKUP($C87,'106秋男OAB'!C:N,12,FALSE)),0,VLOOKUP($C87,'106秋男OAB'!C:N,12,FALSE))</f>
        <v>10.296927064050337</v>
      </c>
      <c r="F87" s="2">
        <f>IF(ISNA(VLOOKUP($C87,'106冬男OAB'!C:N,12,FALSE)),0,VLOOKUP($C87,'106冬男OAB'!C:N,12,FALSE))</f>
        <v>0</v>
      </c>
      <c r="G87" s="2">
        <f>IF(ISNA(VLOOKUP($C87,'107春男OAB'!C:N,12,FALSE)),0,VLOOKUP($C87,'107春男OAB'!C:N,12,FALSE))</f>
        <v>7.3333333333333286</v>
      </c>
      <c r="H87" s="2">
        <f>IF(ISNA(VLOOKUP($C87,'107夏男OAB'!C:N,12,FALSE)),0,VLOOKUP($C87,'107夏男OAB'!C:N,12,FALSE))</f>
        <v>0</v>
      </c>
      <c r="I87" s="2">
        <f>D87*0.8</f>
        <v>0</v>
      </c>
      <c r="J87" s="2">
        <f>E87</f>
        <v>10.296927064050337</v>
      </c>
      <c r="K87" s="2">
        <f>F87*1.2</f>
        <v>0</v>
      </c>
      <c r="L87" s="2">
        <f>G87*1.3</f>
        <v>9.5333333333333279</v>
      </c>
      <c r="M87" s="2">
        <f>H87*1.5</f>
        <v>0</v>
      </c>
      <c r="N87" s="2">
        <f>SUM(I87:M87)</f>
        <v>19.830260397383665</v>
      </c>
      <c r="O87" s="18" t="str">
        <f>IF(ISNA(VLOOKUP($C87,'107夏季賽選手組別'!B:E,4,FALSE)),0,VLOOKUP($C87,'107夏季賽選手組別'!B:E,4,FALSE))</f>
        <v>東華</v>
      </c>
    </row>
    <row r="88" spans="1:15" ht="16.5">
      <c r="A88" s="1">
        <v>87</v>
      </c>
      <c r="B88" s="8" t="s">
        <v>497</v>
      </c>
      <c r="C88" s="9" t="s">
        <v>583</v>
      </c>
      <c r="D88" s="2">
        <f>IF(ISNA(VLOOKUP($C88,台業男!C:N,12,FALSE)),0,VLOOKUP($C88,台業男!C:N,12,FALSE))</f>
        <v>5.961538461538467</v>
      </c>
      <c r="E88" s="2">
        <f>IF(ISNA(VLOOKUP($C88,'106秋男OAB'!C:N,12,FALSE)),0,VLOOKUP($C88,'106秋男OAB'!C:N,12,FALSE))</f>
        <v>0</v>
      </c>
      <c r="F88" s="2">
        <f>IF(ISNA(VLOOKUP($C88,'106冬男OAB'!C:N,12,FALSE)),0,VLOOKUP($C88,'106冬男OAB'!C:N,12,FALSE))</f>
        <v>0</v>
      </c>
      <c r="G88" s="2">
        <f>IF(ISNA(VLOOKUP($C88,'107春男OAB'!C:N,12,FALSE)),0,VLOOKUP($C88,'107春男OAB'!C:N,12,FALSE))</f>
        <v>9.3333333333333286</v>
      </c>
      <c r="H88" s="2">
        <f>IF(ISNA(VLOOKUP($C88,'107夏男OAB'!C:N,12,FALSE)),0,VLOOKUP($C88,'107夏男OAB'!C:N,12,FALSE))</f>
        <v>0</v>
      </c>
      <c r="I88" s="2">
        <f>D88*0.8</f>
        <v>4.7692307692307736</v>
      </c>
      <c r="J88" s="2">
        <f>E88</f>
        <v>0</v>
      </c>
      <c r="K88" s="2">
        <f>F88*1.2</f>
        <v>0</v>
      </c>
      <c r="L88" s="2">
        <f>G88*1.3</f>
        <v>12.133333333333328</v>
      </c>
      <c r="M88" s="2">
        <f>H88*1.5</f>
        <v>0</v>
      </c>
      <c r="N88" s="2">
        <f>SUM(I88:M88)</f>
        <v>16.902564102564099</v>
      </c>
      <c r="O88" s="18" t="str">
        <f>IF(ISNA(VLOOKUP($C88,'107夏季賽選手組別'!B:E,4,FALSE)),0,VLOOKUP($C88,'107夏季賽選手組別'!B:E,4,FALSE))</f>
        <v>淡水</v>
      </c>
    </row>
    <row r="89" spans="1:15" ht="16.5">
      <c r="A89" s="1">
        <v>88</v>
      </c>
      <c r="B89" s="8" t="s">
        <v>497</v>
      </c>
      <c r="C89" s="9" t="s">
        <v>584</v>
      </c>
      <c r="D89" s="2">
        <f>IF(ISNA(VLOOKUP($C89,台業男!C:N,12,FALSE)),0,VLOOKUP($C89,台業男!C:N,12,FALSE))</f>
        <v>6.961538461538467</v>
      </c>
      <c r="E89" s="2">
        <f>IF(ISNA(VLOOKUP($C89,'106秋男OAB'!C:N,12,FALSE)),0,VLOOKUP($C89,'106秋男OAB'!C:N,12,FALSE))</f>
        <v>11.283228433913351</v>
      </c>
      <c r="F89" s="2">
        <f>IF(ISNA(VLOOKUP($C89,'106冬男OAB'!C:N,12,FALSE)),0,VLOOKUP($C89,'106冬男OAB'!C:N,12,FALSE))</f>
        <v>0</v>
      </c>
      <c r="G89" s="2">
        <f>IF(ISNA(VLOOKUP($C89,'107春男OAB'!C:N,12,FALSE)),0,VLOOKUP($C89,'107春男OAB'!C:N,12,FALSE))</f>
        <v>0</v>
      </c>
      <c r="H89" s="2">
        <f>IF(ISNA(VLOOKUP($C89,'107夏男OAB'!C:N,12,FALSE)),0,VLOOKUP($C89,'107夏男OAB'!C:N,12,FALSE))</f>
        <v>0</v>
      </c>
      <c r="I89" s="2">
        <f>D89*0.8</f>
        <v>5.5692307692307743</v>
      </c>
      <c r="J89" s="2">
        <f>E89</f>
        <v>11.283228433913351</v>
      </c>
      <c r="K89" s="2">
        <f>F89*1.2</f>
        <v>0</v>
      </c>
      <c r="L89" s="2">
        <f>G89*1.3</f>
        <v>0</v>
      </c>
      <c r="M89" s="2">
        <f>H89*1.5</f>
        <v>0</v>
      </c>
      <c r="N89" s="2">
        <f>SUM(I89:M89)</f>
        <v>16.852459203144125</v>
      </c>
      <c r="O89" s="18" t="str">
        <f>IF(ISNA(VLOOKUP($C89,'107夏季賽選手組別'!B:E,4,FALSE)),0,VLOOKUP($C89,'107夏季賽選手組別'!B:E,4,FALSE))</f>
        <v>臺中</v>
      </c>
    </row>
    <row r="90" spans="1:15" ht="16.5">
      <c r="A90" s="1">
        <v>89</v>
      </c>
      <c r="B90" s="8" t="s">
        <v>510</v>
      </c>
      <c r="C90" s="9" t="s">
        <v>585</v>
      </c>
      <c r="D90" s="2">
        <f>IF(ISNA(VLOOKUP($C90,台業男!C:N,12,FALSE)),0,VLOOKUP($C90,台業男!C:N,12,FALSE))</f>
        <v>0</v>
      </c>
      <c r="E90" s="2">
        <f>IF(ISNA(VLOOKUP($C90,'106秋男OAB'!C:N,12,FALSE)),0,VLOOKUP($C90,'106秋男OAB'!C:N,12,FALSE))</f>
        <v>0</v>
      </c>
      <c r="F90" s="2">
        <f>IF(ISNA(VLOOKUP($C90,'106冬男OAB'!C:N,12,FALSE)),0,VLOOKUP($C90,'106冬男OAB'!C:N,12,FALSE))</f>
        <v>5.2631578947369917E-2</v>
      </c>
      <c r="G90" s="2">
        <f>IF(ISNA(VLOOKUP($C90,'107春男OAB'!C:N,12,FALSE)),0,VLOOKUP($C90,'107春男OAB'!C:N,12,FALSE))</f>
        <v>0</v>
      </c>
      <c r="H90" s="2">
        <f>IF(ISNA(VLOOKUP($C90,'107夏男OAB'!C:N,12,FALSE)),0,VLOOKUP($C90,'107夏男OAB'!C:N,12,FALSE))</f>
        <v>10.786111111111126</v>
      </c>
      <c r="I90" s="2">
        <f>D90*0.8</f>
        <v>0</v>
      </c>
      <c r="J90" s="2">
        <f>E90</f>
        <v>0</v>
      </c>
      <c r="K90" s="2">
        <f>F90*1.2</f>
        <v>6.3157894736843898E-2</v>
      </c>
      <c r="L90" s="2">
        <f>G90*1.3</f>
        <v>0</v>
      </c>
      <c r="M90" s="2">
        <f>H90*1.5</f>
        <v>16.179166666666688</v>
      </c>
      <c r="N90" s="2">
        <f>SUM(I90:M90)</f>
        <v>16.242324561403532</v>
      </c>
      <c r="O90" s="18" t="str">
        <f>IF(ISNA(VLOOKUP($C90,'107夏季賽選手組別'!B:E,4,FALSE)),0,VLOOKUP($C90,'107夏季賽選手組別'!B:E,4,FALSE))</f>
        <v>南一</v>
      </c>
    </row>
    <row r="91" spans="1:15" ht="16.5">
      <c r="A91" s="1">
        <v>90</v>
      </c>
      <c r="B91" s="8" t="s">
        <v>495</v>
      </c>
      <c r="C91" s="9" t="s">
        <v>586</v>
      </c>
      <c r="D91" s="2">
        <f>IF(ISNA(VLOOKUP($C91,台業男!C:N,12,FALSE)),0,VLOOKUP($C91,台業男!C:N,12,FALSE))</f>
        <v>0</v>
      </c>
      <c r="E91" s="2">
        <f>IF(ISNA(VLOOKUP($C91,'106秋男OAB'!C:N,12,FALSE)),0,VLOOKUP($C91,'106秋男OAB'!C:N,12,FALSE))</f>
        <v>0</v>
      </c>
      <c r="F91" s="2">
        <f>IF(ISNA(VLOOKUP($C91,'106冬男OAB'!C:N,12,FALSE)),0,VLOOKUP($C91,'106冬男OAB'!C:N,12,FALSE))</f>
        <v>4.6052631578947398</v>
      </c>
      <c r="G91" s="2">
        <f>IF(ISNA(VLOOKUP($C91,'107春男OAB'!C:N,12,FALSE)),0,VLOOKUP($C91,'107春男OAB'!C:N,12,FALSE))</f>
        <v>0</v>
      </c>
      <c r="H91" s="2">
        <f>IF(ISNA(VLOOKUP($C91,'107夏男OAB'!C:N,12,FALSE)),0,VLOOKUP($C91,'107夏男OAB'!C:N,12,FALSE))</f>
        <v>6.6666666666666714</v>
      </c>
      <c r="I91" s="2">
        <f>D91*0.8</f>
        <v>0</v>
      </c>
      <c r="J91" s="2">
        <f>E91</f>
        <v>0</v>
      </c>
      <c r="K91" s="2">
        <f>F91*1.2</f>
        <v>5.5263157894736876</v>
      </c>
      <c r="L91" s="2">
        <f>G91*1.3</f>
        <v>0</v>
      </c>
      <c r="M91" s="2">
        <f>H91*1.5</f>
        <v>10.000000000000007</v>
      </c>
      <c r="N91" s="2">
        <f>SUM(I91:M91)</f>
        <v>15.526315789473696</v>
      </c>
      <c r="O91" s="18" t="str">
        <f>IF(ISNA(VLOOKUP($C91,'107夏季賽選手組別'!B:E,4,FALSE)),0,VLOOKUP($C91,'107夏季賽選手組別'!B:E,4,FALSE))</f>
        <v>台中國際</v>
      </c>
    </row>
    <row r="92" spans="1:15" ht="16.5">
      <c r="A92" s="1">
        <v>91</v>
      </c>
      <c r="B92" s="8" t="s">
        <v>495</v>
      </c>
      <c r="C92" s="11" t="s">
        <v>587</v>
      </c>
      <c r="D92" s="2">
        <f>IF(ISNA(VLOOKUP($C92,台業男!C:N,12,FALSE)),0,VLOOKUP($C92,台業男!C:N,12,FALSE))</f>
        <v>0</v>
      </c>
      <c r="E92" s="2">
        <f>IF(ISNA(VLOOKUP($C92,'106秋男OAB'!C:N,12,FALSE)),0,VLOOKUP($C92,'106秋男OAB'!C:N,12,FALSE))</f>
        <v>0</v>
      </c>
      <c r="F92" s="2">
        <f>IF(ISNA(VLOOKUP($C92,'106冬男OAB'!C:N,12,FALSE)),0,VLOOKUP($C92,'106冬男OAB'!C:N,12,FALSE))</f>
        <v>0</v>
      </c>
      <c r="G92" s="2">
        <f>IF(ISNA(VLOOKUP($C92,'107春男OAB'!C:N,12,FALSE)),0,VLOOKUP($C92,'107春男OAB'!C:N,12,FALSE))</f>
        <v>0</v>
      </c>
      <c r="H92" s="2">
        <f>IF(ISNA(VLOOKUP($C92,'107夏男OAB'!C:N,12,FALSE)),0,VLOOKUP($C92,'107夏男OAB'!C:N,12,FALSE))</f>
        <v>9.6944444444444429</v>
      </c>
      <c r="I92" s="2">
        <f>D92*0.8</f>
        <v>0</v>
      </c>
      <c r="J92" s="2">
        <f>E92</f>
        <v>0</v>
      </c>
      <c r="K92" s="2">
        <f>F92*1.2</f>
        <v>0</v>
      </c>
      <c r="L92" s="2">
        <f>G92*1.3</f>
        <v>0</v>
      </c>
      <c r="M92" s="2">
        <f>H92*1.5</f>
        <v>14.541666666666664</v>
      </c>
      <c r="N92" s="2">
        <f>SUM(I92:M92)</f>
        <v>14.541666666666664</v>
      </c>
      <c r="O92" s="18" t="str">
        <f>IF(ISNA(VLOOKUP($C92,'107夏季賽選手組別'!B:E,4,FALSE)),0,VLOOKUP($C92,'107夏季賽選手組別'!B:E,4,FALSE))</f>
        <v>林口</v>
      </c>
    </row>
    <row r="93" spans="1:15" ht="16.5">
      <c r="A93" s="1">
        <v>92</v>
      </c>
      <c r="B93" s="8" t="s">
        <v>497</v>
      </c>
      <c r="C93" s="9" t="s">
        <v>588</v>
      </c>
      <c r="D93" s="2">
        <f>IF(ISNA(VLOOKUP($C93,台業男!C:N,12,FALSE)),0,VLOOKUP($C93,台業男!C:N,12,FALSE))</f>
        <v>0</v>
      </c>
      <c r="E93" s="2">
        <f>IF(ISNA(VLOOKUP($C93,'106秋男OAB'!C:N,12,FALSE)),0,VLOOKUP($C93,'106秋男OAB'!C:N,12,FALSE))</f>
        <v>14.242132543502393</v>
      </c>
      <c r="F93" s="2">
        <f>IF(ISNA(VLOOKUP($C93,'106冬男OAB'!C:N,12,FALSE)),0,VLOOKUP($C93,'106冬男OAB'!C:N,12,FALSE))</f>
        <v>0</v>
      </c>
      <c r="G93" s="2">
        <f>IF(ISNA(VLOOKUP($C93,'107春男OAB'!C:N,12,FALSE)),0,VLOOKUP($C93,'107春男OAB'!C:N,12,FALSE))</f>
        <v>0</v>
      </c>
      <c r="H93" s="2">
        <f>IF(ISNA(VLOOKUP($C93,'107夏男OAB'!C:N,12,FALSE)),0,VLOOKUP($C93,'107夏男OAB'!C:N,12,FALSE))</f>
        <v>0</v>
      </c>
      <c r="I93" s="2">
        <f>D93*0.8</f>
        <v>0</v>
      </c>
      <c r="J93" s="2">
        <f>E93</f>
        <v>14.242132543502393</v>
      </c>
      <c r="K93" s="2">
        <f>F93*1.2</f>
        <v>0</v>
      </c>
      <c r="L93" s="2">
        <f>G93*1.3</f>
        <v>0</v>
      </c>
      <c r="M93" s="2">
        <f>H93*1.5</f>
        <v>0</v>
      </c>
      <c r="N93" s="2">
        <f>SUM(I93:M93)</f>
        <v>14.242132543502393</v>
      </c>
      <c r="O93" s="18" t="str">
        <f>IF(ISNA(VLOOKUP($C93,'107夏季賽選手組別'!B:E,4,FALSE)),0,VLOOKUP($C93,'107夏季賽選手組別'!B:E,4,FALSE))</f>
        <v>新豐</v>
      </c>
    </row>
    <row r="94" spans="1:15" ht="16.5">
      <c r="A94" s="1">
        <v>93</v>
      </c>
      <c r="B94" s="8" t="s">
        <v>497</v>
      </c>
      <c r="C94" s="9" t="s">
        <v>589</v>
      </c>
      <c r="D94" s="2">
        <f>IF(ISNA(VLOOKUP($C94,台業男!C:N,12,FALSE)),0,VLOOKUP($C94,台業男!C:N,12,FALSE))</f>
        <v>0</v>
      </c>
      <c r="E94" s="2">
        <f>IF(ISNA(VLOOKUP($C94,'106秋男OAB'!C:N,12,FALSE)),0,VLOOKUP($C94,'106秋男OAB'!C:N,12,FALSE))</f>
        <v>14.242132543502393</v>
      </c>
      <c r="F94" s="2">
        <f>IF(ISNA(VLOOKUP($C94,'106冬男OAB'!C:N,12,FALSE)),0,VLOOKUP($C94,'106冬男OAB'!C:N,12,FALSE))</f>
        <v>0</v>
      </c>
      <c r="G94" s="2">
        <f>IF(ISNA(VLOOKUP($C94,'107春男OAB'!C:N,12,FALSE)),0,VLOOKUP($C94,'107春男OAB'!C:N,12,FALSE))</f>
        <v>0</v>
      </c>
      <c r="H94" s="2">
        <f>IF(ISNA(VLOOKUP($C94,'107夏男OAB'!C:N,12,FALSE)),0,VLOOKUP($C94,'107夏男OAB'!C:N,12,FALSE))</f>
        <v>0</v>
      </c>
      <c r="I94" s="2">
        <f>D94*0.8</f>
        <v>0</v>
      </c>
      <c r="J94" s="2">
        <f>E94</f>
        <v>14.242132543502393</v>
      </c>
      <c r="K94" s="2">
        <f>F94*1.2</f>
        <v>0</v>
      </c>
      <c r="L94" s="2">
        <f>G94*1.3</f>
        <v>0</v>
      </c>
      <c r="M94" s="2">
        <f>H94*1.5</f>
        <v>0</v>
      </c>
      <c r="N94" s="2">
        <f>SUM(I94:M94)</f>
        <v>14.242132543502393</v>
      </c>
      <c r="O94" s="18" t="str">
        <f>IF(ISNA(VLOOKUP($C94,'107夏季賽選手組別'!B:E,4,FALSE)),0,VLOOKUP($C94,'107夏季賽選手組別'!B:E,4,FALSE))</f>
        <v>臺北</v>
      </c>
    </row>
    <row r="95" spans="1:15" ht="16.5">
      <c r="A95" s="1">
        <v>94</v>
      </c>
      <c r="B95" s="8" t="s">
        <v>495</v>
      </c>
      <c r="C95" s="9" t="s">
        <v>590</v>
      </c>
      <c r="D95" s="2">
        <f>IF(ISNA(VLOOKUP($C95,台業男!C:N,12,FALSE)),0,VLOOKUP($C95,台業男!C:N,12,FALSE))</f>
        <v>0</v>
      </c>
      <c r="E95" s="2">
        <f>IF(ISNA(VLOOKUP($C95,'106秋男OAB'!C:N,12,FALSE)),0,VLOOKUP($C95,'106秋男OAB'!C:N,12,FALSE))</f>
        <v>13.681542448665681</v>
      </c>
      <c r="F95" s="2">
        <f>IF(ISNA(VLOOKUP($C95,'106冬男OAB'!C:N,12,FALSE)),0,VLOOKUP($C95,'106冬男OAB'!C:N,12,FALSE))</f>
        <v>0</v>
      </c>
      <c r="G95" s="2">
        <f>IF(ISNA(VLOOKUP($C95,'107春男OAB'!C:N,12,FALSE)),0,VLOOKUP($C95,'107春男OAB'!C:N,12,FALSE))</f>
        <v>0</v>
      </c>
      <c r="H95" s="2">
        <f>IF(ISNA(VLOOKUP($C95,'107夏男OAB'!C:N,12,FALSE)),0,VLOOKUP($C95,'107夏男OAB'!C:N,12,FALSE))</f>
        <v>0</v>
      </c>
      <c r="I95" s="2">
        <f>D95*0.8</f>
        <v>0</v>
      </c>
      <c r="J95" s="2">
        <f>E95</f>
        <v>13.681542448665681</v>
      </c>
      <c r="K95" s="2">
        <f>F95*1.2</f>
        <v>0</v>
      </c>
      <c r="L95" s="2">
        <f>G95*1.3</f>
        <v>0</v>
      </c>
      <c r="M95" s="2">
        <f>H95*1.5</f>
        <v>0</v>
      </c>
      <c r="N95" s="2">
        <f>SUM(I95:M95)</f>
        <v>13.681542448665681</v>
      </c>
      <c r="O95" s="18">
        <f>IF(ISNA(VLOOKUP($C95,'107夏季賽選手組別'!B:E,4,FALSE)),0,VLOOKUP($C95,'107夏季賽選手組別'!B:E,4,FALSE))</f>
        <v>0</v>
      </c>
    </row>
    <row r="96" spans="1:15" ht="16.5">
      <c r="A96" s="1">
        <v>95</v>
      </c>
      <c r="B96" s="8" t="s">
        <v>510</v>
      </c>
      <c r="C96" s="11" t="s">
        <v>591</v>
      </c>
      <c r="D96" s="2">
        <f>IF(ISNA(VLOOKUP($C96,台業男!C:N,12,FALSE)),0,VLOOKUP($C96,台業男!C:N,12,FALSE))</f>
        <v>0</v>
      </c>
      <c r="E96" s="2">
        <f>IF(ISNA(VLOOKUP($C96,'106秋男OAB'!C:N,12,FALSE)),0,VLOOKUP($C96,'106秋男OAB'!C:N,12,FALSE))</f>
        <v>0</v>
      </c>
      <c r="F96" s="2">
        <f>IF(ISNA(VLOOKUP($C96,'106冬男OAB'!C:N,12,FALSE)),0,VLOOKUP($C96,'106冬男OAB'!C:N,12,FALSE))</f>
        <v>0</v>
      </c>
      <c r="G96" s="2">
        <f>IF(ISNA(VLOOKUP($C96,'107春男OAB'!C:N,12,FALSE)),0,VLOOKUP($C96,'107春男OAB'!C:N,12,FALSE))</f>
        <v>3</v>
      </c>
      <c r="H96" s="2">
        <f>IF(ISNA(VLOOKUP($C96,'107夏男OAB'!C:N,12,FALSE)),0,VLOOKUP($C96,'107夏男OAB'!C:N,12,FALSE))</f>
        <v>5.6944444444444429</v>
      </c>
      <c r="I96" s="2">
        <f>D96*0.8</f>
        <v>0</v>
      </c>
      <c r="J96" s="2">
        <f>E96</f>
        <v>0</v>
      </c>
      <c r="K96" s="2">
        <f>F96*1.2</f>
        <v>0</v>
      </c>
      <c r="L96" s="2">
        <f>G96*1.3</f>
        <v>3.9000000000000004</v>
      </c>
      <c r="M96" s="2">
        <f>H96*1.5</f>
        <v>8.5416666666666643</v>
      </c>
      <c r="N96" s="2">
        <f>SUM(I96:M96)</f>
        <v>12.441666666666665</v>
      </c>
      <c r="O96" s="18" t="str">
        <f>IF(ISNA(VLOOKUP($C96,'107夏季賽選手組別'!B:E,4,FALSE)),0,VLOOKUP($C96,'107夏季賽選手組別'!B:E,4,FALSE))</f>
        <v>東華</v>
      </c>
    </row>
    <row r="97" spans="1:15" ht="16.5">
      <c r="A97" s="1">
        <v>96</v>
      </c>
      <c r="B97" s="8" t="s">
        <v>497</v>
      </c>
      <c r="C97" s="12" t="s">
        <v>592</v>
      </c>
      <c r="D97" s="2">
        <f>IF(ISNA(VLOOKUP($C97,台業男!C:N,12,FALSE)),0,VLOOKUP($C97,台業男!C:N,12,FALSE))</f>
        <v>0</v>
      </c>
      <c r="E97" s="2">
        <f>IF(ISNA(VLOOKUP($C97,'106秋男OAB'!C:N,12,FALSE)),0,VLOOKUP($C97,'106秋男OAB'!C:N,12,FALSE))</f>
        <v>0</v>
      </c>
      <c r="F97" s="2">
        <f>IF(ISNA(VLOOKUP($C97,'106冬男OAB'!C:N,12,FALSE)),0,VLOOKUP($C97,'106冬男OAB'!C:N,12,FALSE))</f>
        <v>9.6052631578947398</v>
      </c>
      <c r="G97" s="2">
        <f>IF(ISNA(VLOOKUP($C97,'107春男OAB'!C:N,12,FALSE)),0,VLOOKUP($C97,'107春男OAB'!C:N,12,FALSE))</f>
        <v>0</v>
      </c>
      <c r="H97" s="2">
        <f>IF(ISNA(VLOOKUP($C97,'107夏男OAB'!C:N,12,FALSE)),0,VLOOKUP($C97,'107夏男OAB'!C:N,12,FALSE))</f>
        <v>0</v>
      </c>
      <c r="I97" s="2">
        <f>D97*0.8</f>
        <v>0</v>
      </c>
      <c r="J97" s="2">
        <f>E97</f>
        <v>0</v>
      </c>
      <c r="K97" s="2">
        <f>F97*1.2</f>
        <v>11.526315789473687</v>
      </c>
      <c r="L97" s="2">
        <f>G97*1.3</f>
        <v>0</v>
      </c>
      <c r="M97" s="2">
        <f>H97*1.5</f>
        <v>0</v>
      </c>
      <c r="N97" s="2">
        <f>SUM(I97:M97)</f>
        <v>11.526315789473687</v>
      </c>
      <c r="O97" s="18">
        <f>IF(ISNA(VLOOKUP($C97,'107夏季賽選手組別'!B:E,4,FALSE)),0,VLOOKUP($C97,'107夏季賽選手組別'!B:E,4,FALSE))</f>
        <v>0</v>
      </c>
    </row>
    <row r="98" spans="1:15" ht="16.5">
      <c r="A98" s="1">
        <v>97</v>
      </c>
      <c r="B98" s="18" t="s">
        <v>510</v>
      </c>
      <c r="C98" s="18" t="s">
        <v>593</v>
      </c>
      <c r="D98" s="2">
        <f>IF(ISNA(VLOOKUP($C98,台業男!C:N,12,FALSE)),0,VLOOKUP($C98,台業男!C:N,12,FALSE))</f>
        <v>0</v>
      </c>
      <c r="E98" s="2">
        <f>IF(ISNA(VLOOKUP($C98,'106秋男OAB'!C:N,12,FALSE)),0,VLOOKUP($C98,'106秋男OAB'!C:N,12,FALSE))</f>
        <v>0</v>
      </c>
      <c r="F98" s="2">
        <f>IF(ISNA(VLOOKUP($C98,'106冬男OAB'!C:N,12,FALSE)),0,VLOOKUP($C98,'106冬男OAB'!C:N,12,FALSE))</f>
        <v>0</v>
      </c>
      <c r="G98" s="2">
        <f>IF(ISNA(VLOOKUP($C98,'107春男OAB'!C:N,12,FALSE)),0,VLOOKUP($C98,'107春男OAB'!C:N,12,FALSE))</f>
        <v>6</v>
      </c>
      <c r="H98" s="2">
        <f>IF(ISNA(VLOOKUP($C98,'107夏男OAB'!C:N,12,FALSE)),0,VLOOKUP($C98,'107夏男OAB'!C:N,12,FALSE))</f>
        <v>1.6944444444444429</v>
      </c>
      <c r="I98" s="2">
        <f>D98*0.8</f>
        <v>0</v>
      </c>
      <c r="J98" s="2">
        <f>E98</f>
        <v>0</v>
      </c>
      <c r="K98" s="2">
        <f>F98*1.2</f>
        <v>0</v>
      </c>
      <c r="L98" s="2">
        <f>G98*1.3</f>
        <v>7.8000000000000007</v>
      </c>
      <c r="M98" s="2">
        <f>H98*1.5</f>
        <v>2.5416666666666643</v>
      </c>
      <c r="N98" s="2">
        <f>SUM(I98:M98)</f>
        <v>10.341666666666665</v>
      </c>
      <c r="O98" s="18" t="str">
        <f>IF(ISNA(VLOOKUP($C98,'107夏季賽選手組別'!B:E,4,FALSE)),0,VLOOKUP($C98,'107夏季賽選手組別'!B:E,4,FALSE))</f>
        <v>揚昇</v>
      </c>
    </row>
    <row r="99" spans="1:15" ht="16.5">
      <c r="A99" s="1">
        <v>98</v>
      </c>
      <c r="B99" s="8" t="s">
        <v>495</v>
      </c>
      <c r="C99" s="9" t="s">
        <v>594</v>
      </c>
      <c r="D99" s="2">
        <f>IF(ISNA(VLOOKUP($C99,台業男!C:N,12,FALSE)),0,VLOOKUP($C99,台業男!C:N,12,FALSE))</f>
        <v>0</v>
      </c>
      <c r="E99" s="2">
        <f>IF(ISNA(VLOOKUP($C99,'106秋男OAB'!C:N,12,FALSE)),0,VLOOKUP($C99,'106秋男OAB'!C:N,12,FALSE))</f>
        <v>10.036510694044892</v>
      </c>
      <c r="F99" s="2">
        <f>IF(ISNA(VLOOKUP($C99,'106冬男OAB'!C:N,12,FALSE)),0,VLOOKUP($C99,'106冬男OAB'!C:N,12,FALSE))</f>
        <v>0</v>
      </c>
      <c r="G99" s="2">
        <f>IF(ISNA(VLOOKUP($C99,'107春男OAB'!C:N,12,FALSE)),0,VLOOKUP($C99,'107春男OAB'!C:N,12,FALSE))</f>
        <v>0</v>
      </c>
      <c r="H99" s="2">
        <f>IF(ISNA(VLOOKUP($C99,'107夏男OAB'!C:N,12,FALSE)),0,VLOOKUP($C99,'107夏男OAB'!C:N,12,FALSE))</f>
        <v>0</v>
      </c>
      <c r="I99" s="2">
        <f>D99*0.8</f>
        <v>0</v>
      </c>
      <c r="J99" s="2">
        <f>E99</f>
        <v>10.036510694044892</v>
      </c>
      <c r="K99" s="2">
        <f>F99*1.2</f>
        <v>0</v>
      </c>
      <c r="L99" s="2">
        <f>G99*1.3</f>
        <v>0</v>
      </c>
      <c r="M99" s="2">
        <f>H99*1.5</f>
        <v>0</v>
      </c>
      <c r="N99" s="2">
        <f>SUM(I99:M99)</f>
        <v>10.036510694044892</v>
      </c>
      <c r="O99" s="18">
        <f>IF(ISNA(VLOOKUP($C99,'107夏季賽選手組別'!B:E,4,FALSE)),0,VLOOKUP($C99,'107夏季賽選手組別'!B:E,4,FALSE))</f>
        <v>0</v>
      </c>
    </row>
    <row r="100" spans="1:15" ht="16.5">
      <c r="A100" s="1">
        <v>99</v>
      </c>
      <c r="B100" s="8" t="s">
        <v>495</v>
      </c>
      <c r="C100" s="9" t="s">
        <v>595</v>
      </c>
      <c r="D100" s="2">
        <f>IF(ISNA(VLOOKUP($C100,台業男!C:N,12,FALSE)),0,VLOOKUP($C100,台業男!C:N,12,FALSE))</f>
        <v>0</v>
      </c>
      <c r="E100" s="2">
        <f>IF(ISNA(VLOOKUP($C100,'106秋男OAB'!C:N,12,FALSE)),0,VLOOKUP($C100,'106秋男OAB'!C:N,12,FALSE))</f>
        <v>8.3243243243243228</v>
      </c>
      <c r="F100" s="2">
        <f>IF(ISNA(VLOOKUP($C100,'106冬男OAB'!C:N,12,FALSE)),0,VLOOKUP($C100,'106冬男OAB'!C:N,12,FALSE))</f>
        <v>0</v>
      </c>
      <c r="G100" s="2">
        <f>IF(ISNA(VLOOKUP($C100,'107春男OAB'!C:N,12,FALSE)),0,VLOOKUP($C100,'107春男OAB'!C:N,12,FALSE))</f>
        <v>0</v>
      </c>
      <c r="H100" s="2">
        <f>IF(ISNA(VLOOKUP($C100,'107夏男OAB'!C:N,12,FALSE)),0,VLOOKUP($C100,'107夏男OAB'!C:N,12,FALSE))</f>
        <v>0</v>
      </c>
      <c r="I100" s="2">
        <f>D100*0.8</f>
        <v>0</v>
      </c>
      <c r="J100" s="2">
        <f>E100</f>
        <v>8.3243243243243228</v>
      </c>
      <c r="K100" s="2">
        <f>F100*1.2</f>
        <v>0</v>
      </c>
      <c r="L100" s="2">
        <f>G100*1.3</f>
        <v>0</v>
      </c>
      <c r="M100" s="2">
        <f>H100*1.5</f>
        <v>0</v>
      </c>
      <c r="N100" s="2">
        <f>SUM(I100:M100)</f>
        <v>8.3243243243243228</v>
      </c>
      <c r="O100" s="18">
        <f>IF(ISNA(VLOOKUP($C100,'107夏季賽選手組別'!B:E,4,FALSE)),0,VLOOKUP($C100,'107夏季賽選手組別'!B:E,4,FALSE))</f>
        <v>0</v>
      </c>
    </row>
    <row r="101" spans="1:15" ht="16.5">
      <c r="A101" s="1">
        <v>100</v>
      </c>
      <c r="B101" s="8" t="s">
        <v>497</v>
      </c>
      <c r="C101" s="9" t="s">
        <v>596</v>
      </c>
      <c r="D101" s="2">
        <f>IF(ISNA(VLOOKUP($C101,台業男!C:N,12,FALSE)),0,VLOOKUP($C101,台業男!C:N,12,FALSE))</f>
        <v>0</v>
      </c>
      <c r="E101" s="2">
        <f>IF(ISNA(VLOOKUP($C101,'106秋男OAB'!C:N,12,FALSE)),0,VLOOKUP($C101,'106秋男OAB'!C:N,12,FALSE))</f>
        <v>0</v>
      </c>
      <c r="F101" s="2">
        <f>IF(ISNA(VLOOKUP($C101,'106冬男OAB'!C:N,12,FALSE)),0,VLOOKUP($C101,'106冬男OAB'!C:N,12,FALSE))</f>
        <v>0</v>
      </c>
      <c r="G101" s="2">
        <f>IF(ISNA(VLOOKUP($C101,'107春男OAB'!C:N,12,FALSE)),0,VLOOKUP($C101,'107春男OAB'!C:N,12,FALSE))</f>
        <v>6.3333333333333286</v>
      </c>
      <c r="H101" s="2">
        <f>IF(ISNA(VLOOKUP($C101,'107夏男OAB'!C:N,12,FALSE)),0,VLOOKUP($C101,'107夏男OAB'!C:N,12,FALSE))</f>
        <v>0</v>
      </c>
      <c r="I101" s="2">
        <f>D101*0.8</f>
        <v>0</v>
      </c>
      <c r="J101" s="2">
        <f>E101</f>
        <v>0</v>
      </c>
      <c r="K101" s="2">
        <f>F101*1.2</f>
        <v>0</v>
      </c>
      <c r="L101" s="2">
        <f>G101*1.3</f>
        <v>8.2333333333333272</v>
      </c>
      <c r="M101" s="2">
        <f>H101*1.5</f>
        <v>0</v>
      </c>
      <c r="N101" s="2">
        <f>SUM(I101:M101)</f>
        <v>8.2333333333333272</v>
      </c>
      <c r="O101" s="18" t="str">
        <f>IF(ISNA(VLOOKUP($C101,'107夏季賽選手組別'!B:E,4,FALSE)),0,VLOOKUP($C101,'107夏季賽選手組別'!B:E,4,FALSE))</f>
        <v>桃園</v>
      </c>
    </row>
    <row r="102" spans="1:15" ht="16.5">
      <c r="A102" s="1">
        <v>101</v>
      </c>
      <c r="B102" s="8" t="s">
        <v>497</v>
      </c>
      <c r="C102" s="9" t="s">
        <v>597</v>
      </c>
      <c r="D102" s="2">
        <f>IF(ISNA(VLOOKUP($C102,台業男!C:N,12,FALSE)),0,VLOOKUP($C102,台業男!C:N,12,FALSE))</f>
        <v>9.9258241758241752</v>
      </c>
      <c r="E102" s="2">
        <f>IF(ISNA(VLOOKUP($C102,'106秋男OAB'!C:N,12,FALSE)),0,VLOOKUP($C102,'106秋男OAB'!C:N,12,FALSE))</f>
        <v>0</v>
      </c>
      <c r="F102" s="2">
        <f>IF(ISNA(VLOOKUP($C102,'106冬男OAB'!C:N,12,FALSE)),0,VLOOKUP($C102,'106冬男OAB'!C:N,12,FALSE))</f>
        <v>0</v>
      </c>
      <c r="G102" s="2">
        <f>IF(ISNA(VLOOKUP($C102,'107春男OAB'!C:N,12,FALSE)),0,VLOOKUP($C102,'107春男OAB'!C:N,12,FALSE))</f>
        <v>0</v>
      </c>
      <c r="H102" s="2">
        <f>IF(ISNA(VLOOKUP($C102,'107夏男OAB'!C:N,12,FALSE)),0,VLOOKUP($C102,'107夏男OAB'!C:N,12,FALSE))</f>
        <v>0</v>
      </c>
      <c r="I102" s="2">
        <f>D102*0.8</f>
        <v>7.9406593406593409</v>
      </c>
      <c r="J102" s="2">
        <f>E102</f>
        <v>0</v>
      </c>
      <c r="K102" s="2">
        <f>F102*1.2</f>
        <v>0</v>
      </c>
      <c r="L102" s="2">
        <f>G102*1.3</f>
        <v>0</v>
      </c>
      <c r="M102" s="2">
        <f>H102*1.5</f>
        <v>0</v>
      </c>
      <c r="N102" s="2">
        <f>SUM(I102:M102)</f>
        <v>7.9406593406593409</v>
      </c>
      <c r="O102" s="18" t="str">
        <f>IF(ISNA(VLOOKUP($C102,'107夏季賽選手組別'!B:E,4,FALSE)),0,VLOOKUP($C102,'107夏季賽選手組別'!B:E,4,FALSE))</f>
        <v>老淡水</v>
      </c>
    </row>
    <row r="103" spans="1:15" ht="16.5">
      <c r="A103" s="1">
        <v>102</v>
      </c>
      <c r="B103" s="8" t="s">
        <v>497</v>
      </c>
      <c r="C103" s="9" t="s">
        <v>598</v>
      </c>
      <c r="D103" s="2">
        <f>IF(ISNA(VLOOKUP($C103,台業男!C:N,12,FALSE)),0,VLOOKUP($C103,台業男!C:N,12,FALSE))</f>
        <v>0</v>
      </c>
      <c r="E103" s="2">
        <f>IF(ISNA(VLOOKUP($C103,'106秋男OAB'!C:N,12,FALSE)),0,VLOOKUP($C103,'106秋男OAB'!C:N,12,FALSE))</f>
        <v>7.5475749722324821</v>
      </c>
      <c r="F103" s="2">
        <f>IF(ISNA(VLOOKUP($C103,'106冬男OAB'!C:N,12,FALSE)),0,VLOOKUP($C103,'106冬男OAB'!C:N,12,FALSE))</f>
        <v>0</v>
      </c>
      <c r="G103" s="2">
        <f>IF(ISNA(VLOOKUP($C103,'107春男OAB'!C:N,12,FALSE)),0,VLOOKUP($C103,'107春男OAB'!C:N,12,FALSE))</f>
        <v>0</v>
      </c>
      <c r="H103" s="2">
        <f>IF(ISNA(VLOOKUP($C103,'107夏男OAB'!C:N,12,FALSE)),0,VLOOKUP($C103,'107夏男OAB'!C:N,12,FALSE))</f>
        <v>0</v>
      </c>
      <c r="I103" s="2">
        <f>D103*0.8</f>
        <v>0</v>
      </c>
      <c r="J103" s="2">
        <f>E103</f>
        <v>7.5475749722324821</v>
      </c>
      <c r="K103" s="2">
        <f>F103*1.2</f>
        <v>0</v>
      </c>
      <c r="L103" s="2">
        <f>G103*1.3</f>
        <v>0</v>
      </c>
      <c r="M103" s="2">
        <f>H103*1.5</f>
        <v>0</v>
      </c>
      <c r="N103" s="2">
        <f>SUM(I103:M103)</f>
        <v>7.5475749722324821</v>
      </c>
      <c r="O103" s="18" t="str">
        <f>IF(ISNA(VLOOKUP($C103,'107夏季賽選手組別'!B:E,4,FALSE)),0,VLOOKUP($C103,'107夏季賽選手組別'!B:E,4,FALSE))</f>
        <v>高雄</v>
      </c>
    </row>
    <row r="104" spans="1:15" ht="16.5">
      <c r="A104" s="1">
        <v>103</v>
      </c>
      <c r="B104" s="8" t="s">
        <v>495</v>
      </c>
      <c r="C104" s="9" t="s">
        <v>599</v>
      </c>
      <c r="D104" s="2">
        <f>IF(ISNA(VLOOKUP($C104,台業男!C:N,12,FALSE)),0,VLOOKUP($C104,台業男!C:N,12,FALSE))</f>
        <v>0</v>
      </c>
      <c r="E104" s="2">
        <f>IF(ISNA(VLOOKUP($C104,'106秋男OAB'!C:N,12,FALSE)),0,VLOOKUP($C104,'106秋男OAB'!C:N,12,FALSE))</f>
        <v>0</v>
      </c>
      <c r="F104" s="2">
        <f>IF(ISNA(VLOOKUP($C104,'106冬男OAB'!C:N,12,FALSE)),0,VLOOKUP($C104,'106冬男OAB'!C:N,12,FALSE))</f>
        <v>0</v>
      </c>
      <c r="G104" s="2">
        <f>IF(ISNA(VLOOKUP($C104,'107春男OAB'!C:N,12,FALSE)),0,VLOOKUP($C104,'107春男OAB'!C:N,12,FALSE))</f>
        <v>5</v>
      </c>
      <c r="H104" s="2">
        <f>IF(ISNA(VLOOKUP($C104,'107夏男OAB'!C:N,12,FALSE)),0,VLOOKUP($C104,'107夏男OAB'!C:N,12,FALSE))</f>
        <v>0</v>
      </c>
      <c r="I104" s="2">
        <f>D104*0.8</f>
        <v>0</v>
      </c>
      <c r="J104" s="2">
        <f>E104</f>
        <v>0</v>
      </c>
      <c r="K104" s="2">
        <f>F104*1.2</f>
        <v>0</v>
      </c>
      <c r="L104" s="2">
        <f>G104*1.3</f>
        <v>6.5</v>
      </c>
      <c r="M104" s="2">
        <f>H104*1.5</f>
        <v>0</v>
      </c>
      <c r="N104" s="2">
        <f>SUM(I104:M104)</f>
        <v>6.5</v>
      </c>
      <c r="O104" s="18" t="str">
        <f>IF(ISNA(VLOOKUP($C104,'107夏季賽選手組別'!B:E,4,FALSE)),0,VLOOKUP($C104,'107夏季賽選手組別'!B:E,4,FALSE))</f>
        <v>桃園</v>
      </c>
    </row>
    <row r="105" spans="1:15" ht="16.5">
      <c r="A105" s="1">
        <v>104</v>
      </c>
      <c r="B105" s="18" t="s">
        <v>510</v>
      </c>
      <c r="C105" s="18" t="s">
        <v>600</v>
      </c>
      <c r="D105" s="2">
        <f>IF(ISNA(VLOOKUP($C105,台業男!C:N,12,FALSE)),0,VLOOKUP($C105,台業男!C:N,12,FALSE))</f>
        <v>0</v>
      </c>
      <c r="E105" s="2">
        <f>IF(ISNA(VLOOKUP($C105,'106秋男OAB'!C:N,12,FALSE)),0,VLOOKUP($C105,'106秋男OAB'!C:N,12,FALSE))</f>
        <v>0</v>
      </c>
      <c r="F105" s="2">
        <f>IF(ISNA(VLOOKUP($C105,'106冬男OAB'!C:N,12,FALSE)),0,VLOOKUP($C105,'106冬男OAB'!C:N,12,FALSE))</f>
        <v>0</v>
      </c>
      <c r="G105" s="2">
        <f>IF(ISNA(VLOOKUP($C105,'107春男OAB'!C:N,12,FALSE)),0,VLOOKUP($C105,'107春男OAB'!C:N,12,FALSE))</f>
        <v>0</v>
      </c>
      <c r="H105" s="2">
        <f>IF(ISNA(VLOOKUP($C105,'107夏男OAB'!C:N,12,FALSE)),0,VLOOKUP($C105,'107夏男OAB'!C:N,12,FALSE))</f>
        <v>3.6944444444444429</v>
      </c>
      <c r="I105" s="2">
        <f>D105*0.8</f>
        <v>0</v>
      </c>
      <c r="J105" s="2">
        <f>E105</f>
        <v>0</v>
      </c>
      <c r="K105" s="2">
        <f>F105*1.2</f>
        <v>0</v>
      </c>
      <c r="L105" s="2">
        <f>G105*1.3</f>
        <v>0</v>
      </c>
      <c r="M105" s="2">
        <f>H105*1.5</f>
        <v>5.5416666666666643</v>
      </c>
      <c r="N105" s="2">
        <f>SUM(I105:M105)</f>
        <v>5.5416666666666643</v>
      </c>
      <c r="O105" s="18" t="str">
        <f>IF(ISNA(VLOOKUP($C105,'107夏季賽選手組別'!B:E,4,FALSE)),0,VLOOKUP($C105,'107夏季賽選手組別'!B:E,4,FALSE))</f>
        <v>南峰</v>
      </c>
    </row>
    <row r="106" spans="1:15" ht="16.5">
      <c r="A106" s="1">
        <v>105</v>
      </c>
      <c r="B106" s="8" t="s">
        <v>495</v>
      </c>
      <c r="C106" s="11" t="s">
        <v>601</v>
      </c>
      <c r="D106" s="2">
        <f>IF(ISNA(VLOOKUP($C106,台業男!C:N,12,FALSE)),0,VLOOKUP($C106,台業男!C:N,12,FALSE))</f>
        <v>0</v>
      </c>
      <c r="E106" s="2">
        <f>IF(ISNA(VLOOKUP($C106,'106秋男OAB'!C:N,12,FALSE)),0,VLOOKUP($C106,'106秋男OAB'!C:N,12,FALSE))</f>
        <v>0</v>
      </c>
      <c r="F106" s="2">
        <f>IF(ISNA(VLOOKUP($C106,'106冬男OAB'!C:N,12,FALSE)),0,VLOOKUP($C106,'106冬男OAB'!C:N,12,FALSE))</f>
        <v>4.6052631578947398</v>
      </c>
      <c r="G106" s="2">
        <f>IF(ISNA(VLOOKUP($C106,'107春男OAB'!C:N,12,FALSE)),0,VLOOKUP($C106,'107春男OAB'!C:N,12,FALSE))</f>
        <v>0</v>
      </c>
      <c r="H106" s="2">
        <f>IF(ISNA(VLOOKUP($C106,'107夏男OAB'!C:N,12,FALSE)),0,VLOOKUP($C106,'107夏男OAB'!C:N,12,FALSE))</f>
        <v>0</v>
      </c>
      <c r="I106" s="2">
        <f>D106*0.8</f>
        <v>0</v>
      </c>
      <c r="J106" s="2">
        <f>E106</f>
        <v>0</v>
      </c>
      <c r="K106" s="2">
        <f>F106*1.2</f>
        <v>5.5263157894736876</v>
      </c>
      <c r="L106" s="2">
        <f>G106*1.3</f>
        <v>0</v>
      </c>
      <c r="M106" s="2">
        <f>H106*1.5</f>
        <v>0</v>
      </c>
      <c r="N106" s="2">
        <f>SUM(I106:M106)</f>
        <v>5.5263157894736876</v>
      </c>
      <c r="O106" s="18">
        <f>IF(ISNA(VLOOKUP($C106,'107夏季賽選手組別'!B:E,4,FALSE)),0,VLOOKUP($C106,'107夏季賽選手組別'!B:E,4,FALSE))</f>
        <v>0</v>
      </c>
    </row>
    <row r="107" spans="1:15" ht="16.5">
      <c r="A107" s="1">
        <v>106</v>
      </c>
      <c r="B107" s="8" t="s">
        <v>495</v>
      </c>
      <c r="C107" s="11" t="s">
        <v>602</v>
      </c>
      <c r="D107" s="2">
        <f>IF(ISNA(VLOOKUP($C107,台業男!C:N,12,FALSE)),0,VLOOKUP($C107,台業男!C:N,12,FALSE))</f>
        <v>0</v>
      </c>
      <c r="E107" s="2">
        <f>IF(ISNA(VLOOKUP($C107,'106秋男OAB'!C:N,12,FALSE)),0,VLOOKUP($C107,'106秋男OAB'!C:N,12,FALSE))</f>
        <v>0</v>
      </c>
      <c r="F107" s="2">
        <f>IF(ISNA(VLOOKUP($C107,'106冬男OAB'!C:N,12,FALSE)),0,VLOOKUP($C107,'106冬男OAB'!C:N,12,FALSE))</f>
        <v>4.0526315789473699</v>
      </c>
      <c r="G107" s="2">
        <f>IF(ISNA(VLOOKUP($C107,'107春男OAB'!C:N,12,FALSE)),0,VLOOKUP($C107,'107春男OAB'!C:N,12,FALSE))</f>
        <v>0</v>
      </c>
      <c r="H107" s="2">
        <f>IF(ISNA(VLOOKUP($C107,'107夏男OAB'!C:N,12,FALSE)),0,VLOOKUP($C107,'107夏男OAB'!C:N,12,FALSE))</f>
        <v>0</v>
      </c>
      <c r="I107" s="2">
        <f>D107*0.8</f>
        <v>0</v>
      </c>
      <c r="J107" s="2">
        <f>E107</f>
        <v>0</v>
      </c>
      <c r="K107" s="2">
        <f>F107*1.2</f>
        <v>4.8631578947368439</v>
      </c>
      <c r="L107" s="2">
        <f>G107*1.3</f>
        <v>0</v>
      </c>
      <c r="M107" s="2">
        <f>H107*1.5</f>
        <v>0</v>
      </c>
      <c r="N107" s="2">
        <f>SUM(I107:M107)</f>
        <v>4.8631578947368439</v>
      </c>
      <c r="O107" s="18">
        <f>IF(ISNA(VLOOKUP($C107,'107夏季賽選手組別'!B:E,4,FALSE)),0,VLOOKUP($C107,'107夏季賽選手組別'!B:E,4,FALSE))</f>
        <v>0</v>
      </c>
    </row>
    <row r="108" spans="1:15" ht="16.5">
      <c r="A108" s="1">
        <v>107</v>
      </c>
      <c r="B108" s="8" t="s">
        <v>497</v>
      </c>
      <c r="C108" s="9" t="s">
        <v>603</v>
      </c>
      <c r="D108" s="2">
        <f>IF(ISNA(VLOOKUP($C108,台業男!C:N,12,FALSE)),0,VLOOKUP($C108,台業男!C:N,12,FALSE))</f>
        <v>0</v>
      </c>
      <c r="E108" s="2">
        <f>IF(ISNA(VLOOKUP($C108,'106秋男OAB'!C:N,12,FALSE)),0,VLOOKUP($C108,'106秋男OAB'!C:N,12,FALSE))</f>
        <v>4.5886708626434398</v>
      </c>
      <c r="F108" s="2">
        <f>IF(ISNA(VLOOKUP($C108,'106冬男OAB'!C:N,12,FALSE)),0,VLOOKUP($C108,'106冬男OAB'!C:N,12,FALSE))</f>
        <v>0</v>
      </c>
      <c r="G108" s="2">
        <f>IF(ISNA(VLOOKUP($C108,'107春男OAB'!C:N,12,FALSE)),0,VLOOKUP($C108,'107春男OAB'!C:N,12,FALSE))</f>
        <v>0</v>
      </c>
      <c r="H108" s="2">
        <f>IF(ISNA(VLOOKUP($C108,'107夏男OAB'!C:N,12,FALSE)),0,VLOOKUP($C108,'107夏男OAB'!C:N,12,FALSE))</f>
        <v>0</v>
      </c>
      <c r="I108" s="2">
        <f>D108*0.8</f>
        <v>0</v>
      </c>
      <c r="J108" s="2">
        <f>E108</f>
        <v>4.5886708626434398</v>
      </c>
      <c r="K108" s="2">
        <f>F108*1.2</f>
        <v>0</v>
      </c>
      <c r="L108" s="2">
        <f>G108*1.3</f>
        <v>0</v>
      </c>
      <c r="M108" s="2">
        <f>H108*1.5</f>
        <v>0</v>
      </c>
      <c r="N108" s="2">
        <f>SUM(I108:M108)</f>
        <v>4.5886708626434398</v>
      </c>
      <c r="O108" s="18">
        <f>IF(ISNA(VLOOKUP($C108,'107夏季賽選手組別'!B:E,4,FALSE)),0,VLOOKUP($C108,'107夏季賽選手組別'!B:E,4,FALSE))</f>
        <v>0</v>
      </c>
    </row>
    <row r="109" spans="1:15" ht="16.5">
      <c r="A109" s="1">
        <v>108</v>
      </c>
      <c r="B109" s="8" t="s">
        <v>497</v>
      </c>
      <c r="C109" s="9" t="s">
        <v>634</v>
      </c>
      <c r="D109" s="2">
        <f>IF(ISNA(VLOOKUP($C109,台業男!C:N,12,FALSE)),0,VLOOKUP($C109,台業男!C:N,12,FALSE))</f>
        <v>0</v>
      </c>
      <c r="E109" s="2">
        <f>IF(ISNA(VLOOKUP($C109,'106秋男OAB'!C:N,12,FALSE)),0,VLOOKUP($C109,'106秋男OAB'!C:N,12,FALSE))</f>
        <v>0</v>
      </c>
      <c r="F109" s="2">
        <f>IF(ISNA(VLOOKUP($C109,'106冬男OAB'!C:N,12,FALSE)),0,VLOOKUP($C109,'106冬男OAB'!C:N,12,FALSE))</f>
        <v>3.0526315789473699</v>
      </c>
      <c r="G109" s="2">
        <f>IF(ISNA(VLOOKUP($C109,'107春男OAB'!C:N,12,FALSE)),0,VLOOKUP($C109,'107春男OAB'!C:N,12,FALSE))</f>
        <v>0</v>
      </c>
      <c r="H109" s="2">
        <f>IF(ISNA(VLOOKUP($C109,'107夏男OAB'!C:N,12,FALSE)),0,VLOOKUP($C109,'107夏男OAB'!C:N,12,FALSE))</f>
        <v>0</v>
      </c>
      <c r="I109" s="2">
        <f>D109*0.8</f>
        <v>0</v>
      </c>
      <c r="J109" s="2">
        <f>E109</f>
        <v>0</v>
      </c>
      <c r="K109" s="2">
        <f>F109*1.2</f>
        <v>3.6631578947368437</v>
      </c>
      <c r="L109" s="2">
        <f>G109*1.3</f>
        <v>0</v>
      </c>
      <c r="M109" s="2">
        <f>H109*1.5</f>
        <v>0</v>
      </c>
      <c r="N109" s="2">
        <f>SUM(I109:M109)</f>
        <v>3.6631578947368437</v>
      </c>
      <c r="O109" s="18" t="str">
        <f>IF(ISNA(VLOOKUP($C109,'107夏季賽選手組別'!B:E,4,FALSE)),0,VLOOKUP($C109,'107夏季賽選手組別'!B:E,4,FALSE))</f>
        <v>斑芝花</v>
      </c>
    </row>
    <row r="110" spans="1:15" ht="16.5">
      <c r="A110" s="1">
        <v>109</v>
      </c>
      <c r="B110" s="8" t="s">
        <v>497</v>
      </c>
      <c r="C110" s="9" t="s">
        <v>604</v>
      </c>
      <c r="D110" s="2">
        <f>IF(ISNA(VLOOKUP($C110,台業男!C:N,12,FALSE)),0,VLOOKUP($C110,台業男!C:N,12,FALSE))</f>
        <v>0</v>
      </c>
      <c r="E110" s="2">
        <f>IF(ISNA(VLOOKUP($C110,'106秋男OAB'!C:N,12,FALSE)),0,VLOOKUP($C110,'106秋男OAB'!C:N,12,FALSE))</f>
        <v>3.6023694927804257</v>
      </c>
      <c r="F110" s="2">
        <f>IF(ISNA(VLOOKUP($C110,'106冬男OAB'!C:N,12,FALSE)),0,VLOOKUP($C110,'106冬男OAB'!C:N,12,FALSE))</f>
        <v>0</v>
      </c>
      <c r="G110" s="2">
        <f>IF(ISNA(VLOOKUP($C110,'107春男OAB'!C:N,12,FALSE)),0,VLOOKUP($C110,'107春男OAB'!C:N,12,FALSE))</f>
        <v>0</v>
      </c>
      <c r="H110" s="2">
        <f>IF(ISNA(VLOOKUP($C110,'107夏男OAB'!C:N,12,FALSE)),0,VLOOKUP($C110,'107夏男OAB'!C:N,12,FALSE))</f>
        <v>0</v>
      </c>
      <c r="I110" s="2">
        <f>D110*0.8</f>
        <v>0</v>
      </c>
      <c r="J110" s="2">
        <f>E110</f>
        <v>3.6023694927804257</v>
      </c>
      <c r="K110" s="2">
        <f>F110*1.2</f>
        <v>0</v>
      </c>
      <c r="L110" s="2">
        <f>G110*1.3</f>
        <v>0</v>
      </c>
      <c r="M110" s="2">
        <f>H110*1.5</f>
        <v>0</v>
      </c>
      <c r="N110" s="2">
        <f>SUM(I110:M110)</f>
        <v>3.6023694927804257</v>
      </c>
      <c r="O110" s="18" t="str">
        <f>IF(ISNA(VLOOKUP($C110,'107夏季賽選手組別'!B:E,4,FALSE)),0,VLOOKUP($C110,'107夏季賽選手組別'!B:E,4,FALSE))</f>
        <v>全國</v>
      </c>
    </row>
    <row r="111" spans="1:15" ht="16.5">
      <c r="A111" s="1">
        <v>110</v>
      </c>
      <c r="B111" s="8" t="s">
        <v>497</v>
      </c>
      <c r="C111" s="9" t="s">
        <v>605</v>
      </c>
      <c r="D111" s="2">
        <f>IF(ISNA(VLOOKUP($C111,台業男!C:N,12,FALSE)),0,VLOOKUP($C111,台業男!C:N,12,FALSE))</f>
        <v>3.9642857142857082</v>
      </c>
      <c r="E111" s="2">
        <f>IF(ISNA(VLOOKUP($C111,'106秋男OAB'!C:N,12,FALSE)),0,VLOOKUP($C111,'106秋男OAB'!C:N,12,FALSE))</f>
        <v>0</v>
      </c>
      <c r="F111" s="2">
        <f>IF(ISNA(VLOOKUP($C111,'106冬男OAB'!C:N,12,FALSE)),0,VLOOKUP($C111,'106冬男OAB'!C:N,12,FALSE))</f>
        <v>0</v>
      </c>
      <c r="G111" s="2">
        <f>IF(ISNA(VLOOKUP($C111,'107春男OAB'!C:N,12,FALSE)),0,VLOOKUP($C111,'107春男OAB'!C:N,12,FALSE))</f>
        <v>0</v>
      </c>
      <c r="H111" s="2">
        <f>IF(ISNA(VLOOKUP($C111,'107夏男OAB'!C:N,12,FALSE)),0,VLOOKUP($C111,'107夏男OAB'!C:N,12,FALSE))</f>
        <v>0</v>
      </c>
      <c r="I111" s="2">
        <f>D111*0.8</f>
        <v>3.1714285714285668</v>
      </c>
      <c r="J111" s="2">
        <f>E111</f>
        <v>0</v>
      </c>
      <c r="K111" s="2">
        <f>F111*1.2</f>
        <v>0</v>
      </c>
      <c r="L111" s="2">
        <f>G111*1.3</f>
        <v>0</v>
      </c>
      <c r="M111" s="2">
        <f>H111*1.5</f>
        <v>0</v>
      </c>
      <c r="N111" s="2">
        <f>SUM(I111:M111)</f>
        <v>3.1714285714285668</v>
      </c>
      <c r="O111" s="18">
        <f>IF(ISNA(VLOOKUP($C111,'107夏季賽選手組別'!B:E,4,FALSE)),0,VLOOKUP($C111,'107夏季賽選手組別'!B:E,4,FALSE))</f>
        <v>0</v>
      </c>
    </row>
    <row r="112" spans="1:15" ht="16.5">
      <c r="A112" s="1">
        <v>111</v>
      </c>
      <c r="B112" s="8" t="s">
        <v>497</v>
      </c>
      <c r="C112" s="9" t="s">
        <v>606</v>
      </c>
      <c r="D112" s="2">
        <f>IF(ISNA(VLOOKUP($C112,台業男!C:N,12,FALSE)),0,VLOOKUP($C112,台業男!C:N,12,FALSE))</f>
        <v>0</v>
      </c>
      <c r="E112" s="2">
        <f>IF(ISNA(VLOOKUP($C112,'106秋男OAB'!C:N,12,FALSE)),0,VLOOKUP($C112,'106秋男OAB'!C:N,12,FALSE))</f>
        <v>0</v>
      </c>
      <c r="F112" s="2">
        <f>IF(ISNA(VLOOKUP($C112,'106冬男OAB'!C:N,12,FALSE)),0,VLOOKUP($C112,'106冬男OAB'!C:N,12,FALSE))</f>
        <v>0</v>
      </c>
      <c r="G112" s="2">
        <f>IF(ISNA(VLOOKUP($C112,'107春男OAB'!C:N,12,FALSE)),0,VLOOKUP($C112,'107春男OAB'!C:N,12,FALSE))</f>
        <v>2</v>
      </c>
      <c r="H112" s="2">
        <f>IF(ISNA(VLOOKUP($C112,'107夏男OAB'!C:N,12,FALSE)),0,VLOOKUP($C112,'107夏男OAB'!C:N,12,FALSE))</f>
        <v>0</v>
      </c>
      <c r="I112" s="2">
        <f>D112*0.8</f>
        <v>0</v>
      </c>
      <c r="J112" s="2">
        <f>E112</f>
        <v>0</v>
      </c>
      <c r="K112" s="2">
        <f>F112*1.2</f>
        <v>0</v>
      </c>
      <c r="L112" s="2">
        <f>G112*1.3</f>
        <v>2.6</v>
      </c>
      <c r="M112" s="2">
        <f>H112*1.5</f>
        <v>0</v>
      </c>
      <c r="N112" s="2">
        <f>SUM(I112:M112)</f>
        <v>2.6</v>
      </c>
      <c r="O112" s="18">
        <f>IF(ISNA(VLOOKUP($C112,'107夏季賽選手組別'!B:E,4,FALSE)),0,VLOOKUP($C112,'107夏季賽選手組別'!B:E,4,FALSE))</f>
        <v>0</v>
      </c>
    </row>
    <row r="113" spans="1:15" ht="16.5">
      <c r="A113" s="1">
        <v>112</v>
      </c>
      <c r="B113" s="8" t="s">
        <v>510</v>
      </c>
      <c r="C113" s="9" t="s">
        <v>607</v>
      </c>
      <c r="D113" s="2">
        <f>IF(ISNA(VLOOKUP($C113,台業男!C:N,12,FALSE)),0,VLOOKUP($C113,台業男!C:N,12,FALSE))</f>
        <v>0</v>
      </c>
      <c r="E113" s="2">
        <f>IF(ISNA(VLOOKUP($C113,'106秋男OAB'!C:N,12,FALSE)),0,VLOOKUP($C113,'106秋男OAB'!C:N,12,FALSE))</f>
        <v>0</v>
      </c>
      <c r="F113" s="2">
        <f>IF(ISNA(VLOOKUP($C113,'106冬男OAB'!C:N,12,FALSE)),0,VLOOKUP($C113,'106冬男OAB'!C:N,12,FALSE))</f>
        <v>0</v>
      </c>
      <c r="G113" s="2">
        <f>IF(ISNA(VLOOKUP($C113,'107春男OAB'!C:N,12,FALSE)),0,VLOOKUP($C113,'107春男OAB'!C:N,12,FALSE))</f>
        <v>0</v>
      </c>
      <c r="H113" s="2">
        <f>IF(ISNA(VLOOKUP($C113,'107夏男OAB'!C:N,12,FALSE)),0,VLOOKUP($C113,'107夏男OAB'!C:N,12,FALSE))</f>
        <v>0.6666666666666714</v>
      </c>
      <c r="I113" s="2">
        <f>D113*0.8</f>
        <v>0</v>
      </c>
      <c r="J113" s="2">
        <f>E113</f>
        <v>0</v>
      </c>
      <c r="K113" s="2">
        <f>F113*1.2</f>
        <v>0</v>
      </c>
      <c r="L113" s="2">
        <f>G113*1.3</f>
        <v>0</v>
      </c>
      <c r="M113" s="2">
        <f>H113*1.5</f>
        <v>1.0000000000000071</v>
      </c>
      <c r="N113" s="2">
        <f>SUM(I113:M113)</f>
        <v>1.0000000000000071</v>
      </c>
      <c r="O113" s="18">
        <f>IF(ISNA(VLOOKUP($C113,'107夏季賽選手組別'!B:E,4,FALSE)),0,VLOOKUP($C113,'107夏季賽選手組別'!B:E,4,FALSE))</f>
        <v>0</v>
      </c>
    </row>
    <row r="114" spans="1:15" ht="16.5">
      <c r="A114" s="1">
        <v>113</v>
      </c>
      <c r="B114" s="8" t="s">
        <v>495</v>
      </c>
      <c r="C114" s="9" t="s">
        <v>608</v>
      </c>
      <c r="D114" s="2">
        <f>IF(ISNA(VLOOKUP($C114,台業男!C:N,12,FALSE)),0,VLOOKUP($C114,台業男!C:N,12,FALSE))</f>
        <v>0</v>
      </c>
      <c r="E114" s="2">
        <f>IF(ISNA(VLOOKUP($C114,'106秋男OAB'!C:N,12,FALSE)),0,VLOOKUP($C114,'106秋男OAB'!C:N,12,FALSE))</f>
        <v>0.77674935209182649</v>
      </c>
      <c r="F114" s="2">
        <f>IF(ISNA(VLOOKUP($C114,'106冬男OAB'!C:N,12,FALSE)),0,VLOOKUP($C114,'106冬男OAB'!C:N,12,FALSE))</f>
        <v>0</v>
      </c>
      <c r="G114" s="2">
        <f>IF(ISNA(VLOOKUP($C114,'107春男OAB'!C:N,12,FALSE)),0,VLOOKUP($C114,'107春男OAB'!C:N,12,FALSE))</f>
        <v>0</v>
      </c>
      <c r="H114" s="2">
        <f>IF(ISNA(VLOOKUP($C114,'107夏男OAB'!C:N,12,FALSE)),0,VLOOKUP($C114,'107夏男OAB'!C:N,12,FALSE))</f>
        <v>0</v>
      </c>
      <c r="I114" s="2">
        <f>D114*0.8</f>
        <v>0</v>
      </c>
      <c r="J114" s="2">
        <f>E114</f>
        <v>0.77674935209182649</v>
      </c>
      <c r="K114" s="2">
        <f>F114*1.2</f>
        <v>0</v>
      </c>
      <c r="L114" s="2">
        <f>G114*1.3</f>
        <v>0</v>
      </c>
      <c r="M114" s="2">
        <f>H114*1.5</f>
        <v>0</v>
      </c>
      <c r="N114" s="2">
        <f>SUM(I114:M114)</f>
        <v>0.77674935209182649</v>
      </c>
      <c r="O114" s="18">
        <f>IF(ISNA(VLOOKUP($C114,'107夏季賽選手組別'!B:E,4,FALSE)),0,VLOOKUP($C114,'107夏季賽選手組別'!B:E,4,FALSE))</f>
        <v>0</v>
      </c>
    </row>
    <row r="115" spans="1:15" ht="16.5">
      <c r="A115" s="1">
        <v>114</v>
      </c>
      <c r="B115" s="8" t="s">
        <v>510</v>
      </c>
      <c r="C115" s="9" t="s">
        <v>609</v>
      </c>
      <c r="D115" s="2">
        <f>IF(ISNA(VLOOKUP($C115,台業男!C:N,12,FALSE)),0,VLOOKUP($C115,台業男!C:N,12,FALSE))</f>
        <v>0</v>
      </c>
      <c r="E115" s="2">
        <f>IF(ISNA(VLOOKUP($C115,'106秋男OAB'!C:N,12,FALSE)),0,VLOOKUP($C115,'106秋男OAB'!C:N,12,FALSE))</f>
        <v>0</v>
      </c>
      <c r="F115" s="2">
        <f>IF(ISNA(VLOOKUP($C115,'106冬男OAB'!C:N,12,FALSE)),0,VLOOKUP($C115,'106冬男OAB'!C:N,12,FALSE))</f>
        <v>0</v>
      </c>
      <c r="G115" s="2">
        <f>IF(ISNA(VLOOKUP($C115,'107春男OAB'!C:N,12,FALSE)),0,VLOOKUP($C115,'107春男OAB'!C:N,12,FALSE))</f>
        <v>0.3333333333333286</v>
      </c>
      <c r="H115" s="2">
        <f>IF(ISNA(VLOOKUP($C115,'107夏男OAB'!C:N,12,FALSE)),0,VLOOKUP($C115,'107夏男OAB'!C:N,12,FALSE))</f>
        <v>0</v>
      </c>
      <c r="I115" s="2">
        <f>D115*0.8</f>
        <v>0</v>
      </c>
      <c r="J115" s="2">
        <f>E115</f>
        <v>0</v>
      </c>
      <c r="K115" s="2">
        <f>F115*1.2</f>
        <v>0</v>
      </c>
      <c r="L115" s="2">
        <f>G115*1.3</f>
        <v>0.43333333333332719</v>
      </c>
      <c r="M115" s="2">
        <f>H115*1.5</f>
        <v>0</v>
      </c>
      <c r="N115" s="2">
        <f>SUM(I115:M115)</f>
        <v>0.43333333333332719</v>
      </c>
      <c r="O115" s="18" t="str">
        <f>IF(ISNA(VLOOKUP($C115,'107夏季賽選手組別'!B:E,4,FALSE)),0,VLOOKUP($C115,'107夏季賽選手組別'!B:E,4,FALSE))</f>
        <v>寶山</v>
      </c>
    </row>
    <row r="116" spans="1:15" ht="16.5">
      <c r="A116" s="1">
        <v>115</v>
      </c>
      <c r="B116" s="8" t="s">
        <v>495</v>
      </c>
      <c r="C116" s="9" t="s">
        <v>610</v>
      </c>
      <c r="D116" s="2">
        <f>IF(ISNA(VLOOKUP($C116,台業男!C:N,12,FALSE)),0,VLOOKUP($C116,台業男!C:N,12,FALSE))</f>
        <v>0</v>
      </c>
      <c r="E116" s="2">
        <f>IF(ISNA(VLOOKUP($C116,'106秋男OAB'!C:N,12,FALSE)),0,VLOOKUP($C116,'106秋男OAB'!C:N,12,FALSE))</f>
        <v>0</v>
      </c>
      <c r="F116" s="2">
        <f>IF(ISNA(VLOOKUP($C116,'106冬男OAB'!C:N,12,FALSE)),0,VLOOKUP($C116,'106冬男OAB'!C:N,12,FALSE))</f>
        <v>5.2631578947369917E-2</v>
      </c>
      <c r="G116" s="2">
        <f>IF(ISNA(VLOOKUP($C116,'107春男OAB'!C:N,12,FALSE)),0,VLOOKUP($C116,'107春男OAB'!C:N,12,FALSE))</f>
        <v>0</v>
      </c>
      <c r="H116" s="2">
        <f>IF(ISNA(VLOOKUP($C116,'107夏男OAB'!C:N,12,FALSE)),0,VLOOKUP($C116,'107夏男OAB'!C:N,12,FALSE))</f>
        <v>0</v>
      </c>
      <c r="I116" s="2">
        <f>D116*0.8</f>
        <v>0</v>
      </c>
      <c r="J116" s="2">
        <f>E116</f>
        <v>0</v>
      </c>
      <c r="K116" s="2">
        <f>F116*1.2</f>
        <v>6.3157894736843898E-2</v>
      </c>
      <c r="L116" s="2">
        <f>G116*1.3</f>
        <v>0</v>
      </c>
      <c r="M116" s="2">
        <f>H116*1.5</f>
        <v>0</v>
      </c>
      <c r="N116" s="2">
        <f>SUM(I116:M116)</f>
        <v>6.3157894736843898E-2</v>
      </c>
      <c r="O116" s="18" t="str">
        <f>IF(ISNA(VLOOKUP($C116,'107夏季賽選手組別'!B:E,4,FALSE)),0,VLOOKUP($C116,'107夏季賽選手組別'!B:E,4,FALSE))</f>
        <v>老爺</v>
      </c>
    </row>
    <row r="117" spans="1:15" ht="16.5">
      <c r="A117" s="1">
        <v>116</v>
      </c>
      <c r="B117" s="8" t="s">
        <v>497</v>
      </c>
      <c r="C117" s="9" t="s">
        <v>611</v>
      </c>
      <c r="D117" s="2">
        <f>IF(ISNA(VLOOKUP($C117,台業男!C:N,12,FALSE)),0,VLOOKUP($C117,台業男!C:N,12,FALSE))</f>
        <v>0</v>
      </c>
      <c r="E117" s="2">
        <f>IF(ISNA(VLOOKUP($C117,'106秋男OAB'!C:N,12,FALSE)),0,VLOOKUP($C117,'106秋男OAB'!C:N,12,FALSE))</f>
        <v>0</v>
      </c>
      <c r="F117" s="2">
        <f>IF(ISNA(VLOOKUP($C117,'106冬男OAB'!C:N,12,FALSE)),0,VLOOKUP($C117,'106冬男OAB'!C:N,12,FALSE))</f>
        <v>0</v>
      </c>
      <c r="G117" s="2">
        <f>IF(ISNA(VLOOKUP($C117,'107春男OAB'!C:N,12,FALSE)),0,VLOOKUP($C117,'107春男OAB'!C:N,12,FALSE))</f>
        <v>0</v>
      </c>
      <c r="H117" s="2">
        <f>IF(ISNA(VLOOKUP($C117,'107夏男OAB'!C:N,12,FALSE)),0,VLOOKUP($C117,'107夏男OAB'!C:N,12,FALSE))</f>
        <v>0</v>
      </c>
      <c r="I117" s="2">
        <f>D117*0.8</f>
        <v>0</v>
      </c>
      <c r="J117" s="2">
        <f>E117</f>
        <v>0</v>
      </c>
      <c r="K117" s="2">
        <f>F117*1.2</f>
        <v>0</v>
      </c>
      <c r="L117" s="2">
        <f>G117*1.3</f>
        <v>0</v>
      </c>
      <c r="M117" s="2">
        <f>H117*1.5</f>
        <v>0</v>
      </c>
      <c r="N117" s="2">
        <f>SUM(I117:M117)</f>
        <v>0</v>
      </c>
      <c r="O117" s="18">
        <f>IF(ISNA(VLOOKUP($C117,'107夏季賽選手組別'!B:E,4,FALSE)),0,VLOOKUP($C117,'107夏季賽選手組別'!B:E,4,FALSE))</f>
        <v>0</v>
      </c>
    </row>
    <row r="118" spans="1:15" ht="16.5">
      <c r="A118" s="1">
        <v>117</v>
      </c>
      <c r="B118" s="8" t="s">
        <v>495</v>
      </c>
      <c r="C118" s="9" t="s">
        <v>612</v>
      </c>
      <c r="D118" s="2">
        <f>IF(ISNA(VLOOKUP($C118,台業男!C:N,12,FALSE)),0,VLOOKUP($C118,台業男!C:N,12,FALSE))</f>
        <v>0</v>
      </c>
      <c r="E118" s="2">
        <f>IF(ISNA(VLOOKUP($C118,'106秋男OAB'!C:N,12,FALSE)),0,VLOOKUP($C118,'106秋男OAB'!C:N,12,FALSE))</f>
        <v>0</v>
      </c>
      <c r="F118" s="2">
        <f>IF(ISNA(VLOOKUP($C118,'106冬男OAB'!C:N,12,FALSE)),0,VLOOKUP($C118,'106冬男OAB'!C:N,12,FALSE))</f>
        <v>0</v>
      </c>
      <c r="G118" s="2">
        <f>IF(ISNA(VLOOKUP($C118,'107春男OAB'!C:N,12,FALSE)),0,VLOOKUP($C118,'107春男OAB'!C:N,12,FALSE))</f>
        <v>0</v>
      </c>
      <c r="H118" s="2">
        <f>IF(ISNA(VLOOKUP($C118,'107夏男OAB'!C:N,12,FALSE)),0,VLOOKUP($C118,'107夏男OAB'!C:N,12,FALSE))</f>
        <v>0</v>
      </c>
      <c r="I118" s="2">
        <f>D118*0.8</f>
        <v>0</v>
      </c>
      <c r="J118" s="2">
        <f>E118</f>
        <v>0</v>
      </c>
      <c r="K118" s="2">
        <f>F118*1.2</f>
        <v>0</v>
      </c>
      <c r="L118" s="2">
        <f>G118*1.3</f>
        <v>0</v>
      </c>
      <c r="M118" s="2">
        <f>H118*1.5</f>
        <v>0</v>
      </c>
      <c r="N118" s="2">
        <f>SUM(I118:M118)</f>
        <v>0</v>
      </c>
      <c r="O118" s="18" t="str">
        <f>IF(ISNA(VLOOKUP($C118,'107夏季賽選手組別'!B:E,4,FALSE)),0,VLOOKUP($C118,'107夏季賽選手組別'!B:E,4,FALSE))</f>
        <v>南峰</v>
      </c>
    </row>
    <row r="119" spans="1:15" ht="16.5">
      <c r="A119" s="1">
        <v>118</v>
      </c>
      <c r="B119" s="8" t="s">
        <v>495</v>
      </c>
      <c r="C119" s="9" t="s">
        <v>613</v>
      </c>
      <c r="D119" s="2">
        <f>IF(ISNA(VLOOKUP($C119,台業男!C:N,12,FALSE)),0,VLOOKUP($C119,台業男!C:N,12,FALSE))</f>
        <v>0</v>
      </c>
      <c r="E119" s="2">
        <f>IF(ISNA(VLOOKUP($C119,'106秋男OAB'!C:N,12,FALSE)),0,VLOOKUP($C119,'106秋男OAB'!C:N,12,FALSE))</f>
        <v>0</v>
      </c>
      <c r="F119" s="2">
        <f>IF(ISNA(VLOOKUP($C119,'106冬男OAB'!C:N,12,FALSE)),0,VLOOKUP($C119,'106冬男OAB'!C:N,12,FALSE))</f>
        <v>0</v>
      </c>
      <c r="G119" s="2">
        <f>IF(ISNA(VLOOKUP($C119,'107春男OAB'!C:N,12,FALSE)),0,VLOOKUP($C119,'107春男OAB'!C:N,12,FALSE))</f>
        <v>0</v>
      </c>
      <c r="H119" s="2">
        <f>IF(ISNA(VLOOKUP($C119,'107夏男OAB'!C:N,12,FALSE)),0,VLOOKUP($C119,'107夏男OAB'!C:N,12,FALSE))</f>
        <v>0</v>
      </c>
      <c r="I119" s="2">
        <f>D119*0.8</f>
        <v>0</v>
      </c>
      <c r="J119" s="2">
        <f>E119</f>
        <v>0</v>
      </c>
      <c r="K119" s="2">
        <f>F119*1.2</f>
        <v>0</v>
      </c>
      <c r="L119" s="2">
        <f>G119*1.3</f>
        <v>0</v>
      </c>
      <c r="M119" s="2">
        <f>H119*1.5</f>
        <v>0</v>
      </c>
      <c r="N119" s="2">
        <f>SUM(I119:M119)</f>
        <v>0</v>
      </c>
      <c r="O119" s="18">
        <f>IF(ISNA(VLOOKUP($C119,'107夏季賽選手組別'!B:E,4,FALSE)),0,VLOOKUP($C119,'107夏季賽選手組別'!B:E,4,FALSE))</f>
        <v>0</v>
      </c>
    </row>
    <row r="120" spans="1:15" ht="16.5">
      <c r="A120" s="1">
        <v>119</v>
      </c>
      <c r="B120" s="8" t="s">
        <v>495</v>
      </c>
      <c r="C120" s="9" t="s">
        <v>614</v>
      </c>
      <c r="D120" s="2">
        <f>IF(ISNA(VLOOKUP($C120,台業男!C:N,12,FALSE)),0,VLOOKUP($C120,台業男!C:N,12,FALSE))</f>
        <v>0</v>
      </c>
      <c r="E120" s="2">
        <f>IF(ISNA(VLOOKUP($C120,'106秋男OAB'!C:N,12,FALSE)),0,VLOOKUP($C120,'106秋男OAB'!C:N,12,FALSE))</f>
        <v>0</v>
      </c>
      <c r="F120" s="2">
        <f>IF(ISNA(VLOOKUP($C120,'106冬男OAB'!C:N,12,FALSE)),0,VLOOKUP($C120,'106冬男OAB'!C:N,12,FALSE))</f>
        <v>0</v>
      </c>
      <c r="G120" s="2">
        <f>IF(ISNA(VLOOKUP($C120,'107春男OAB'!C:N,12,FALSE)),0,VLOOKUP($C120,'107春男OAB'!C:N,12,FALSE))</f>
        <v>0</v>
      </c>
      <c r="H120" s="2">
        <f>IF(ISNA(VLOOKUP($C120,'107夏男OAB'!C:N,12,FALSE)),0,VLOOKUP($C120,'107夏男OAB'!C:N,12,FALSE))</f>
        <v>0</v>
      </c>
      <c r="I120" s="2">
        <f>D120*0.8</f>
        <v>0</v>
      </c>
      <c r="J120" s="2">
        <f>E120</f>
        <v>0</v>
      </c>
      <c r="K120" s="2">
        <f>F120*1.2</f>
        <v>0</v>
      </c>
      <c r="L120" s="2">
        <f>G120*1.3</f>
        <v>0</v>
      </c>
      <c r="M120" s="2">
        <f>H120*1.5</f>
        <v>0</v>
      </c>
      <c r="N120" s="2">
        <f>SUM(I120:M120)</f>
        <v>0</v>
      </c>
      <c r="O120" s="18">
        <f>IF(ISNA(VLOOKUP($C120,'107夏季賽選手組別'!B:E,4,FALSE)),0,VLOOKUP($C120,'107夏季賽選手組別'!B:E,4,FALSE))</f>
        <v>0</v>
      </c>
    </row>
    <row r="121" spans="1:15" ht="16.5">
      <c r="A121" s="1">
        <v>120</v>
      </c>
      <c r="B121" s="8" t="s">
        <v>510</v>
      </c>
      <c r="C121" s="9" t="s">
        <v>615</v>
      </c>
      <c r="D121" s="2">
        <f>IF(ISNA(VLOOKUP($C121,台業男!C:N,12,FALSE)),0,VLOOKUP($C121,台業男!C:N,12,FALSE))</f>
        <v>0</v>
      </c>
      <c r="E121" s="2">
        <f>IF(ISNA(VLOOKUP($C121,'106秋男OAB'!C:N,12,FALSE)),0,VLOOKUP($C121,'106秋男OAB'!C:N,12,FALSE))</f>
        <v>0</v>
      </c>
      <c r="F121" s="2">
        <f>IF(ISNA(VLOOKUP($C121,'106冬男OAB'!C:N,12,FALSE)),0,VLOOKUP($C121,'106冬男OAB'!C:N,12,FALSE))</f>
        <v>0</v>
      </c>
      <c r="G121" s="2">
        <f>IF(ISNA(VLOOKUP($C121,'107春男OAB'!C:N,12,FALSE)),0,VLOOKUP($C121,'107春男OAB'!C:N,12,FALSE))</f>
        <v>0</v>
      </c>
      <c r="H121" s="2">
        <f>IF(ISNA(VLOOKUP($C121,'107夏男OAB'!C:N,12,FALSE)),0,VLOOKUP($C121,'107夏男OAB'!C:N,12,FALSE))</f>
        <v>0</v>
      </c>
      <c r="I121" s="2">
        <f>D121*0.8</f>
        <v>0</v>
      </c>
      <c r="J121" s="2">
        <f>E121</f>
        <v>0</v>
      </c>
      <c r="K121" s="2">
        <f>F121*1.2</f>
        <v>0</v>
      </c>
      <c r="L121" s="2">
        <f>G121*1.3</f>
        <v>0</v>
      </c>
      <c r="M121" s="2">
        <f>H121*1.5</f>
        <v>0</v>
      </c>
      <c r="N121" s="2">
        <f>SUM(I121:M121)</f>
        <v>0</v>
      </c>
      <c r="O121" s="18" t="str">
        <f>IF(ISNA(VLOOKUP($C121,'107夏季賽選手組別'!B:E,4,FALSE)),0,VLOOKUP($C121,'107夏季賽選手組別'!B:E,4,FALSE))</f>
        <v>新豐</v>
      </c>
    </row>
    <row r="122" spans="1:15" ht="16.5">
      <c r="A122" s="1">
        <v>121</v>
      </c>
      <c r="B122" s="8" t="s">
        <v>510</v>
      </c>
      <c r="C122" s="9" t="s">
        <v>616</v>
      </c>
      <c r="D122" s="2">
        <f>IF(ISNA(VLOOKUP($C122,台業男!C:N,12,FALSE)),0,VLOOKUP($C122,台業男!C:N,12,FALSE))</f>
        <v>0</v>
      </c>
      <c r="E122" s="2">
        <f>IF(ISNA(VLOOKUP($C122,'106秋男OAB'!C:N,12,FALSE)),0,VLOOKUP($C122,'106秋男OAB'!C:N,12,FALSE))</f>
        <v>0</v>
      </c>
      <c r="F122" s="2">
        <f>IF(ISNA(VLOOKUP($C122,'106冬男OAB'!C:N,12,FALSE)),0,VLOOKUP($C122,'106冬男OAB'!C:N,12,FALSE))</f>
        <v>0</v>
      </c>
      <c r="G122" s="2">
        <f>IF(ISNA(VLOOKUP($C122,'107春男OAB'!C:N,12,FALSE)),0,VLOOKUP($C122,'107春男OAB'!C:N,12,FALSE))</f>
        <v>0</v>
      </c>
      <c r="H122" s="2">
        <f>IF(ISNA(VLOOKUP($C122,'107夏男OAB'!C:N,12,FALSE)),0,VLOOKUP($C122,'107夏男OAB'!C:N,12,FALSE))</f>
        <v>0</v>
      </c>
      <c r="I122" s="2">
        <f>D122*0.8</f>
        <v>0</v>
      </c>
      <c r="J122" s="2">
        <f>E122</f>
        <v>0</v>
      </c>
      <c r="K122" s="2">
        <f>F122*1.2</f>
        <v>0</v>
      </c>
      <c r="L122" s="2">
        <f>G122*1.3</f>
        <v>0</v>
      </c>
      <c r="M122" s="2">
        <f>H122*1.5</f>
        <v>0</v>
      </c>
      <c r="N122" s="2">
        <f>SUM(I122:M122)</f>
        <v>0</v>
      </c>
      <c r="O122" s="18">
        <f>IF(ISNA(VLOOKUP($C122,'107夏季賽選手組別'!B:E,4,FALSE)),0,VLOOKUP($C122,'107夏季賽選手組別'!B:E,4,FALSE))</f>
        <v>0</v>
      </c>
    </row>
    <row r="123" spans="1:15" ht="16.5">
      <c r="A123" s="1">
        <v>122</v>
      </c>
      <c r="B123" s="8" t="s">
        <v>510</v>
      </c>
      <c r="C123" s="9" t="s">
        <v>617</v>
      </c>
      <c r="D123" s="2">
        <f>IF(ISNA(VLOOKUP($C123,台業男!C:N,12,FALSE)),0,VLOOKUP($C123,台業男!C:N,12,FALSE))</f>
        <v>0</v>
      </c>
      <c r="E123" s="2">
        <f>IF(ISNA(VLOOKUP($C123,'106秋男OAB'!C:N,12,FALSE)),0,VLOOKUP($C123,'106秋男OAB'!C:N,12,FALSE))</f>
        <v>0</v>
      </c>
      <c r="F123" s="2">
        <f>IF(ISNA(VLOOKUP($C123,'106冬男OAB'!C:N,12,FALSE)),0,VLOOKUP($C123,'106冬男OAB'!C:N,12,FALSE))</f>
        <v>0</v>
      </c>
      <c r="G123" s="2">
        <f>IF(ISNA(VLOOKUP($C123,'107春男OAB'!C:N,12,FALSE)),0,VLOOKUP($C123,'107春男OAB'!C:N,12,FALSE))</f>
        <v>0</v>
      </c>
      <c r="H123" s="2">
        <f>IF(ISNA(VLOOKUP($C123,'107夏男OAB'!C:N,12,FALSE)),0,VLOOKUP($C123,'107夏男OAB'!C:N,12,FALSE))</f>
        <v>0</v>
      </c>
      <c r="I123" s="2">
        <f>D123*0.8</f>
        <v>0</v>
      </c>
      <c r="J123" s="2">
        <f>E123</f>
        <v>0</v>
      </c>
      <c r="K123" s="2">
        <f>F123*1.2</f>
        <v>0</v>
      </c>
      <c r="L123" s="2">
        <f>G123*1.3</f>
        <v>0</v>
      </c>
      <c r="M123" s="2">
        <f>H123*1.5</f>
        <v>0</v>
      </c>
      <c r="N123" s="2">
        <f>SUM(I123:M123)</f>
        <v>0</v>
      </c>
      <c r="O123" s="18">
        <f>IF(ISNA(VLOOKUP($C123,'107夏季賽選手組別'!B:E,4,FALSE)),0,VLOOKUP($C123,'107夏季賽選手組別'!B:E,4,FALSE))</f>
        <v>0</v>
      </c>
    </row>
    <row r="124" spans="1:15" ht="16.5">
      <c r="A124" s="1">
        <v>123</v>
      </c>
      <c r="B124" s="8" t="s">
        <v>510</v>
      </c>
      <c r="C124" s="9" t="s">
        <v>618</v>
      </c>
      <c r="D124" s="2">
        <f>IF(ISNA(VLOOKUP($C124,台業男!C:N,12,FALSE)),0,VLOOKUP($C124,台業男!C:N,12,FALSE))</f>
        <v>0</v>
      </c>
      <c r="E124" s="2">
        <f>IF(ISNA(VLOOKUP($C124,'106秋男OAB'!C:N,12,FALSE)),0,VLOOKUP($C124,'106秋男OAB'!C:N,12,FALSE))</f>
        <v>0</v>
      </c>
      <c r="F124" s="2">
        <f>IF(ISNA(VLOOKUP($C124,'106冬男OAB'!C:N,12,FALSE)),0,VLOOKUP($C124,'106冬男OAB'!C:N,12,FALSE))</f>
        <v>0</v>
      </c>
      <c r="G124" s="2">
        <f>IF(ISNA(VLOOKUP($C124,'107春男OAB'!C:N,12,FALSE)),0,VLOOKUP($C124,'107春男OAB'!C:N,12,FALSE))</f>
        <v>0</v>
      </c>
      <c r="H124" s="2">
        <f>IF(ISNA(VLOOKUP($C124,'107夏男OAB'!C:N,12,FALSE)),0,VLOOKUP($C124,'107夏男OAB'!C:N,12,FALSE))</f>
        <v>0</v>
      </c>
      <c r="I124" s="2">
        <f>D124*0.8</f>
        <v>0</v>
      </c>
      <c r="J124" s="2">
        <f>E124</f>
        <v>0</v>
      </c>
      <c r="K124" s="2">
        <f>F124*1.2</f>
        <v>0</v>
      </c>
      <c r="L124" s="2">
        <f>G124*1.3</f>
        <v>0</v>
      </c>
      <c r="M124" s="2">
        <f>H124*1.5</f>
        <v>0</v>
      </c>
      <c r="N124" s="2">
        <f>SUM(I124:M124)</f>
        <v>0</v>
      </c>
      <c r="O124" s="18" t="str">
        <f>IF(ISNA(VLOOKUP($C124,'107夏季賽選手組別'!B:E,4,FALSE)),0,VLOOKUP($C124,'107夏季賽選手組別'!B:E,4,FALSE))</f>
        <v>臺中國際</v>
      </c>
    </row>
    <row r="125" spans="1:15" ht="16.5">
      <c r="A125" s="1">
        <v>124</v>
      </c>
      <c r="B125" s="8" t="s">
        <v>510</v>
      </c>
      <c r="C125" s="9" t="s">
        <v>619</v>
      </c>
      <c r="D125" s="2">
        <f>IF(ISNA(VLOOKUP($C125,台業男!C:N,12,FALSE)),0,VLOOKUP($C125,台業男!C:N,12,FALSE))</f>
        <v>0</v>
      </c>
      <c r="E125" s="2">
        <f>IF(ISNA(VLOOKUP($C125,'106秋男OAB'!C:N,12,FALSE)),0,VLOOKUP($C125,'106秋男OAB'!C:N,12,FALSE))</f>
        <v>0</v>
      </c>
      <c r="F125" s="2">
        <f>IF(ISNA(VLOOKUP($C125,'106冬男OAB'!C:N,12,FALSE)),0,VLOOKUP($C125,'106冬男OAB'!C:N,12,FALSE))</f>
        <v>0</v>
      </c>
      <c r="G125" s="2">
        <f>IF(ISNA(VLOOKUP($C125,'107春男OAB'!C:N,12,FALSE)),0,VLOOKUP($C125,'107春男OAB'!C:N,12,FALSE))</f>
        <v>0</v>
      </c>
      <c r="H125" s="2">
        <f>IF(ISNA(VLOOKUP($C125,'107夏男OAB'!C:N,12,FALSE)),0,VLOOKUP($C125,'107夏男OAB'!C:N,12,FALSE))</f>
        <v>0</v>
      </c>
      <c r="I125" s="2">
        <f>D125*0.8</f>
        <v>0</v>
      </c>
      <c r="J125" s="2">
        <f>E125</f>
        <v>0</v>
      </c>
      <c r="K125" s="2">
        <f>F125*1.2</f>
        <v>0</v>
      </c>
      <c r="L125" s="2">
        <f>G125*1.3</f>
        <v>0</v>
      </c>
      <c r="M125" s="2">
        <f>H125*1.5</f>
        <v>0</v>
      </c>
      <c r="N125" s="2">
        <f>SUM(I125:M125)</f>
        <v>0</v>
      </c>
      <c r="O125" s="18" t="str">
        <f>IF(ISNA(VLOOKUP($C125,'107夏季賽選手組別'!B:E,4,FALSE)),0,VLOOKUP($C125,'107夏季賽選手組別'!B:E,4,FALSE))</f>
        <v>高雄</v>
      </c>
    </row>
    <row r="126" spans="1:15" ht="16.5">
      <c r="A126" s="1">
        <v>125</v>
      </c>
      <c r="B126" s="8" t="s">
        <v>510</v>
      </c>
      <c r="C126" s="9" t="s">
        <v>620</v>
      </c>
      <c r="D126" s="2">
        <f>IF(ISNA(VLOOKUP($C126,台業男!C:N,12,FALSE)),0,VLOOKUP($C126,台業男!C:N,12,FALSE))</f>
        <v>0</v>
      </c>
      <c r="E126" s="2">
        <f>IF(ISNA(VLOOKUP($C126,'106秋男OAB'!C:N,12,FALSE)),0,VLOOKUP($C126,'106秋男OAB'!C:N,12,FALSE))</f>
        <v>0</v>
      </c>
      <c r="F126" s="2">
        <f>IF(ISNA(VLOOKUP($C126,'106冬男OAB'!C:N,12,FALSE)),0,VLOOKUP($C126,'106冬男OAB'!C:N,12,FALSE))</f>
        <v>0</v>
      </c>
      <c r="G126" s="2">
        <f>IF(ISNA(VLOOKUP($C126,'107春男OAB'!C:N,12,FALSE)),0,VLOOKUP($C126,'107春男OAB'!C:N,12,FALSE))</f>
        <v>0</v>
      </c>
      <c r="H126" s="2">
        <f>IF(ISNA(VLOOKUP($C126,'107夏男OAB'!C:N,12,FALSE)),0,VLOOKUP($C126,'107夏男OAB'!C:N,12,FALSE))</f>
        <v>0</v>
      </c>
      <c r="I126" s="2">
        <f>D126*0.8</f>
        <v>0</v>
      </c>
      <c r="J126" s="2">
        <f>E126</f>
        <v>0</v>
      </c>
      <c r="K126" s="2">
        <f>F126*1.2</f>
        <v>0</v>
      </c>
      <c r="L126" s="2">
        <f>G126*1.3</f>
        <v>0</v>
      </c>
      <c r="M126" s="2">
        <f>H126*1.5</f>
        <v>0</v>
      </c>
      <c r="N126" s="2">
        <f>SUM(I126:M126)</f>
        <v>0</v>
      </c>
      <c r="O126" s="18" t="str">
        <f>IF(ISNA(VLOOKUP($C126,'107夏季賽選手組別'!B:E,4,FALSE)),0,VLOOKUP($C126,'107夏季賽選手組別'!B:E,4,FALSE))</f>
        <v>東華</v>
      </c>
    </row>
    <row r="127" spans="1:15" ht="16.5">
      <c r="A127" s="1">
        <v>126</v>
      </c>
      <c r="B127" s="8" t="s">
        <v>510</v>
      </c>
      <c r="C127" s="9" t="s">
        <v>621</v>
      </c>
      <c r="D127" s="2">
        <f>IF(ISNA(VLOOKUP($C127,台業男!C:N,12,FALSE)),0,VLOOKUP($C127,台業男!C:N,12,FALSE))</f>
        <v>0</v>
      </c>
      <c r="E127" s="2">
        <f>IF(ISNA(VLOOKUP($C127,'106秋男OAB'!C:N,12,FALSE)),0,VLOOKUP($C127,'106秋男OAB'!C:N,12,FALSE))</f>
        <v>0</v>
      </c>
      <c r="F127" s="2">
        <f>IF(ISNA(VLOOKUP($C127,'106冬男OAB'!C:N,12,FALSE)),0,VLOOKUP($C127,'106冬男OAB'!C:N,12,FALSE))</f>
        <v>0</v>
      </c>
      <c r="G127" s="2">
        <f>IF(ISNA(VLOOKUP($C127,'107春男OAB'!C:N,12,FALSE)),0,VLOOKUP($C127,'107春男OAB'!C:N,12,FALSE))</f>
        <v>0</v>
      </c>
      <c r="H127" s="2">
        <f>IF(ISNA(VLOOKUP($C127,'107夏男OAB'!C:N,12,FALSE)),0,VLOOKUP($C127,'107夏男OAB'!C:N,12,FALSE))</f>
        <v>0</v>
      </c>
      <c r="I127" s="2">
        <f>D127*0.8</f>
        <v>0</v>
      </c>
      <c r="J127" s="2">
        <f>E127</f>
        <v>0</v>
      </c>
      <c r="K127" s="2">
        <f>F127*1.2</f>
        <v>0</v>
      </c>
      <c r="L127" s="2">
        <f>G127*1.3</f>
        <v>0</v>
      </c>
      <c r="M127" s="2">
        <f>H127*1.5</f>
        <v>0</v>
      </c>
      <c r="N127" s="2">
        <f>SUM(I127:M127)</f>
        <v>0</v>
      </c>
      <c r="O127" s="18" t="str">
        <f>IF(ISNA(VLOOKUP($C127,'107夏季賽選手組別'!B:E,4,FALSE)),0,VLOOKUP($C127,'107夏季賽選手組別'!B:E,4,FALSE))</f>
        <v>大崗山</v>
      </c>
    </row>
    <row r="128" spans="1:15" ht="16.5">
      <c r="A128" s="1">
        <v>127</v>
      </c>
      <c r="B128" s="18" t="s">
        <v>510</v>
      </c>
      <c r="C128" s="18" t="s">
        <v>622</v>
      </c>
      <c r="D128" s="2">
        <f>IF(ISNA(VLOOKUP($C128,台業男!C:N,12,FALSE)),0,VLOOKUP($C128,台業男!C:N,12,FALSE))</f>
        <v>0</v>
      </c>
      <c r="E128" s="2">
        <f>IF(ISNA(VLOOKUP($C128,'106秋男OAB'!C:N,12,FALSE)),0,VLOOKUP($C128,'106秋男OAB'!C:N,12,FALSE))</f>
        <v>0</v>
      </c>
      <c r="F128" s="2">
        <f>IF(ISNA(VLOOKUP($C128,'106冬男OAB'!C:N,12,FALSE)),0,VLOOKUP($C128,'106冬男OAB'!C:N,12,FALSE))</f>
        <v>0</v>
      </c>
      <c r="G128" s="2">
        <f>IF(ISNA(VLOOKUP($C128,'107春男OAB'!C:N,12,FALSE)),0,VLOOKUP($C128,'107春男OAB'!C:N,12,FALSE))</f>
        <v>0</v>
      </c>
      <c r="H128" s="2">
        <f>IF(ISNA(VLOOKUP($C128,'107夏男OAB'!C:N,12,FALSE)),0,VLOOKUP($C128,'107夏男OAB'!C:N,12,FALSE))</f>
        <v>0</v>
      </c>
      <c r="I128" s="2">
        <f>D128*0.8</f>
        <v>0</v>
      </c>
      <c r="J128" s="2">
        <f>E128</f>
        <v>0</v>
      </c>
      <c r="K128" s="2">
        <f>F128*1.2</f>
        <v>0</v>
      </c>
      <c r="L128" s="2">
        <f>G128*1.3</f>
        <v>0</v>
      </c>
      <c r="M128" s="2">
        <f>H128*1.5</f>
        <v>0</v>
      </c>
      <c r="N128" s="2">
        <f>SUM(I128:M128)</f>
        <v>0</v>
      </c>
      <c r="O128" s="18" t="str">
        <f>IF(ISNA(VLOOKUP($C128,'107夏季賽選手組別'!B:E,4,FALSE)),0,VLOOKUP($C128,'107夏季賽選手組別'!B:E,4,FALSE))</f>
        <v>臺中國際</v>
      </c>
    </row>
    <row r="129" spans="1:15" ht="16.5">
      <c r="A129" s="1">
        <v>128</v>
      </c>
      <c r="B129" s="18" t="s">
        <v>510</v>
      </c>
      <c r="C129" s="18" t="s">
        <v>623</v>
      </c>
      <c r="D129" s="2">
        <f>IF(ISNA(VLOOKUP($C129,台業男!C:N,12,FALSE)),0,VLOOKUP($C129,台業男!C:N,12,FALSE))</f>
        <v>0</v>
      </c>
      <c r="E129" s="2">
        <f>IF(ISNA(VLOOKUP($C129,'106秋男OAB'!C:N,12,FALSE)),0,VLOOKUP($C129,'106秋男OAB'!C:N,12,FALSE))</f>
        <v>0</v>
      </c>
      <c r="F129" s="2">
        <f>IF(ISNA(VLOOKUP($C129,'106冬男OAB'!C:N,12,FALSE)),0,VLOOKUP($C129,'106冬男OAB'!C:N,12,FALSE))</f>
        <v>0</v>
      </c>
      <c r="G129" s="2">
        <f>IF(ISNA(VLOOKUP($C129,'107春男OAB'!C:N,12,FALSE)),0,VLOOKUP($C129,'107春男OAB'!C:N,12,FALSE))</f>
        <v>0</v>
      </c>
      <c r="H129" s="2">
        <f>IF(ISNA(VLOOKUP($C129,'107夏男OAB'!C:N,12,FALSE)),0,VLOOKUP($C129,'107夏男OAB'!C:N,12,FALSE))</f>
        <v>0</v>
      </c>
      <c r="I129" s="2">
        <f>D129*0.8</f>
        <v>0</v>
      </c>
      <c r="J129" s="2">
        <f>E129</f>
        <v>0</v>
      </c>
      <c r="K129" s="2">
        <f>F129*1.2</f>
        <v>0</v>
      </c>
      <c r="L129" s="2">
        <f>G129*1.3</f>
        <v>0</v>
      </c>
      <c r="M129" s="2">
        <f>H129*1.5</f>
        <v>0</v>
      </c>
      <c r="N129" s="2">
        <f>SUM(I129:M129)</f>
        <v>0</v>
      </c>
      <c r="O129" s="18" t="str">
        <f>IF(ISNA(VLOOKUP($C129,'107夏季賽選手組別'!B:E,4,FALSE)),0,VLOOKUP($C129,'107夏季賽選手組別'!B:E,4,FALSE))</f>
        <v>臺北</v>
      </c>
    </row>
    <row r="130" spans="1:15" ht="16.5">
      <c r="A130" s="1">
        <v>129</v>
      </c>
      <c r="B130" s="18" t="s">
        <v>510</v>
      </c>
      <c r="C130" s="18" t="s">
        <v>624</v>
      </c>
      <c r="D130" s="2">
        <f>IF(ISNA(VLOOKUP($C130,台業男!C:N,12,FALSE)),0,VLOOKUP($C130,台業男!C:N,12,FALSE))</f>
        <v>0</v>
      </c>
      <c r="E130" s="2">
        <f>IF(ISNA(VLOOKUP($C130,'106秋男OAB'!C:N,12,FALSE)),0,VLOOKUP($C130,'106秋男OAB'!C:N,12,FALSE))</f>
        <v>0</v>
      </c>
      <c r="F130" s="2">
        <f>IF(ISNA(VLOOKUP($C130,'106冬男OAB'!C:N,12,FALSE)),0,VLOOKUP($C130,'106冬男OAB'!C:N,12,FALSE))</f>
        <v>0</v>
      </c>
      <c r="G130" s="2">
        <f>IF(ISNA(VLOOKUP($C130,'107春男OAB'!C:N,12,FALSE)),0,VLOOKUP($C130,'107春男OAB'!C:N,12,FALSE))</f>
        <v>0</v>
      </c>
      <c r="H130" s="2">
        <f>IF(ISNA(VLOOKUP($C130,'107夏男OAB'!C:N,12,FALSE)),0,VLOOKUP($C130,'107夏男OAB'!C:N,12,FALSE))</f>
        <v>0</v>
      </c>
      <c r="I130" s="2">
        <f>D130*0.8</f>
        <v>0</v>
      </c>
      <c r="J130" s="2">
        <f>E130</f>
        <v>0</v>
      </c>
      <c r="K130" s="2">
        <f>F130*1.2</f>
        <v>0</v>
      </c>
      <c r="L130" s="2">
        <f>G130*1.3</f>
        <v>0</v>
      </c>
      <c r="M130" s="2">
        <f>H130*1.5</f>
        <v>0</v>
      </c>
      <c r="N130" s="2">
        <f>SUM(I130:M130)</f>
        <v>0</v>
      </c>
      <c r="O130" s="18" t="str">
        <f>IF(ISNA(VLOOKUP($C130,'107夏季賽選手組別'!B:E,4,FALSE)),0,VLOOKUP($C130,'107夏季賽選手組別'!B:E,4,FALSE))</f>
        <v>台北</v>
      </c>
    </row>
    <row r="131" spans="1:15" ht="16.5">
      <c r="A131" s="1">
        <v>130</v>
      </c>
      <c r="B131" s="18" t="s">
        <v>510</v>
      </c>
      <c r="C131" s="18" t="s">
        <v>625</v>
      </c>
      <c r="D131" s="2">
        <f>IF(ISNA(VLOOKUP($C131,台業男!C:N,12,FALSE)),0,VLOOKUP($C131,台業男!C:N,12,FALSE))</f>
        <v>0</v>
      </c>
      <c r="E131" s="2">
        <f>IF(ISNA(VLOOKUP($C131,'106秋男OAB'!C:N,12,FALSE)),0,VLOOKUP($C131,'106秋男OAB'!C:N,12,FALSE))</f>
        <v>0</v>
      </c>
      <c r="F131" s="2">
        <f>IF(ISNA(VLOOKUP($C131,'106冬男OAB'!C:N,12,FALSE)),0,VLOOKUP($C131,'106冬男OAB'!C:N,12,FALSE))</f>
        <v>0</v>
      </c>
      <c r="G131" s="2">
        <f>IF(ISNA(VLOOKUP($C131,'107春男OAB'!C:N,12,FALSE)),0,VLOOKUP($C131,'107春男OAB'!C:N,12,FALSE))</f>
        <v>0</v>
      </c>
      <c r="H131" s="2">
        <f>IF(ISNA(VLOOKUP($C131,'107夏男OAB'!C:N,12,FALSE)),0,VLOOKUP($C131,'107夏男OAB'!C:N,12,FALSE))</f>
        <v>0</v>
      </c>
      <c r="I131" s="2">
        <f>D131*0.8</f>
        <v>0</v>
      </c>
      <c r="J131" s="2">
        <f>E131</f>
        <v>0</v>
      </c>
      <c r="K131" s="2">
        <f>F131*1.2</f>
        <v>0</v>
      </c>
      <c r="L131" s="2">
        <f>G131*1.3</f>
        <v>0</v>
      </c>
      <c r="M131" s="2">
        <f>H131*1.5</f>
        <v>0</v>
      </c>
      <c r="N131" s="2">
        <f>SUM(I131:M131)</f>
        <v>0</v>
      </c>
      <c r="O131" s="18" t="str">
        <f>IF(ISNA(VLOOKUP($C131,'107夏季賽選手組別'!B:E,4,FALSE)),0,VLOOKUP($C131,'107夏季賽選手組別'!B:E,4,FALSE))</f>
        <v>信誼</v>
      </c>
    </row>
    <row r="132" spans="1:15" ht="16.5">
      <c r="A132" s="1">
        <v>131</v>
      </c>
      <c r="B132" s="18" t="s">
        <v>510</v>
      </c>
      <c r="C132" s="18" t="s">
        <v>626</v>
      </c>
      <c r="D132" s="2">
        <f>IF(ISNA(VLOOKUP($C132,台業男!C:N,12,FALSE)),0,VLOOKUP($C132,台業男!C:N,12,FALSE))</f>
        <v>0</v>
      </c>
      <c r="E132" s="2">
        <f>IF(ISNA(VLOOKUP($C132,'106秋男OAB'!C:N,12,FALSE)),0,VLOOKUP($C132,'106秋男OAB'!C:N,12,FALSE))</f>
        <v>0</v>
      </c>
      <c r="F132" s="2">
        <f>IF(ISNA(VLOOKUP($C132,'106冬男OAB'!C:N,12,FALSE)),0,VLOOKUP($C132,'106冬男OAB'!C:N,12,FALSE))</f>
        <v>0</v>
      </c>
      <c r="G132" s="2">
        <f>IF(ISNA(VLOOKUP($C132,'107春男OAB'!C:N,12,FALSE)),0,VLOOKUP($C132,'107春男OAB'!C:N,12,FALSE))</f>
        <v>0</v>
      </c>
      <c r="H132" s="2">
        <f>IF(ISNA(VLOOKUP($C132,'107夏男OAB'!C:N,12,FALSE)),0,VLOOKUP($C132,'107夏男OAB'!C:N,12,FALSE))</f>
        <v>0</v>
      </c>
      <c r="I132" s="2">
        <f>D132*0.8</f>
        <v>0</v>
      </c>
      <c r="J132" s="2">
        <f>E132</f>
        <v>0</v>
      </c>
      <c r="K132" s="2">
        <f>F132*1.2</f>
        <v>0</v>
      </c>
      <c r="L132" s="2">
        <f>G132*1.3</f>
        <v>0</v>
      </c>
      <c r="M132" s="2">
        <f>H132*1.5</f>
        <v>0</v>
      </c>
      <c r="N132" s="2">
        <f>SUM(I132:M132)</f>
        <v>0</v>
      </c>
      <c r="O132" s="18" t="str">
        <f>IF(ISNA(VLOOKUP($C132,'107夏季賽選手組別'!B:E,4,FALSE)),0,VLOOKUP($C132,'107夏季賽選手組別'!B:E,4,FALSE))</f>
        <v>桃園</v>
      </c>
    </row>
    <row r="133" spans="1:15" ht="16.5">
      <c r="A133" s="1">
        <v>132</v>
      </c>
      <c r="B133" s="18" t="s">
        <v>510</v>
      </c>
      <c r="C133" s="18" t="s">
        <v>627</v>
      </c>
      <c r="D133" s="2">
        <f>IF(ISNA(VLOOKUP($C133,台業男!C:N,12,FALSE)),0,VLOOKUP($C133,台業男!C:N,12,FALSE))</f>
        <v>0</v>
      </c>
      <c r="E133" s="2">
        <f>IF(ISNA(VLOOKUP($C133,'106秋男OAB'!C:N,12,FALSE)),0,VLOOKUP($C133,'106秋男OAB'!C:N,12,FALSE))</f>
        <v>0</v>
      </c>
      <c r="F133" s="2">
        <f>IF(ISNA(VLOOKUP($C133,'106冬男OAB'!C:N,12,FALSE)),0,VLOOKUP($C133,'106冬男OAB'!C:N,12,FALSE))</f>
        <v>0</v>
      </c>
      <c r="G133" s="2">
        <f>IF(ISNA(VLOOKUP($C133,'107春男OAB'!C:N,12,FALSE)),0,VLOOKUP($C133,'107春男OAB'!C:N,12,FALSE))</f>
        <v>0</v>
      </c>
      <c r="H133" s="2">
        <f>IF(ISNA(VLOOKUP($C133,'107夏男OAB'!C:N,12,FALSE)),0,VLOOKUP($C133,'107夏男OAB'!C:N,12,FALSE))</f>
        <v>0</v>
      </c>
      <c r="I133" s="2">
        <f>D133*0.8</f>
        <v>0</v>
      </c>
      <c r="J133" s="2">
        <f>E133</f>
        <v>0</v>
      </c>
      <c r="K133" s="2">
        <f>F133*1.2</f>
        <v>0</v>
      </c>
      <c r="L133" s="2">
        <f>G133*1.3</f>
        <v>0</v>
      </c>
      <c r="M133" s="2">
        <f>H133*1.5</f>
        <v>0</v>
      </c>
      <c r="N133" s="2">
        <f>SUM(I133:M133)</f>
        <v>0</v>
      </c>
      <c r="O133" s="18">
        <f>IF(ISNA(VLOOKUP($C133,'107夏季賽選手組別'!B:E,4,FALSE)),0,VLOOKUP($C133,'107夏季賽選手組別'!B:E,4,FALSE))</f>
        <v>0</v>
      </c>
    </row>
    <row r="134" spans="1:15" ht="16.5">
      <c r="A134" s="1">
        <v>133</v>
      </c>
      <c r="B134" s="18" t="s">
        <v>510</v>
      </c>
      <c r="C134" s="18" t="s">
        <v>628</v>
      </c>
      <c r="D134" s="2">
        <f>IF(ISNA(VLOOKUP($C134,台業男!C:N,12,FALSE)),0,VLOOKUP($C134,台業男!C:N,12,FALSE))</f>
        <v>0</v>
      </c>
      <c r="E134" s="2">
        <f>IF(ISNA(VLOOKUP($C134,'106秋男OAB'!C:N,12,FALSE)),0,VLOOKUP($C134,'106秋男OAB'!C:N,12,FALSE))</f>
        <v>0</v>
      </c>
      <c r="F134" s="2">
        <f>IF(ISNA(VLOOKUP($C134,'106冬男OAB'!C:N,12,FALSE)),0,VLOOKUP($C134,'106冬男OAB'!C:N,12,FALSE))</f>
        <v>0</v>
      </c>
      <c r="G134" s="2">
        <f>IF(ISNA(VLOOKUP($C134,'107春男OAB'!C:N,12,FALSE)),0,VLOOKUP($C134,'107春男OAB'!C:N,12,FALSE))</f>
        <v>0</v>
      </c>
      <c r="H134" s="2">
        <f>IF(ISNA(VLOOKUP($C134,'107夏男OAB'!C:N,12,FALSE)),0,VLOOKUP($C134,'107夏男OAB'!C:N,12,FALSE))</f>
        <v>0</v>
      </c>
      <c r="I134" s="2">
        <f>D134*0.8</f>
        <v>0</v>
      </c>
      <c r="J134" s="2">
        <f>E134</f>
        <v>0</v>
      </c>
      <c r="K134" s="2">
        <f>F134*1.2</f>
        <v>0</v>
      </c>
      <c r="L134" s="2">
        <f>G134*1.3</f>
        <v>0</v>
      </c>
      <c r="M134" s="2">
        <f>H134*1.5</f>
        <v>0</v>
      </c>
      <c r="N134" s="2">
        <f>SUM(I134:M134)</f>
        <v>0</v>
      </c>
      <c r="O134" s="18" t="str">
        <f>IF(ISNA(VLOOKUP($C134,'107夏季賽選手組別'!B:E,4,FALSE)),0,VLOOKUP($C134,'107夏季賽選手組別'!B:E,4,FALSE))</f>
        <v>斑芝花</v>
      </c>
    </row>
    <row r="135" spans="1:15" ht="16.5">
      <c r="A135" s="1">
        <v>134</v>
      </c>
      <c r="B135" s="18" t="s">
        <v>510</v>
      </c>
      <c r="C135" s="18" t="s">
        <v>629</v>
      </c>
      <c r="D135" s="2">
        <f>IF(ISNA(VLOOKUP($C135,台業男!C:N,12,FALSE)),0,VLOOKUP($C135,台業男!C:N,12,FALSE))</f>
        <v>0</v>
      </c>
      <c r="E135" s="2">
        <f>IF(ISNA(VLOOKUP($C135,'106秋男OAB'!C:N,12,FALSE)),0,VLOOKUP($C135,'106秋男OAB'!C:N,12,FALSE))</f>
        <v>0</v>
      </c>
      <c r="F135" s="2">
        <f>IF(ISNA(VLOOKUP($C135,'106冬男OAB'!C:N,12,FALSE)),0,VLOOKUP($C135,'106冬男OAB'!C:N,12,FALSE))</f>
        <v>0</v>
      </c>
      <c r="G135" s="2">
        <f>IF(ISNA(VLOOKUP($C135,'107春男OAB'!C:N,12,FALSE)),0,VLOOKUP($C135,'107春男OAB'!C:N,12,FALSE))</f>
        <v>0</v>
      </c>
      <c r="H135" s="2">
        <f>IF(ISNA(VLOOKUP($C135,'107夏男OAB'!C:N,12,FALSE)),0,VLOOKUP($C135,'107夏男OAB'!C:N,12,FALSE))</f>
        <v>0</v>
      </c>
      <c r="I135" s="2">
        <f>D135*0.8</f>
        <v>0</v>
      </c>
      <c r="J135" s="2">
        <f>E135</f>
        <v>0</v>
      </c>
      <c r="K135" s="2">
        <f>F135*1.2</f>
        <v>0</v>
      </c>
      <c r="L135" s="2">
        <f>G135*1.3</f>
        <v>0</v>
      </c>
      <c r="M135" s="2">
        <f>H135*1.5</f>
        <v>0</v>
      </c>
      <c r="N135" s="2">
        <f>SUM(I135:M135)</f>
        <v>0</v>
      </c>
      <c r="O135" s="18" t="str">
        <f>IF(ISNA(VLOOKUP($C135,'107夏季賽選手組別'!B:E,4,FALSE)),0,VLOOKUP($C135,'107夏季賽選手組別'!B:E,4,FALSE))</f>
        <v>斑芝花</v>
      </c>
    </row>
    <row r="136" spans="1:15" ht="16.5">
      <c r="A136" s="1">
        <v>135</v>
      </c>
      <c r="B136" s="18" t="s">
        <v>510</v>
      </c>
      <c r="C136" s="18" t="s">
        <v>630</v>
      </c>
      <c r="D136" s="2">
        <f>IF(ISNA(VLOOKUP($C136,台業男!C:N,12,FALSE)),0,VLOOKUP($C136,台業男!C:N,12,FALSE))</f>
        <v>0</v>
      </c>
      <c r="E136" s="2">
        <f>IF(ISNA(VLOOKUP($C136,'106秋男OAB'!C:N,12,FALSE)),0,VLOOKUP($C136,'106秋男OAB'!C:N,12,FALSE))</f>
        <v>0</v>
      </c>
      <c r="F136" s="2">
        <f>IF(ISNA(VLOOKUP($C136,'106冬男OAB'!C:N,12,FALSE)),0,VLOOKUP($C136,'106冬男OAB'!C:N,12,FALSE))</f>
        <v>0</v>
      </c>
      <c r="G136" s="2">
        <f>IF(ISNA(VLOOKUP($C136,'107春男OAB'!C:N,12,FALSE)),0,VLOOKUP($C136,'107春男OAB'!C:N,12,FALSE))</f>
        <v>0</v>
      </c>
      <c r="H136" s="2">
        <f>IF(ISNA(VLOOKUP($C136,'107夏男OAB'!C:N,12,FALSE)),0,VLOOKUP($C136,'107夏男OAB'!C:N,12,FALSE))</f>
        <v>0</v>
      </c>
      <c r="I136" s="2">
        <f>D136*0.8</f>
        <v>0</v>
      </c>
      <c r="J136" s="2">
        <f>E136</f>
        <v>0</v>
      </c>
      <c r="K136" s="2">
        <f>F136*1.2</f>
        <v>0</v>
      </c>
      <c r="L136" s="2">
        <f>G136*1.3</f>
        <v>0</v>
      </c>
      <c r="M136" s="2">
        <f>H136*1.5</f>
        <v>0</v>
      </c>
      <c r="N136" s="2">
        <f>SUM(I136:M136)</f>
        <v>0</v>
      </c>
      <c r="O136" s="18">
        <f>IF(ISNA(VLOOKUP($C136,'107夏季賽選手組別'!B:E,4,FALSE)),0,VLOOKUP($C136,'107夏季賽選手組別'!B:E,4,FALSE))</f>
        <v>0</v>
      </c>
    </row>
    <row r="137" spans="1:15" ht="16.5">
      <c r="A137" s="1">
        <v>136</v>
      </c>
      <c r="B137" s="18" t="s">
        <v>510</v>
      </c>
      <c r="C137" s="18" t="s">
        <v>631</v>
      </c>
      <c r="D137" s="2">
        <f>IF(ISNA(VLOOKUP($C137,台業男!C:N,12,FALSE)),0,VLOOKUP($C137,台業男!C:N,12,FALSE))</f>
        <v>0</v>
      </c>
      <c r="E137" s="2">
        <f>IF(ISNA(VLOOKUP($C137,'106秋男OAB'!C:N,12,FALSE)),0,VLOOKUP($C137,'106秋男OAB'!C:N,12,FALSE))</f>
        <v>0</v>
      </c>
      <c r="F137" s="2">
        <f>IF(ISNA(VLOOKUP($C137,'106冬男OAB'!C:N,12,FALSE)),0,VLOOKUP($C137,'106冬男OAB'!C:N,12,FALSE))</f>
        <v>0</v>
      </c>
      <c r="G137" s="2">
        <f>IF(ISNA(VLOOKUP($C137,'107春男OAB'!C:N,12,FALSE)),0,VLOOKUP($C137,'107春男OAB'!C:N,12,FALSE))</f>
        <v>0</v>
      </c>
      <c r="H137" s="2">
        <f>IF(ISNA(VLOOKUP($C137,'107夏男OAB'!C:N,12,FALSE)),0,VLOOKUP($C137,'107夏男OAB'!C:N,12,FALSE))</f>
        <v>0</v>
      </c>
      <c r="I137" s="2">
        <f>D137*0.8</f>
        <v>0</v>
      </c>
      <c r="J137" s="2">
        <f>E137</f>
        <v>0</v>
      </c>
      <c r="K137" s="2">
        <f>F137*1.2</f>
        <v>0</v>
      </c>
      <c r="L137" s="2">
        <f>G137*1.3</f>
        <v>0</v>
      </c>
      <c r="M137" s="2">
        <f>H137*1.5</f>
        <v>0</v>
      </c>
      <c r="N137" s="2">
        <f>SUM(I137:M137)</f>
        <v>0</v>
      </c>
      <c r="O137" s="18">
        <f>IF(ISNA(VLOOKUP($C137,'107夏季賽選手組別'!B:E,4,FALSE)),0,VLOOKUP($C137,'107夏季賽選手組別'!B:E,4,FALSE))</f>
        <v>0</v>
      </c>
    </row>
    <row r="138" spans="1:15" ht="16.5">
      <c r="A138" s="1">
        <v>137</v>
      </c>
      <c r="B138" s="18" t="s">
        <v>510</v>
      </c>
      <c r="C138" s="18" t="s">
        <v>632</v>
      </c>
      <c r="D138" s="2">
        <f>IF(ISNA(VLOOKUP($C138,台業男!C:N,12,FALSE)),0,VLOOKUP($C138,台業男!C:N,12,FALSE))</f>
        <v>0</v>
      </c>
      <c r="E138" s="2">
        <f>IF(ISNA(VLOOKUP($C138,'106秋男OAB'!C:N,12,FALSE)),0,VLOOKUP($C138,'106秋男OAB'!C:N,12,FALSE))</f>
        <v>0</v>
      </c>
      <c r="F138" s="2">
        <f>IF(ISNA(VLOOKUP($C138,'106冬男OAB'!C:N,12,FALSE)),0,VLOOKUP($C138,'106冬男OAB'!C:N,12,FALSE))</f>
        <v>0</v>
      </c>
      <c r="G138" s="2">
        <f>IF(ISNA(VLOOKUP($C138,'107春男OAB'!C:N,12,FALSE)),0,VLOOKUP($C138,'107春男OAB'!C:N,12,FALSE))</f>
        <v>0</v>
      </c>
      <c r="H138" s="2">
        <f>IF(ISNA(VLOOKUP($C138,'107夏男OAB'!C:N,12,FALSE)),0,VLOOKUP($C138,'107夏男OAB'!C:N,12,FALSE))</f>
        <v>0</v>
      </c>
      <c r="I138" s="2">
        <f>D138*0.8</f>
        <v>0</v>
      </c>
      <c r="J138" s="2">
        <f>E138</f>
        <v>0</v>
      </c>
      <c r="K138" s="2">
        <f>F138*1.2</f>
        <v>0</v>
      </c>
      <c r="L138" s="2">
        <f>G138*1.3</f>
        <v>0</v>
      </c>
      <c r="M138" s="2">
        <f>H138*1.5</f>
        <v>0</v>
      </c>
      <c r="N138" s="2">
        <f>SUM(I138:M138)</f>
        <v>0</v>
      </c>
      <c r="O138" s="18" t="str">
        <f>IF(ISNA(VLOOKUP($C138,'107夏季賽選手組別'!B:E,4,FALSE)),0,VLOOKUP($C138,'107夏季賽選手組別'!B:E,4,FALSE))</f>
        <v>景興</v>
      </c>
    </row>
  </sheetData>
  <sortState ref="B2:O138">
    <sortCondition descending="1" ref="N2:N138"/>
  </sortState>
  <phoneticPr fontId="1" type="noConversion"/>
  <conditionalFormatting sqref="A2:A138">
    <cfRule type="expression" dxfId="179" priority="27">
      <formula>AND(XEC2=0,XED2&lt;&gt;"")</formula>
    </cfRule>
  </conditionalFormatting>
  <conditionalFormatting sqref="D2:N138">
    <cfRule type="cellIs" dxfId="178" priority="25" operator="lessThan">
      <formula>#REF!*COUNTIF(#REF!,"&gt;0")</formula>
    </cfRule>
    <cfRule type="cellIs" dxfId="177" priority="26" operator="equal">
      <formula>#REF!*COUNTIF(#REF!,"&gt;0")</formula>
    </cfRule>
  </conditionalFormatting>
  <conditionalFormatting sqref="E94:E122 D77:M93">
    <cfRule type="cellIs" dxfId="176" priority="23" operator="lessThan">
      <formula>#REF!</formula>
    </cfRule>
    <cfRule type="cellIs" dxfId="175" priority="24" operator="equal">
      <formula>#REF!</formula>
    </cfRule>
  </conditionalFormatting>
  <conditionalFormatting sqref="C1:C1048576">
    <cfRule type="duplicateValues" dxfId="174" priority="13"/>
  </conditionalFormatting>
  <conditionalFormatting sqref="C1:C122">
    <cfRule type="duplicateValues" dxfId="173" priority="154"/>
  </conditionalFormatting>
  <conditionalFormatting sqref="C2:C119">
    <cfRule type="duplicateValues" dxfId="172" priority="160"/>
  </conditionalFormatting>
  <conditionalFormatting sqref="C120:C122">
    <cfRule type="expression" dxfId="171" priority="173">
      <formula>AND(#REF!=0,#REF!&lt;&gt;"")</formula>
    </cfRule>
  </conditionalFormatting>
  <conditionalFormatting sqref="C120:C122">
    <cfRule type="duplicateValues" dxfId="170" priority="174"/>
  </conditionalFormatting>
  <conditionalFormatting sqref="C2:C122">
    <cfRule type="duplicateValues" dxfId="169" priority="177"/>
  </conditionalFormatting>
  <conditionalFormatting sqref="N77:N93">
    <cfRule type="cellIs" dxfId="168" priority="182" operator="lessThan">
      <formula>#REF!*COUNTIF(D77:G77,"&gt;0")</formula>
    </cfRule>
    <cfRule type="cellIs" dxfId="167" priority="183" operator="equal">
      <formula>#REF!*COUNTIF(D77:G77,"&gt;0")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89"/>
  <sheetViews>
    <sheetView showZeros="0" workbookViewId="0">
      <selection activeCell="O2" sqref="O2"/>
    </sheetView>
  </sheetViews>
  <sheetFormatPr defaultRowHeight="15"/>
  <cols>
    <col min="1" max="1" width="6" style="7" bestFit="1" customWidth="1"/>
    <col min="2" max="2" width="7.5" style="24" bestFit="1" customWidth="1"/>
    <col min="3" max="3" width="10.25" style="24" bestFit="1" customWidth="1"/>
    <col min="4" max="8" width="7.25" style="7" customWidth="1"/>
    <col min="9" max="13" width="8.625" style="7" customWidth="1"/>
    <col min="14" max="14" width="8.375" style="7" bestFit="1" customWidth="1"/>
    <col min="15" max="16384" width="9" style="7"/>
  </cols>
  <sheetData>
    <row r="1" spans="1:15" ht="16.5">
      <c r="A1" s="22" t="s">
        <v>491</v>
      </c>
      <c r="B1" s="6" t="s">
        <v>492</v>
      </c>
      <c r="C1" s="6" t="s">
        <v>466</v>
      </c>
      <c r="D1" s="6" t="s">
        <v>453</v>
      </c>
      <c r="E1" s="6" t="s">
        <v>454</v>
      </c>
      <c r="F1" s="6" t="s">
        <v>455</v>
      </c>
      <c r="G1" s="6" t="s">
        <v>456</v>
      </c>
      <c r="H1" s="6" t="s">
        <v>457</v>
      </c>
      <c r="I1" s="6" t="s">
        <v>458</v>
      </c>
      <c r="J1" s="6" t="s">
        <v>459</v>
      </c>
      <c r="K1" s="6" t="s">
        <v>460</v>
      </c>
      <c r="L1" s="6" t="s">
        <v>461</v>
      </c>
      <c r="M1" s="6" t="s">
        <v>462</v>
      </c>
      <c r="N1" s="6" t="s">
        <v>361</v>
      </c>
      <c r="O1" s="6" t="s">
        <v>463</v>
      </c>
    </row>
    <row r="2" spans="1:15" ht="16.5">
      <c r="A2" s="1">
        <v>1</v>
      </c>
      <c r="B2" s="21" t="s">
        <v>389</v>
      </c>
      <c r="C2" s="21" t="s">
        <v>396</v>
      </c>
      <c r="D2" s="3">
        <f>IF(ISNA(VLOOKUP(C2,台業女!C:N,12,FALSE)),0,VLOOKUP(C2,台業女!C:N,12,FALSE))</f>
        <v>27.597285067873301</v>
      </c>
      <c r="E2" s="3">
        <f>IF(ISNA(VLOOKUP(C2,'106秋女OAB'!C:N,12,FALSE)),0,VLOOKUP(C2,'106秋女OAB'!C:N,12,FALSE))</f>
        <v>54.4534084140993</v>
      </c>
      <c r="F2" s="3">
        <f>IF(ISNA(VLOOKUP(C2,'106冬女OAB'!C:N,12,FALSE)),0,VLOOKUP(C2,'106冬女OAB'!C:N,12,FALSE))</f>
        <v>58.379807692307693</v>
      </c>
      <c r="G2" s="3">
        <f>IF(ISNA(VLOOKUP(C2,'107春女OAB'!C:N,12,FALSE)),0,VLOOKUP(C2,'107春女OAB'!C:N,12,FALSE))</f>
        <v>44.278985507246361</v>
      </c>
      <c r="H2" s="3">
        <f>IF(ISNA(VLOOKUP(C2,'107夏女OAB'!C:N,12,FALSE)),0,VLOOKUP(C2,'107夏女OAB'!C:N,12,FALSE))</f>
        <v>52.13095238095238</v>
      </c>
      <c r="I2" s="3">
        <f t="shared" ref="I2:I33" si="0">D2*0.8</f>
        <v>22.077828054298642</v>
      </c>
      <c r="J2" s="3">
        <f t="shared" ref="J2:J33" si="1">E2</f>
        <v>54.4534084140993</v>
      </c>
      <c r="K2" s="3">
        <f t="shared" ref="K2:K33" si="2">F2*1.2</f>
        <v>70.055769230769229</v>
      </c>
      <c r="L2" s="3">
        <f t="shared" ref="L2:L33" si="3">G2*1.3</f>
        <v>57.562681159420272</v>
      </c>
      <c r="M2" s="3">
        <f t="shared" ref="M2:M33" si="4">H2*1.5</f>
        <v>78.196428571428569</v>
      </c>
      <c r="N2" s="3">
        <f t="shared" ref="N2:N33" si="5">SUM(I2:M2)</f>
        <v>282.34611543001597</v>
      </c>
      <c r="O2" s="18" t="str">
        <f>IF(ISNA(VLOOKUP($C2,'107夏季賽選手組別'!B:E,4,FALSE)),0,VLOOKUP($C2,'107夏季賽選手組別'!B:E,4,FALSE))</f>
        <v>台北</v>
      </c>
    </row>
    <row r="3" spans="1:15" ht="16.5">
      <c r="A3" s="1">
        <v>2</v>
      </c>
      <c r="B3" s="21" t="s">
        <v>700</v>
      </c>
      <c r="C3" s="21" t="s">
        <v>386</v>
      </c>
      <c r="D3" s="3">
        <f>IF(ISNA(VLOOKUP(C3,台業女!C:N,12,FALSE)),0,VLOOKUP(C3,台業女!C:N,12,FALSE))</f>
        <v>40.597285067873301</v>
      </c>
      <c r="E3" s="3">
        <f>IF(ISNA(VLOOKUP(C3,'106秋女OAB'!C:N,12,FALSE)),0,VLOOKUP(C3,'106秋女OAB'!C:N,12,FALSE))</f>
        <v>58.398613893551357</v>
      </c>
      <c r="F3" s="3">
        <f>IF(ISNA(VLOOKUP(C3,'106冬女OAB'!C:N,12,FALSE)),0,VLOOKUP(C3,'106冬女OAB'!C:N,12,FALSE))</f>
        <v>41.379807692307693</v>
      </c>
      <c r="G3" s="3">
        <f>IF(ISNA(VLOOKUP(C3,'107春女OAB'!C:N,12,FALSE)),0,VLOOKUP(C3,'107春女OAB'!C:N,12,FALSE))</f>
        <v>14.695652173913032</v>
      </c>
      <c r="H3" s="3">
        <f>IF(ISNA(VLOOKUP(C3,'107夏女OAB'!C:N,12,FALSE)),0,VLOOKUP(C3,'107夏女OAB'!C:N,12,FALSE))</f>
        <v>41.13095238095238</v>
      </c>
      <c r="I3" s="3">
        <f t="shared" si="0"/>
        <v>32.477828054298641</v>
      </c>
      <c r="J3" s="3">
        <f t="shared" si="1"/>
        <v>58.398613893551357</v>
      </c>
      <c r="K3" s="3">
        <f t="shared" si="2"/>
        <v>49.655769230769231</v>
      </c>
      <c r="L3" s="3">
        <f t="shared" si="3"/>
        <v>19.104347826086943</v>
      </c>
      <c r="M3" s="3">
        <f t="shared" si="4"/>
        <v>61.696428571428569</v>
      </c>
      <c r="N3" s="3">
        <f t="shared" si="5"/>
        <v>221.33298757613477</v>
      </c>
      <c r="O3" s="18" t="str">
        <f>IF(ISNA(VLOOKUP($C3,'107夏季賽選手組別'!B:E,4,FALSE)),0,VLOOKUP($C3,'107夏季賽選手組別'!B:E,4,FALSE))</f>
        <v>信誼</v>
      </c>
    </row>
    <row r="4" spans="1:15" ht="16.5">
      <c r="A4" s="1">
        <v>3</v>
      </c>
      <c r="B4" s="21" t="s">
        <v>389</v>
      </c>
      <c r="C4" s="21" t="s">
        <v>391</v>
      </c>
      <c r="D4" s="3">
        <f>IF(ISNA(VLOOKUP(C4,台業女!C:N,12,FALSE)),0,VLOOKUP(C4,台業女!C:N,12,FALSE))</f>
        <v>30.597285067873301</v>
      </c>
      <c r="E4" s="3">
        <f>IF(ISNA(VLOOKUP(C4,'106秋女OAB'!C:N,12,FALSE)),0,VLOOKUP(C4,'106秋女OAB'!C:N,12,FALSE))</f>
        <v>15.713682386702047</v>
      </c>
      <c r="F4" s="3">
        <f>IF(ISNA(VLOOKUP(C4,'106冬女OAB'!C:N,12,FALSE)),0,VLOOKUP(C4,'106冬女OAB'!C:N,12,FALSE))</f>
        <v>45.379807692307693</v>
      </c>
      <c r="G4" s="3">
        <f>IF(ISNA(VLOOKUP(C4,'107春女OAB'!C:N,12,FALSE)),0,VLOOKUP(C4,'107春女OAB'!C:N,12,FALSE))</f>
        <v>40.278985507246361</v>
      </c>
      <c r="H4" s="3">
        <f>IF(ISNA(VLOOKUP(C4,'107夏女OAB'!C:N,12,FALSE)),0,VLOOKUP(C4,'107夏女OAB'!C:N,12,FALSE))</f>
        <v>46.13095238095238</v>
      </c>
      <c r="I4" s="3">
        <f t="shared" si="0"/>
        <v>24.477828054298641</v>
      </c>
      <c r="J4" s="3">
        <f t="shared" si="1"/>
        <v>15.713682386702047</v>
      </c>
      <c r="K4" s="3">
        <f t="shared" si="2"/>
        <v>54.455769230769228</v>
      </c>
      <c r="L4" s="3">
        <f t="shared" si="3"/>
        <v>52.362681159420269</v>
      </c>
      <c r="M4" s="3">
        <f t="shared" si="4"/>
        <v>69.196428571428569</v>
      </c>
      <c r="N4" s="3">
        <f t="shared" si="5"/>
        <v>216.20638940261875</v>
      </c>
      <c r="O4" s="18" t="str">
        <f>IF(ISNA(VLOOKUP($C4,'107夏季賽選手組別'!B:E,4,FALSE)),0,VLOOKUP($C4,'107夏季賽選手組別'!B:E,4,FALSE))</f>
        <v>寶山</v>
      </c>
    </row>
    <row r="5" spans="1:15" ht="16.5">
      <c r="A5" s="1">
        <v>4</v>
      </c>
      <c r="B5" s="21" t="s">
        <v>700</v>
      </c>
      <c r="C5" s="21" t="s">
        <v>383</v>
      </c>
      <c r="D5" s="3">
        <f>IF(ISNA(VLOOKUP(C5,台業女!C:N,12,FALSE)),0,VLOOKUP(C5,台業女!C:N,12,FALSE))</f>
        <v>25.597285067873301</v>
      </c>
      <c r="E5" s="3">
        <f>IF(ISNA(VLOOKUP(C5,'106秋女OAB'!C:N,12,FALSE)),0,VLOOKUP(C5,'106秋女OAB'!C:N,12,FALSE))</f>
        <v>32.754778277113004</v>
      </c>
      <c r="F5" s="3">
        <f>IF(ISNA(VLOOKUP(C5,'106冬女OAB'!C:N,12,FALSE)),0,VLOOKUP(C5,'106冬女OAB'!C:N,12,FALSE))</f>
        <v>33.379807692307693</v>
      </c>
      <c r="G5" s="3">
        <f>IF(ISNA(VLOOKUP(C5,'107春女OAB'!C:N,12,FALSE)),0,VLOOKUP(C5,'107春女OAB'!C:N,12,FALSE))</f>
        <v>43.278985507246361</v>
      </c>
      <c r="H5" s="3">
        <f>IF(ISNA(VLOOKUP(C5,'107夏女OAB'!C:N,12,FALSE)),0,VLOOKUP(C5,'107夏女OAB'!C:N,12,FALSE))</f>
        <v>43.13095238095238</v>
      </c>
      <c r="I5" s="3">
        <f t="shared" si="0"/>
        <v>20.477828054298641</v>
      </c>
      <c r="J5" s="3">
        <f t="shared" si="1"/>
        <v>32.754778277113004</v>
      </c>
      <c r="K5" s="3">
        <f t="shared" si="2"/>
        <v>40.055769230769229</v>
      </c>
      <c r="L5" s="3">
        <f t="shared" si="3"/>
        <v>56.262681159420268</v>
      </c>
      <c r="M5" s="3">
        <f t="shared" si="4"/>
        <v>64.696428571428569</v>
      </c>
      <c r="N5" s="3">
        <f t="shared" si="5"/>
        <v>214.24748529302968</v>
      </c>
      <c r="O5" s="18" t="str">
        <f>IF(ISNA(VLOOKUP($C5,'107夏季賽選手組別'!B:E,4,FALSE)),0,VLOOKUP($C5,'107夏季賽選手組別'!B:E,4,FALSE))</f>
        <v>台北</v>
      </c>
    </row>
    <row r="6" spans="1:15" ht="16.5">
      <c r="A6" s="1">
        <v>5</v>
      </c>
      <c r="B6" s="21" t="s">
        <v>700</v>
      </c>
      <c r="C6" s="21" t="s">
        <v>384</v>
      </c>
      <c r="D6" s="3">
        <f>IF(ISNA(VLOOKUP(C6,台業女!C:N,12,FALSE)),0,VLOOKUP(C6,台業女!C:N,12,FALSE))</f>
        <v>42.597285067873301</v>
      </c>
      <c r="E6" s="3">
        <f>IF(ISNA(VLOOKUP(C6,'106秋女OAB'!C:N,12,FALSE)),0,VLOOKUP(C6,'106秋女OAB'!C:N,12,FALSE))</f>
        <v>45.576696085332173</v>
      </c>
      <c r="F6" s="3">
        <f>IF(ISNA(VLOOKUP(C6,'106冬女OAB'!C:N,12,FALSE)),0,VLOOKUP(C6,'106冬女OAB'!C:N,12,FALSE))</f>
        <v>58.379807692307693</v>
      </c>
      <c r="G6" s="3">
        <f>IF(ISNA(VLOOKUP(C6,'107春女OAB'!C:N,12,FALSE)),0,VLOOKUP(C6,'107春女OAB'!C:N,12,FALSE))</f>
        <v>43.278985507246361</v>
      </c>
      <c r="H6" s="3">
        <f>IF(ISNA(VLOOKUP(C6,'107夏女OAB'!C:N,12,FALSE)),0,VLOOKUP(C6,'107夏女OAB'!C:N,12,FALSE))</f>
        <v>0</v>
      </c>
      <c r="I6" s="3">
        <f t="shared" si="0"/>
        <v>34.077828054298642</v>
      </c>
      <c r="J6" s="3">
        <f t="shared" si="1"/>
        <v>45.576696085332173</v>
      </c>
      <c r="K6" s="3">
        <f t="shared" si="2"/>
        <v>70.055769230769229</v>
      </c>
      <c r="L6" s="3">
        <f t="shared" si="3"/>
        <v>56.262681159420268</v>
      </c>
      <c r="M6" s="3">
        <f t="shared" si="4"/>
        <v>0</v>
      </c>
      <c r="N6" s="3">
        <f t="shared" si="5"/>
        <v>205.97297452982031</v>
      </c>
      <c r="O6" s="18">
        <f>IF(ISNA(VLOOKUP($C6,'107夏季賽選手組別'!B:E,4,FALSE)),0,VLOOKUP($C6,'107夏季賽選手組別'!B:E,4,FALSE))</f>
        <v>0</v>
      </c>
    </row>
    <row r="7" spans="1:15" ht="16.5">
      <c r="A7" s="1">
        <v>6</v>
      </c>
      <c r="B7" s="21" t="s">
        <v>389</v>
      </c>
      <c r="C7" s="21" t="s">
        <v>413</v>
      </c>
      <c r="D7" s="3">
        <f>IF(ISNA(VLOOKUP(C7,台業女!C:N,12,FALSE)),0,VLOOKUP(C7,台業女!C:N,12,FALSE))</f>
        <v>0</v>
      </c>
      <c r="E7" s="3">
        <f>IF(ISNA(VLOOKUP(C7,'106秋女OAB'!C:N,12,FALSE)),0,VLOOKUP(C7,'106秋女OAB'!C:N,12,FALSE))</f>
        <v>46.562997455195188</v>
      </c>
      <c r="F7" s="3">
        <f>IF(ISNA(VLOOKUP(C7,'106冬女OAB'!C:N,12,FALSE)),0,VLOOKUP(C7,'106冬女OAB'!C:N,12,FALSE))</f>
        <v>45.379807692307693</v>
      </c>
      <c r="G7" s="3">
        <f>IF(ISNA(VLOOKUP(C7,'107春女OAB'!C:N,12,FALSE)),0,VLOOKUP(C7,'107春女OAB'!C:N,12,FALSE))</f>
        <v>34.278985507246361</v>
      </c>
      <c r="H7" s="3">
        <f>IF(ISNA(VLOOKUP(C7,'107夏女OAB'!C:N,12,FALSE)),0,VLOOKUP(C7,'107夏女OAB'!C:N,12,FALSE))</f>
        <v>38.13095238095238</v>
      </c>
      <c r="I7" s="3">
        <f t="shared" si="0"/>
        <v>0</v>
      </c>
      <c r="J7" s="3">
        <f t="shared" si="1"/>
        <v>46.562997455195188</v>
      </c>
      <c r="K7" s="3">
        <f t="shared" si="2"/>
        <v>54.455769230769228</v>
      </c>
      <c r="L7" s="3">
        <f t="shared" si="3"/>
        <v>44.562681159420272</v>
      </c>
      <c r="M7" s="3">
        <f t="shared" si="4"/>
        <v>57.196428571428569</v>
      </c>
      <c r="N7" s="3">
        <f t="shared" si="5"/>
        <v>202.77787641681323</v>
      </c>
      <c r="O7" s="18" t="str">
        <f>IF(ISNA(VLOOKUP($C7,'107夏季賽選手組別'!B:E,4,FALSE)),0,VLOOKUP($C7,'107夏季賽選手組別'!B:E,4,FALSE))</f>
        <v>東華</v>
      </c>
    </row>
    <row r="8" spans="1:15" ht="16.5">
      <c r="A8" s="1">
        <v>7</v>
      </c>
      <c r="B8" s="21" t="s">
        <v>389</v>
      </c>
      <c r="C8" s="21" t="s">
        <v>398</v>
      </c>
      <c r="D8" s="3">
        <f>IF(ISNA(VLOOKUP(C8,台業女!C:N,12,FALSE)),0,VLOOKUP(C8,台業女!C:N,12,FALSE))</f>
        <v>32.597285067873301</v>
      </c>
      <c r="E8" s="3">
        <f>IF(ISNA(VLOOKUP(C8,'106秋女OAB'!C:N,12,FALSE)),0,VLOOKUP(C8,'106秋女OAB'!C:N,12,FALSE))</f>
        <v>53.467107044236286</v>
      </c>
      <c r="F8" s="3">
        <f>IF(ISNA(VLOOKUP(C8,'106冬女OAB'!C:N,12,FALSE)),0,VLOOKUP(C8,'106冬女OAB'!C:N,12,FALSE))</f>
        <v>49.379807692307693</v>
      </c>
      <c r="G8" s="3">
        <f>IF(ISNA(VLOOKUP(C8,'107春女OAB'!C:N,12,FALSE)),0,VLOOKUP(C8,'107春女OAB'!C:N,12,FALSE))</f>
        <v>1.6086956521739069</v>
      </c>
      <c r="H8" s="3">
        <f>IF(ISNA(VLOOKUP(C8,'107夏女OAB'!C:N,12,FALSE)),0,VLOOKUP(C8,'107夏女OAB'!C:N,12,FALSE))</f>
        <v>41.13095238095238</v>
      </c>
      <c r="I8" s="3">
        <f t="shared" si="0"/>
        <v>26.077828054298642</v>
      </c>
      <c r="J8" s="3">
        <f t="shared" si="1"/>
        <v>53.467107044236286</v>
      </c>
      <c r="K8" s="3">
        <f t="shared" si="2"/>
        <v>59.255769230769232</v>
      </c>
      <c r="L8" s="3">
        <f t="shared" si="3"/>
        <v>2.0913043478260791</v>
      </c>
      <c r="M8" s="3">
        <f t="shared" si="4"/>
        <v>61.696428571428569</v>
      </c>
      <c r="N8" s="3">
        <f t="shared" si="5"/>
        <v>202.58843724855882</v>
      </c>
      <c r="O8" s="18" t="str">
        <f>IF(ISNA(VLOOKUP($C8,'107夏季賽選手組別'!B:E,4,FALSE)),0,VLOOKUP($C8,'107夏季賽選手組別'!B:E,4,FALSE))</f>
        <v>桃園</v>
      </c>
    </row>
    <row r="9" spans="1:15" ht="16.5">
      <c r="A9" s="1">
        <v>8</v>
      </c>
      <c r="B9" s="21" t="s">
        <v>700</v>
      </c>
      <c r="C9" s="21" t="s">
        <v>387</v>
      </c>
      <c r="D9" s="3">
        <f>IF(ISNA(VLOOKUP(C9,台業女!C:N,12,FALSE)),0,VLOOKUP(C9,台業女!C:N,12,FALSE))</f>
        <v>0</v>
      </c>
      <c r="E9" s="3">
        <f>IF(ISNA(VLOOKUP(C9,'106秋女OAB'!C:N,12,FALSE)),0,VLOOKUP(C9,'106秋女OAB'!C:N,12,FALSE))</f>
        <v>0</v>
      </c>
      <c r="F9" s="3">
        <f>IF(ISNA(VLOOKUP(C9,'106冬女OAB'!C:N,12,FALSE)),0,VLOOKUP(C9,'106冬女OAB'!C:N,12,FALSE))</f>
        <v>61.379807692307693</v>
      </c>
      <c r="G9" s="3">
        <f>IF(ISNA(VLOOKUP(C9,'107春女OAB'!C:N,12,FALSE)),0,VLOOKUP(C9,'107春女OAB'!C:N,12,FALSE))</f>
        <v>44.278985507246361</v>
      </c>
      <c r="H9" s="3">
        <f>IF(ISNA(VLOOKUP(C9,'107夏女OAB'!C:N,12,FALSE)),0,VLOOKUP(C9,'107夏女OAB'!C:N,12,FALSE))</f>
        <v>41.13095238095238</v>
      </c>
      <c r="I9" s="3">
        <f t="shared" si="0"/>
        <v>0</v>
      </c>
      <c r="J9" s="3">
        <f t="shared" si="1"/>
        <v>0</v>
      </c>
      <c r="K9" s="3">
        <f t="shared" si="2"/>
        <v>73.655769230769224</v>
      </c>
      <c r="L9" s="3">
        <f t="shared" si="3"/>
        <v>57.562681159420272</v>
      </c>
      <c r="M9" s="3">
        <f t="shared" si="4"/>
        <v>61.696428571428569</v>
      </c>
      <c r="N9" s="3">
        <f t="shared" si="5"/>
        <v>192.91487896161806</v>
      </c>
      <c r="O9" s="18" t="str">
        <f>IF(ISNA(VLOOKUP($C9,'107夏季賽選手組別'!B:E,4,FALSE)),0,VLOOKUP($C9,'107夏季賽選手組別'!B:E,4,FALSE))</f>
        <v>山溪地</v>
      </c>
    </row>
    <row r="10" spans="1:15" ht="16.5">
      <c r="A10" s="1">
        <v>9</v>
      </c>
      <c r="B10" s="21" t="s">
        <v>389</v>
      </c>
      <c r="C10" s="21" t="s">
        <v>406</v>
      </c>
      <c r="D10" s="3">
        <f>IF(ISNA(VLOOKUP(C10,台業女!C:N,12,FALSE)),0,VLOOKUP(C10,台業女!C:N,12,FALSE))</f>
        <v>0</v>
      </c>
      <c r="E10" s="3">
        <f>IF(ISNA(VLOOKUP(C10,'106秋女OAB'!C:N,12,FALSE)),0,VLOOKUP(C10,'106秋女OAB'!C:N,12,FALSE))</f>
        <v>0</v>
      </c>
      <c r="F10" s="3">
        <f>IF(ISNA(VLOOKUP(C10,'106冬女OAB'!C:N,12,FALSE)),0,VLOOKUP(C10,'106冬女OAB'!C:N,12,FALSE))</f>
        <v>47.379807692307693</v>
      </c>
      <c r="G10" s="3">
        <f>IF(ISNA(VLOOKUP(C10,'107春女OAB'!C:N,12,FALSE)),0,VLOOKUP(C10,'107春女OAB'!C:N,12,FALSE))</f>
        <v>49.278985507246361</v>
      </c>
      <c r="H10" s="3">
        <f>IF(ISNA(VLOOKUP(C10,'107夏女OAB'!C:N,12,FALSE)),0,VLOOKUP(C10,'107夏女OAB'!C:N,12,FALSE))</f>
        <v>47.13095238095238</v>
      </c>
      <c r="I10" s="3">
        <f t="shared" si="0"/>
        <v>0</v>
      </c>
      <c r="J10" s="3">
        <f t="shared" si="1"/>
        <v>0</v>
      </c>
      <c r="K10" s="3">
        <f t="shared" si="2"/>
        <v>56.855769230769234</v>
      </c>
      <c r="L10" s="3">
        <f t="shared" si="3"/>
        <v>64.062681159420265</v>
      </c>
      <c r="M10" s="3">
        <f t="shared" si="4"/>
        <v>70.696428571428569</v>
      </c>
      <c r="N10" s="3">
        <f t="shared" si="5"/>
        <v>191.61487896161805</v>
      </c>
      <c r="O10" s="18" t="str">
        <f>IF(ISNA(VLOOKUP($C10,'107夏季賽選手組別'!B:E,4,FALSE)),0,VLOOKUP($C10,'107夏季賽選手組別'!B:E,4,FALSE))</f>
        <v>美麗華</v>
      </c>
    </row>
    <row r="11" spans="1:15" ht="16.5">
      <c r="A11" s="1">
        <v>10</v>
      </c>
      <c r="B11" s="21" t="s">
        <v>389</v>
      </c>
      <c r="C11" s="21" t="s">
        <v>390</v>
      </c>
      <c r="D11" s="3">
        <f>IF(ISNA(VLOOKUP(C11,台業女!C:N,12,FALSE)),0,VLOOKUP(C11,台業女!C:N,12,FALSE))</f>
        <v>0</v>
      </c>
      <c r="E11" s="3">
        <f>IF(ISNA(VLOOKUP(C11,'106秋女OAB'!C:N,12,FALSE)),0,VLOOKUP(C11,'106秋女OAB'!C:N,12,FALSE))</f>
        <v>0</v>
      </c>
      <c r="F11" s="3">
        <f>IF(ISNA(VLOOKUP(C11,'106冬女OAB'!C:N,12,FALSE)),0,VLOOKUP(C11,'106冬女OAB'!C:N,12,FALSE))</f>
        <v>55.379807692307693</v>
      </c>
      <c r="G11" s="3">
        <f>IF(ISNA(VLOOKUP(C11,'107春女OAB'!C:N,12,FALSE)),0,VLOOKUP(C11,'107春女OAB'!C:N,12,FALSE))</f>
        <v>38.278985507246361</v>
      </c>
      <c r="H11" s="3">
        <f>IF(ISNA(VLOOKUP(C11,'107夏女OAB'!C:N,12,FALSE)),0,VLOOKUP(C11,'107夏女OAB'!C:N,12,FALSE))</f>
        <v>49.13095238095238</v>
      </c>
      <c r="I11" s="3">
        <f t="shared" si="0"/>
        <v>0</v>
      </c>
      <c r="J11" s="3">
        <f t="shared" si="1"/>
        <v>0</v>
      </c>
      <c r="K11" s="3">
        <f t="shared" si="2"/>
        <v>66.455769230769235</v>
      </c>
      <c r="L11" s="3">
        <f t="shared" si="3"/>
        <v>49.762681159420268</v>
      </c>
      <c r="M11" s="3">
        <f t="shared" si="4"/>
        <v>73.696428571428569</v>
      </c>
      <c r="N11" s="3">
        <f t="shared" si="5"/>
        <v>189.91487896161806</v>
      </c>
      <c r="O11" s="18" t="str">
        <f>IF(ISNA(VLOOKUP($C11,'107夏季賽選手組別'!B:E,4,FALSE)),0,VLOOKUP($C11,'107夏季賽選手組別'!B:E,4,FALSE))</f>
        <v>再興</v>
      </c>
    </row>
    <row r="12" spans="1:15" ht="16.5">
      <c r="A12" s="1">
        <v>11</v>
      </c>
      <c r="B12" s="21" t="s">
        <v>700</v>
      </c>
      <c r="C12" s="21" t="s">
        <v>373</v>
      </c>
      <c r="D12" s="3">
        <f>IF(ISNA(VLOOKUP(C12,台業女!C:N,12,FALSE)),0,VLOOKUP(C12,台業女!C:N,12,FALSE))</f>
        <v>31.597285067873301</v>
      </c>
      <c r="E12" s="3">
        <f>IF(ISNA(VLOOKUP(C12,'106秋女OAB'!C:N,12,FALSE)),0,VLOOKUP(C12,'106秋女OAB'!C:N,12,FALSE))</f>
        <v>41.631490605880117</v>
      </c>
      <c r="F12" s="3">
        <f>IF(ISNA(VLOOKUP(C12,'106冬女OAB'!C:N,12,FALSE)),0,VLOOKUP(C12,'106冬女OAB'!C:N,12,FALSE))</f>
        <v>40.379807692307693</v>
      </c>
      <c r="G12" s="3">
        <f>IF(ISNA(VLOOKUP(C12,'107春女OAB'!C:N,12,FALSE)),0,VLOOKUP(C12,'107春女OAB'!C:N,12,FALSE))</f>
        <v>47.278985507246361</v>
      </c>
      <c r="H12" s="3">
        <f>IF(ISNA(VLOOKUP(C12,'107夏女OAB'!C:N,12,FALSE)),0,VLOOKUP(C12,'107夏女OAB'!C:N,12,FALSE))</f>
        <v>0</v>
      </c>
      <c r="I12" s="3">
        <f t="shared" si="0"/>
        <v>25.277828054298642</v>
      </c>
      <c r="J12" s="3">
        <f t="shared" si="1"/>
        <v>41.631490605880117</v>
      </c>
      <c r="K12" s="3">
        <f t="shared" si="2"/>
        <v>48.455769230769228</v>
      </c>
      <c r="L12" s="3">
        <f t="shared" si="3"/>
        <v>61.462681159420271</v>
      </c>
      <c r="M12" s="3">
        <f t="shared" si="4"/>
        <v>0</v>
      </c>
      <c r="N12" s="3">
        <f t="shared" si="5"/>
        <v>176.82776905036826</v>
      </c>
      <c r="O12" s="18" t="str">
        <f>IF(ISNA(VLOOKUP($C12,'107夏季賽選手組別'!B:E,4,FALSE)),0,VLOOKUP($C12,'107夏季賽選手組別'!B:E,4,FALSE))</f>
        <v>礁溪</v>
      </c>
    </row>
    <row r="13" spans="1:15" ht="16.5">
      <c r="A13" s="1">
        <v>12</v>
      </c>
      <c r="B13" s="21" t="s">
        <v>700</v>
      </c>
      <c r="C13" s="21" t="s">
        <v>381</v>
      </c>
      <c r="D13" s="3">
        <f>IF(ISNA(VLOOKUP(C13,台業女!C:N,12,FALSE)),0,VLOOKUP(C13,台業女!C:N,12,FALSE))</f>
        <v>0</v>
      </c>
      <c r="E13" s="3">
        <f>IF(ISNA(VLOOKUP(C13,'106秋女OAB'!C:N,12,FALSE)),0,VLOOKUP(C13,'106秋女OAB'!C:N,12,FALSE))</f>
        <v>43.604093345606145</v>
      </c>
      <c r="F13" s="3">
        <f>IF(ISNA(VLOOKUP(C13,'106冬女OAB'!C:N,12,FALSE)),0,VLOOKUP(C13,'106冬女OAB'!C:N,12,FALSE))</f>
        <v>37.379807692307693</v>
      </c>
      <c r="G13" s="3">
        <f>IF(ISNA(VLOOKUP(C13,'107春女OAB'!C:N,12,FALSE)),0,VLOOKUP(C13,'107春女OAB'!C:N,12,FALSE))</f>
        <v>12.695652173913032</v>
      </c>
      <c r="H13" s="3">
        <f>IF(ISNA(VLOOKUP(C13,'107夏女OAB'!C:N,12,FALSE)),0,VLOOKUP(C13,'107夏女OAB'!C:N,12,FALSE))</f>
        <v>43.13095238095238</v>
      </c>
      <c r="I13" s="3">
        <f t="shared" si="0"/>
        <v>0</v>
      </c>
      <c r="J13" s="3">
        <f t="shared" si="1"/>
        <v>43.604093345606145</v>
      </c>
      <c r="K13" s="3">
        <f t="shared" si="2"/>
        <v>44.855769230769234</v>
      </c>
      <c r="L13" s="3">
        <f t="shared" si="3"/>
        <v>16.504347826086942</v>
      </c>
      <c r="M13" s="3">
        <f t="shared" si="4"/>
        <v>64.696428571428569</v>
      </c>
      <c r="N13" s="3">
        <f t="shared" si="5"/>
        <v>169.66063897389088</v>
      </c>
      <c r="O13" s="18" t="str">
        <f>IF(ISNA(VLOOKUP($C13,'107夏季賽選手組別'!B:E,4,FALSE)),0,VLOOKUP($C13,'107夏季賽選手組別'!B:E,4,FALSE))</f>
        <v>全國</v>
      </c>
    </row>
    <row r="14" spans="1:15" ht="16.5">
      <c r="A14" s="1">
        <v>13</v>
      </c>
      <c r="B14" s="21" t="s">
        <v>700</v>
      </c>
      <c r="C14" s="21" t="s">
        <v>378</v>
      </c>
      <c r="D14" s="3">
        <f>IF(ISNA(VLOOKUP(C14,台業女!C:N,12,FALSE)),0,VLOOKUP(C14,台業女!C:N,12,FALSE))</f>
        <v>0</v>
      </c>
      <c r="E14" s="3">
        <f>IF(ISNA(VLOOKUP(C14,'106秋女OAB'!C:N,12,FALSE)),0,VLOOKUP(C14,'106秋女OAB'!C:N,12,FALSE))</f>
        <v>51.494504304510258</v>
      </c>
      <c r="F14" s="3">
        <f>IF(ISNA(VLOOKUP(C14,'106冬女OAB'!C:N,12,FALSE)),0,VLOOKUP(C14,'106冬女OAB'!C:N,12,FALSE))</f>
        <v>46.379807692307693</v>
      </c>
      <c r="G14" s="3">
        <f>IF(ISNA(VLOOKUP(C14,'107春女OAB'!C:N,12,FALSE)),0,VLOOKUP(C14,'107春女OAB'!C:N,12,FALSE))</f>
        <v>46.278985507246361</v>
      </c>
      <c r="H14" s="3">
        <f>IF(ISNA(VLOOKUP(C14,'107夏女OAB'!C:N,12,FALSE)),0,VLOOKUP(C14,'107夏女OAB'!C:N,12,FALSE))</f>
        <v>0</v>
      </c>
      <c r="I14" s="3">
        <f t="shared" si="0"/>
        <v>0</v>
      </c>
      <c r="J14" s="3">
        <f t="shared" si="1"/>
        <v>51.494504304510258</v>
      </c>
      <c r="K14" s="3">
        <f t="shared" si="2"/>
        <v>55.655769230769231</v>
      </c>
      <c r="L14" s="3">
        <f t="shared" si="3"/>
        <v>60.162681159420274</v>
      </c>
      <c r="M14" s="3">
        <f t="shared" si="4"/>
        <v>0</v>
      </c>
      <c r="N14" s="3">
        <f t="shared" si="5"/>
        <v>167.31295469469978</v>
      </c>
      <c r="O14" s="18" t="str">
        <f>IF(ISNA(VLOOKUP($C14,'107夏季賽選手組別'!B:E,4,FALSE)),0,VLOOKUP($C14,'107夏季賽選手組別'!B:E,4,FALSE))</f>
        <v>揚昇</v>
      </c>
    </row>
    <row r="15" spans="1:15" ht="16.5">
      <c r="A15" s="1">
        <v>14</v>
      </c>
      <c r="B15" s="21" t="s">
        <v>389</v>
      </c>
      <c r="C15" s="21" t="s">
        <v>401</v>
      </c>
      <c r="D15" s="3">
        <f>IF(ISNA(VLOOKUP(C15,台業女!C:N,12,FALSE)),0,VLOOKUP(C15,台業女!C:N,12,FALSE))</f>
        <v>0</v>
      </c>
      <c r="E15" s="3">
        <f>IF(ISNA(VLOOKUP(C15,'106秋女OAB'!C:N,12,FALSE)),0,VLOOKUP(C15,'106秋女OAB'!C:N,12,FALSE))</f>
        <v>47.549298825058202</v>
      </c>
      <c r="F15" s="3">
        <f>IF(ISNA(VLOOKUP(C15,'106冬女OAB'!C:N,12,FALSE)),0,VLOOKUP(C15,'106冬女OAB'!C:N,12,FALSE))</f>
        <v>38.379807692307693</v>
      </c>
      <c r="G15" s="3">
        <f>IF(ISNA(VLOOKUP(C15,'107春女OAB'!C:N,12,FALSE)),0,VLOOKUP(C15,'107春女OAB'!C:N,12,FALSE))</f>
        <v>36.278985507246361</v>
      </c>
      <c r="H15" s="3">
        <f>IF(ISNA(VLOOKUP(C15,'107夏女OAB'!C:N,12,FALSE)),0,VLOOKUP(C15,'107夏女OAB'!C:N,12,FALSE))</f>
        <v>9.4166666666666714</v>
      </c>
      <c r="I15" s="3">
        <f t="shared" si="0"/>
        <v>0</v>
      </c>
      <c r="J15" s="3">
        <f t="shared" si="1"/>
        <v>47.549298825058202</v>
      </c>
      <c r="K15" s="3">
        <f t="shared" si="2"/>
        <v>46.055769230769229</v>
      </c>
      <c r="L15" s="3">
        <f t="shared" si="3"/>
        <v>47.162681159420274</v>
      </c>
      <c r="M15" s="3">
        <f t="shared" si="4"/>
        <v>14.125000000000007</v>
      </c>
      <c r="N15" s="3">
        <f t="shared" si="5"/>
        <v>154.8927492152477</v>
      </c>
      <c r="O15" s="18" t="str">
        <f>IF(ISNA(VLOOKUP($C15,'107夏季賽選手組別'!B:E,4,FALSE)),0,VLOOKUP($C15,'107夏季賽選手組別'!B:E,4,FALSE))</f>
        <v>南一</v>
      </c>
    </row>
    <row r="16" spans="1:15" ht="16.5">
      <c r="A16" s="1">
        <v>15</v>
      </c>
      <c r="B16" s="21" t="s">
        <v>700</v>
      </c>
      <c r="C16" s="21" t="s">
        <v>371</v>
      </c>
      <c r="D16" s="3">
        <f>IF(ISNA(VLOOKUP(C16,台業女!C:N,12,FALSE)),0,VLOOKUP(C16,台業女!C:N,12,FALSE))</f>
        <v>0</v>
      </c>
      <c r="E16" s="3">
        <f>IF(ISNA(VLOOKUP(C16,'106秋女OAB'!C:N,12,FALSE)),0,VLOOKUP(C16,'106秋女OAB'!C:N,12,FALSE))</f>
        <v>47.549298825058202</v>
      </c>
      <c r="F16" s="3">
        <f>IF(ISNA(VLOOKUP(C16,'106冬女OAB'!C:N,12,FALSE)),0,VLOOKUP(C16,'106冬女OAB'!C:N,12,FALSE))</f>
        <v>37.379807692307693</v>
      </c>
      <c r="G16" s="3">
        <f>IF(ISNA(VLOOKUP(C16,'107春女OAB'!C:N,12,FALSE)),0,VLOOKUP(C16,'107春女OAB'!C:N,12,FALSE))</f>
        <v>40.278985507246361</v>
      </c>
      <c r="H16" s="3">
        <f>IF(ISNA(VLOOKUP(C16,'107夏女OAB'!C:N,12,FALSE)),0,VLOOKUP(C16,'107夏女OAB'!C:N,12,FALSE))</f>
        <v>0</v>
      </c>
      <c r="I16" s="3">
        <f t="shared" si="0"/>
        <v>0</v>
      </c>
      <c r="J16" s="3">
        <f t="shared" si="1"/>
        <v>47.549298825058202</v>
      </c>
      <c r="K16" s="3">
        <f t="shared" si="2"/>
        <v>44.855769230769234</v>
      </c>
      <c r="L16" s="3">
        <f t="shared" si="3"/>
        <v>52.362681159420269</v>
      </c>
      <c r="M16" s="3">
        <f t="shared" si="4"/>
        <v>0</v>
      </c>
      <c r="N16" s="3">
        <f t="shared" si="5"/>
        <v>144.7677492152477</v>
      </c>
      <c r="O16" s="18">
        <f>IF(ISNA(VLOOKUP($C16,'107夏季賽選手組別'!B:E,4,FALSE)),0,VLOOKUP($C16,'107夏季賽選手組別'!B:E,4,FALSE))</f>
        <v>0</v>
      </c>
    </row>
    <row r="17" spans="1:15" ht="16.5">
      <c r="A17" s="1">
        <v>16</v>
      </c>
      <c r="B17" s="21" t="s">
        <v>419</v>
      </c>
      <c r="C17" s="21" t="s">
        <v>422</v>
      </c>
      <c r="D17" s="3">
        <f>IF(ISNA(VLOOKUP(C17,台業女!C:N,12,FALSE)),0,VLOOKUP(C17,台業女!C:N,12,FALSE))</f>
        <v>28.597285067873301</v>
      </c>
      <c r="E17" s="3">
        <f>IF(ISNA(VLOOKUP(C17,'106秋女OAB'!C:N,12,FALSE)),0,VLOOKUP(C17,'106秋女OAB'!C:N,12,FALSE))</f>
        <v>31.768476907249976</v>
      </c>
      <c r="F17" s="3">
        <f>IF(ISNA(VLOOKUP(C17,'106冬女OAB'!C:N,12,FALSE)),0,VLOOKUP(C17,'106冬女OAB'!C:N,12,FALSE))</f>
        <v>18.379807692307693</v>
      </c>
      <c r="G17" s="3">
        <f>IF(ISNA(VLOOKUP(C17,'107春女OAB'!C:N,12,FALSE)),0,VLOOKUP(C17,'107春女OAB'!C:N,12,FALSE))</f>
        <v>9.0869565217391255</v>
      </c>
      <c r="H17" s="3">
        <f>IF(ISNA(VLOOKUP(C17,'107夏女OAB'!C:N,12,FALSE)),0,VLOOKUP(C17,'107夏女OAB'!C:N,12,FALSE))</f>
        <v>33.13095238095238</v>
      </c>
      <c r="I17" s="3">
        <f t="shared" si="0"/>
        <v>22.877828054298643</v>
      </c>
      <c r="J17" s="3">
        <f t="shared" si="1"/>
        <v>31.768476907249976</v>
      </c>
      <c r="K17" s="3">
        <f t="shared" si="2"/>
        <v>22.055769230769233</v>
      </c>
      <c r="L17" s="3">
        <f t="shared" si="3"/>
        <v>11.813043478260864</v>
      </c>
      <c r="M17" s="3">
        <f t="shared" si="4"/>
        <v>49.696428571428569</v>
      </c>
      <c r="N17" s="3">
        <f t="shared" si="5"/>
        <v>138.21154624200727</v>
      </c>
      <c r="O17" s="18" t="str">
        <f>IF(ISNA(VLOOKUP($C17,'107夏季賽選手組別'!B:E,4,FALSE)),0,VLOOKUP($C17,'107夏季賽選手組別'!B:E,4,FALSE))</f>
        <v>台北</v>
      </c>
    </row>
    <row r="18" spans="1:15" ht="16.5">
      <c r="A18" s="1">
        <v>17</v>
      </c>
      <c r="B18" s="21" t="s">
        <v>419</v>
      </c>
      <c r="C18" s="21" t="s">
        <v>441</v>
      </c>
      <c r="D18" s="3">
        <f>IF(ISNA(VLOOKUP(C18,台業女!C:N,12,FALSE)),0,VLOOKUP(C18,台業女!C:N,12,FALSE))</f>
        <v>0</v>
      </c>
      <c r="E18" s="3">
        <f>IF(ISNA(VLOOKUP(C18,'106秋女OAB'!C:N,12,FALSE)),0,VLOOKUP(C18,'106秋女OAB'!C:N,12,FALSE))</f>
        <v>0</v>
      </c>
      <c r="F18" s="3">
        <f>IF(ISNA(VLOOKUP(C18,'106冬女OAB'!C:N,12,FALSE)),0,VLOOKUP(C18,'106冬女OAB'!C:N,12,FALSE))</f>
        <v>0</v>
      </c>
      <c r="G18" s="3">
        <f>IF(ISNA(VLOOKUP(C18,'107春女OAB'!C:N,12,FALSE)),0,VLOOKUP(C18,'107春女OAB'!C:N,12,FALSE))</f>
        <v>42.278985507246361</v>
      </c>
      <c r="H18" s="3">
        <f>IF(ISNA(VLOOKUP(C18,'107夏女OAB'!C:N,12,FALSE)),0,VLOOKUP(C18,'107夏女OAB'!C:N,12,FALSE))</f>
        <v>53.13095238095238</v>
      </c>
      <c r="I18" s="3">
        <f t="shared" si="0"/>
        <v>0</v>
      </c>
      <c r="J18" s="3">
        <f t="shared" si="1"/>
        <v>0</v>
      </c>
      <c r="K18" s="3">
        <f t="shared" si="2"/>
        <v>0</v>
      </c>
      <c r="L18" s="3">
        <f t="shared" si="3"/>
        <v>54.962681159420271</v>
      </c>
      <c r="M18" s="3">
        <f t="shared" si="4"/>
        <v>79.696428571428569</v>
      </c>
      <c r="N18" s="3">
        <f t="shared" si="5"/>
        <v>134.65910973084885</v>
      </c>
      <c r="O18" s="18" t="str">
        <f>IF(ISNA(VLOOKUP($C18,'107夏季賽選手組別'!B:E,4,FALSE)),0,VLOOKUP($C18,'107夏季賽選手組別'!B:E,4,FALSE))</f>
        <v>美麗華</v>
      </c>
    </row>
    <row r="19" spans="1:15" ht="16.5">
      <c r="A19" s="1">
        <v>18</v>
      </c>
      <c r="B19" s="21" t="s">
        <v>419</v>
      </c>
      <c r="C19" s="21" t="s">
        <v>420</v>
      </c>
      <c r="D19" s="3">
        <f>IF(ISNA(VLOOKUP(C19,台業女!C:N,12,FALSE)),0,VLOOKUP(C19,台業女!C:N,12,FALSE))</f>
        <v>0</v>
      </c>
      <c r="E19" s="3">
        <f>IF(ISNA(VLOOKUP(C19,'106秋女OAB'!C:N,12,FALSE)),0,VLOOKUP(C19,'106秋女OAB'!C:N,12,FALSE))</f>
        <v>0</v>
      </c>
      <c r="F19" s="3">
        <f>IF(ISNA(VLOOKUP(C19,'106冬女OAB'!C:N,12,FALSE)),0,VLOOKUP(C19,'106冬女OAB'!C:N,12,FALSE))</f>
        <v>54.379807692307693</v>
      </c>
      <c r="G19" s="3">
        <f>IF(ISNA(VLOOKUP(C19,'107春女OAB'!C:N,12,FALSE)),0,VLOOKUP(C19,'107春女OAB'!C:N,12,FALSE))</f>
        <v>53.278985507246361</v>
      </c>
      <c r="H19" s="3">
        <f>IF(ISNA(VLOOKUP(C19,'107夏女OAB'!C:N,12,FALSE)),0,VLOOKUP(C19,'107夏女OAB'!C:N,12,FALSE))</f>
        <v>0</v>
      </c>
      <c r="I19" s="3">
        <f t="shared" si="0"/>
        <v>0</v>
      </c>
      <c r="J19" s="3">
        <f t="shared" si="1"/>
        <v>0</v>
      </c>
      <c r="K19" s="3">
        <f t="shared" si="2"/>
        <v>65.255769230769232</v>
      </c>
      <c r="L19" s="3">
        <f t="shared" si="3"/>
        <v>69.262681159420268</v>
      </c>
      <c r="M19" s="3">
        <f t="shared" si="4"/>
        <v>0</v>
      </c>
      <c r="N19" s="3">
        <f t="shared" si="5"/>
        <v>134.51845039018951</v>
      </c>
      <c r="O19" s="18" t="str">
        <f>IF(ISNA(VLOOKUP($C19,'107夏季賽選手組別'!B:E,4,FALSE)),0,VLOOKUP($C19,'107夏季賽選手組別'!B:E,4,FALSE))</f>
        <v>美麗華</v>
      </c>
    </row>
    <row r="20" spans="1:15" ht="16.5">
      <c r="A20" s="1">
        <v>19</v>
      </c>
      <c r="B20" s="21" t="s">
        <v>389</v>
      </c>
      <c r="C20" s="21" t="s">
        <v>404</v>
      </c>
      <c r="D20" s="3">
        <f>IF(ISNA(VLOOKUP(C20,台業女!C:N,12,FALSE)),0,VLOOKUP(C20,台業女!C:N,12,FALSE))</f>
        <v>24.597285067873301</v>
      </c>
      <c r="E20" s="3">
        <f>IF(ISNA(VLOOKUP(C20,'106秋女OAB'!C:N,12,FALSE)),0,VLOOKUP(C20,'106秋女OAB'!C:N,12,FALSE))</f>
        <v>13.741079646976019</v>
      </c>
      <c r="F20" s="3">
        <f>IF(ISNA(VLOOKUP(C20,'106冬女OAB'!C:N,12,FALSE)),0,VLOOKUP(C20,'106冬女OAB'!C:N,12,FALSE))</f>
        <v>38.379807692307693</v>
      </c>
      <c r="G20" s="3">
        <f>IF(ISNA(VLOOKUP(C20,'107春女OAB'!C:N,12,FALSE)),0,VLOOKUP(C20,'107春女OAB'!C:N,12,FALSE))</f>
        <v>33.278985507246361</v>
      </c>
      <c r="H20" s="3">
        <f>IF(ISNA(VLOOKUP(C20,'107夏女OAB'!C:N,12,FALSE)),0,VLOOKUP(C20,'107夏女OAB'!C:N,12,FALSE))</f>
        <v>7.4166666666666714</v>
      </c>
      <c r="I20" s="3">
        <f t="shared" si="0"/>
        <v>19.677828054298644</v>
      </c>
      <c r="J20" s="3">
        <f t="shared" si="1"/>
        <v>13.741079646976019</v>
      </c>
      <c r="K20" s="3">
        <f t="shared" si="2"/>
        <v>46.055769230769229</v>
      </c>
      <c r="L20" s="3">
        <f t="shared" si="3"/>
        <v>43.262681159420268</v>
      </c>
      <c r="M20" s="3">
        <f t="shared" si="4"/>
        <v>11.125000000000007</v>
      </c>
      <c r="N20" s="3">
        <f t="shared" si="5"/>
        <v>133.86235809146416</v>
      </c>
      <c r="O20" s="18" t="str">
        <f>IF(ISNA(VLOOKUP($C20,'107夏季賽選手組別'!B:E,4,FALSE)),0,VLOOKUP($C20,'107夏季賽選手組別'!B:E,4,FALSE))</f>
        <v>揚昇</v>
      </c>
    </row>
    <row r="21" spans="1:15" ht="16.5">
      <c r="A21" s="1">
        <v>20</v>
      </c>
      <c r="B21" s="21" t="s">
        <v>389</v>
      </c>
      <c r="C21" s="21" t="s">
        <v>418</v>
      </c>
      <c r="D21" s="3">
        <f>IF(ISNA(VLOOKUP(C21,台業女!C:N,12,FALSE)),0,VLOOKUP(C21,台業女!C:N,12,FALSE))</f>
        <v>0</v>
      </c>
      <c r="E21" s="3">
        <f>IF(ISNA(VLOOKUP(C21,'106秋女OAB'!C:N,12,FALSE)),0,VLOOKUP(C21,'106秋女OAB'!C:N,12,FALSE))</f>
        <v>25.850668688071892</v>
      </c>
      <c r="F21" s="3">
        <f>IF(ISNA(VLOOKUP(C21,'106冬女OAB'!C:N,12,FALSE)),0,VLOOKUP(C21,'106冬女OAB'!C:N,12,FALSE))</f>
        <v>32.379807692307693</v>
      </c>
      <c r="G21" s="3">
        <f>IF(ISNA(VLOOKUP(C21,'107春女OAB'!C:N,12,FALSE)),0,VLOOKUP(C21,'107春女OAB'!C:N,12,FALSE))</f>
        <v>15.278985507246361</v>
      </c>
      <c r="H21" s="3">
        <f>IF(ISNA(VLOOKUP(C21,'107夏女OAB'!C:N,12,FALSE)),0,VLOOKUP(C21,'107夏女OAB'!C:N,12,FALSE))</f>
        <v>32.13095238095238</v>
      </c>
      <c r="I21" s="3">
        <f t="shared" si="0"/>
        <v>0</v>
      </c>
      <c r="J21" s="3">
        <f t="shared" si="1"/>
        <v>25.850668688071892</v>
      </c>
      <c r="K21" s="3">
        <f t="shared" si="2"/>
        <v>38.855769230769234</v>
      </c>
      <c r="L21" s="3">
        <f t="shared" si="3"/>
        <v>19.862681159420269</v>
      </c>
      <c r="M21" s="3">
        <f t="shared" si="4"/>
        <v>48.196428571428569</v>
      </c>
      <c r="N21" s="3">
        <f t="shared" si="5"/>
        <v>132.76554764968995</v>
      </c>
      <c r="O21" s="18">
        <f>IF(ISNA(VLOOKUP($C21,'107夏季賽選手組別'!B:E,4,FALSE)),0,VLOOKUP($C21,'107夏季賽選手組別'!B:E,4,FALSE))</f>
        <v>0</v>
      </c>
    </row>
    <row r="22" spans="1:15" ht="16.5">
      <c r="A22" s="1">
        <v>21</v>
      </c>
      <c r="B22" s="21" t="s">
        <v>419</v>
      </c>
      <c r="C22" s="21" t="s">
        <v>434</v>
      </c>
      <c r="D22" s="3">
        <f>IF(ISNA(VLOOKUP(C22,台業女!C:N,12,FALSE)),0,VLOOKUP(C22,台業女!C:N,12,FALSE))</f>
        <v>0</v>
      </c>
      <c r="E22" s="3">
        <f>IF(ISNA(VLOOKUP(C22,'106秋女OAB'!C:N,12,FALSE)),0,VLOOKUP(C22,'106秋女OAB'!C:N,12,FALSE))</f>
        <v>0</v>
      </c>
      <c r="F22" s="3">
        <f>IF(ISNA(VLOOKUP(C22,'106冬女OAB'!C:N,12,FALSE)),0,VLOOKUP(C22,'106冬女OAB'!C:N,12,FALSE))</f>
        <v>0</v>
      </c>
      <c r="G22" s="3">
        <f>IF(ISNA(VLOOKUP(C22,'107春女OAB'!C:N,12,FALSE)),0,VLOOKUP(C22,'107春女OAB'!C:N,12,FALSE))</f>
        <v>47.278985507246361</v>
      </c>
      <c r="H22" s="3">
        <f>IF(ISNA(VLOOKUP(C22,'107夏女OAB'!C:N,12,FALSE)),0,VLOOKUP(C22,'107夏女OAB'!C:N,12,FALSE))</f>
        <v>46.13095238095238</v>
      </c>
      <c r="I22" s="3">
        <f t="shared" si="0"/>
        <v>0</v>
      </c>
      <c r="J22" s="3">
        <f t="shared" si="1"/>
        <v>0</v>
      </c>
      <c r="K22" s="3">
        <f t="shared" si="2"/>
        <v>0</v>
      </c>
      <c r="L22" s="3">
        <f t="shared" si="3"/>
        <v>61.462681159420271</v>
      </c>
      <c r="M22" s="3">
        <f t="shared" si="4"/>
        <v>69.196428571428569</v>
      </c>
      <c r="N22" s="3">
        <f t="shared" si="5"/>
        <v>130.65910973084885</v>
      </c>
      <c r="O22" s="18" t="str">
        <f>IF(ISNA(VLOOKUP($C22,'107夏季賽選手組別'!B:E,4,FALSE)),0,VLOOKUP($C22,'107夏季賽選手組別'!B:E,4,FALSE))</f>
        <v>美麗華</v>
      </c>
    </row>
    <row r="23" spans="1:15" ht="16.5">
      <c r="A23" s="1">
        <v>22</v>
      </c>
      <c r="B23" s="21" t="s">
        <v>389</v>
      </c>
      <c r="C23" s="21" t="s">
        <v>414</v>
      </c>
      <c r="D23" s="3">
        <f>IF(ISNA(VLOOKUP(C23,台業女!C:N,12,FALSE)),0,VLOOKUP(C23,台業女!C:N,12,FALSE))</f>
        <v>0</v>
      </c>
      <c r="E23" s="3">
        <f>IF(ISNA(VLOOKUP(C23,'106秋女OAB'!C:N,12,FALSE)),0,VLOOKUP(C23,'106秋女OAB'!C:N,12,FALSE))</f>
        <v>39.658887866154089</v>
      </c>
      <c r="F23" s="3">
        <f>IF(ISNA(VLOOKUP(C23,'106冬女OAB'!C:N,12,FALSE)),0,VLOOKUP(C23,'106冬女OAB'!C:N,12,FALSE))</f>
        <v>29.379807692307693</v>
      </c>
      <c r="G23" s="3">
        <f>IF(ISNA(VLOOKUP(C23,'107春女OAB'!C:N,12,FALSE)),0,VLOOKUP(C23,'107春女OAB'!C:N,12,FALSE))</f>
        <v>0</v>
      </c>
      <c r="H23" s="3">
        <f>IF(ISNA(VLOOKUP(C23,'107夏女OAB'!C:N,12,FALSE)),0,VLOOKUP(C23,'107夏女OAB'!C:N,12,FALSE))</f>
        <v>37.13095238095238</v>
      </c>
      <c r="I23" s="3">
        <f t="shared" si="0"/>
        <v>0</v>
      </c>
      <c r="J23" s="3">
        <f t="shared" si="1"/>
        <v>39.658887866154089</v>
      </c>
      <c r="K23" s="3">
        <f t="shared" si="2"/>
        <v>35.255769230769232</v>
      </c>
      <c r="L23" s="3">
        <f t="shared" si="3"/>
        <v>0</v>
      </c>
      <c r="M23" s="3">
        <f t="shared" si="4"/>
        <v>55.696428571428569</v>
      </c>
      <c r="N23" s="3">
        <f t="shared" si="5"/>
        <v>130.6110856683519</v>
      </c>
      <c r="O23" s="18" t="str">
        <f>IF(ISNA(VLOOKUP($C23,'107夏季賽選手組別'!B:E,4,FALSE)),0,VLOOKUP($C23,'107夏季賽選手組別'!B:E,4,FALSE))</f>
        <v>台南</v>
      </c>
    </row>
    <row r="24" spans="1:15" ht="16.5">
      <c r="A24" s="1">
        <v>23</v>
      </c>
      <c r="B24" s="21" t="s">
        <v>389</v>
      </c>
      <c r="C24" s="21" t="s">
        <v>394</v>
      </c>
      <c r="D24" s="3">
        <f>IF(ISNA(VLOOKUP(C24,台業女!C:N,12,FALSE)),0,VLOOKUP(C24,台業女!C:N,12,FALSE))</f>
        <v>0</v>
      </c>
      <c r="E24" s="3">
        <f>IF(ISNA(VLOOKUP(C24,'106秋女OAB'!C:N,12,FALSE)),0,VLOOKUP(C24,'106秋女OAB'!C:N,12,FALSE))</f>
        <v>0</v>
      </c>
      <c r="F24" s="3">
        <f>IF(ISNA(VLOOKUP(C24,'106冬女OAB'!C:N,12,FALSE)),0,VLOOKUP(C24,'106冬女OAB'!C:N,12,FALSE))</f>
        <v>51.379807692307693</v>
      </c>
      <c r="G24" s="3">
        <f>IF(ISNA(VLOOKUP(C24,'107春女OAB'!C:N,12,FALSE)),0,VLOOKUP(C24,'107春女OAB'!C:N,12,FALSE))</f>
        <v>46.278985507246361</v>
      </c>
      <c r="H24" s="3">
        <f>IF(ISNA(VLOOKUP(C24,'107夏女OAB'!C:N,12,FALSE)),0,VLOOKUP(C24,'107夏女OAB'!C:N,12,FALSE))</f>
        <v>0</v>
      </c>
      <c r="I24" s="3">
        <f t="shared" si="0"/>
        <v>0</v>
      </c>
      <c r="J24" s="3">
        <f t="shared" si="1"/>
        <v>0</v>
      </c>
      <c r="K24" s="3">
        <f t="shared" si="2"/>
        <v>61.655769230769231</v>
      </c>
      <c r="L24" s="3">
        <f t="shared" si="3"/>
        <v>60.162681159420274</v>
      </c>
      <c r="M24" s="3">
        <f t="shared" si="4"/>
        <v>0</v>
      </c>
      <c r="N24" s="3">
        <f t="shared" si="5"/>
        <v>121.8184503901895</v>
      </c>
      <c r="O24" s="18">
        <f>IF(ISNA(VLOOKUP($C24,'107夏季賽選手組別'!B:E,4,FALSE)),0,VLOOKUP($C24,'107夏季賽選手組別'!B:E,4,FALSE))</f>
        <v>0</v>
      </c>
    </row>
    <row r="25" spans="1:15" ht="16.5">
      <c r="A25" s="1">
        <v>24</v>
      </c>
      <c r="B25" s="21" t="s">
        <v>700</v>
      </c>
      <c r="C25" s="21" t="s">
        <v>377</v>
      </c>
      <c r="D25" s="3">
        <f>IF(ISNA(VLOOKUP(C25,台業女!C:N,12,FALSE)),0,VLOOKUP(C25,台業女!C:N,12,FALSE))</f>
        <v>0</v>
      </c>
      <c r="E25" s="3">
        <f>IF(ISNA(VLOOKUP(C25,'106秋女OAB'!C:N,12,FALSE)),0,VLOOKUP(C25,'106秋女OAB'!C:N,12,FALSE))</f>
        <v>36.699983756565047</v>
      </c>
      <c r="F25" s="3">
        <f>IF(ISNA(VLOOKUP(C25,'106冬女OAB'!C:N,12,FALSE)),0,VLOOKUP(C25,'106冬女OAB'!C:N,12,FALSE))</f>
        <v>8.1923076923076934</v>
      </c>
      <c r="G25" s="3">
        <f>IF(ISNA(VLOOKUP(C25,'107春女OAB'!C:N,12,FALSE)),0,VLOOKUP(C25,'107春女OAB'!C:N,12,FALSE))</f>
        <v>0</v>
      </c>
      <c r="H25" s="3">
        <f>IF(ISNA(VLOOKUP(C25,'107夏女OAB'!C:N,12,FALSE)),0,VLOOKUP(C25,'107夏女OAB'!C:N,12,FALSE))</f>
        <v>49.13095238095238</v>
      </c>
      <c r="I25" s="3">
        <f t="shared" si="0"/>
        <v>0</v>
      </c>
      <c r="J25" s="3">
        <f t="shared" si="1"/>
        <v>36.699983756565047</v>
      </c>
      <c r="K25" s="3">
        <f t="shared" si="2"/>
        <v>9.8307692307692314</v>
      </c>
      <c r="L25" s="3">
        <f t="shared" si="3"/>
        <v>0</v>
      </c>
      <c r="M25" s="3">
        <f t="shared" si="4"/>
        <v>73.696428571428569</v>
      </c>
      <c r="N25" s="3">
        <f t="shared" si="5"/>
        <v>120.22718155876285</v>
      </c>
      <c r="O25" s="18" t="str">
        <f>IF(ISNA(VLOOKUP($C25,'107夏季賽選手組別'!B:E,4,FALSE)),0,VLOOKUP($C25,'107夏季賽選手組別'!B:E,4,FALSE))</f>
        <v>台灣</v>
      </c>
    </row>
    <row r="26" spans="1:15" ht="16.5">
      <c r="A26" s="1">
        <v>25</v>
      </c>
      <c r="B26" s="21" t="s">
        <v>700</v>
      </c>
      <c r="C26" s="21" t="s">
        <v>374</v>
      </c>
      <c r="D26" s="3">
        <f>IF(ISNA(VLOOKUP(C26,台業女!C:N,12,FALSE)),0,VLOOKUP(C26,台業女!C:N,12,FALSE))</f>
        <v>0</v>
      </c>
      <c r="E26" s="3">
        <f>IF(ISNA(VLOOKUP(C26,'106秋女OAB'!C:N,12,FALSE)),0,VLOOKUP(C26,'106秋女OAB'!C:N,12,FALSE))</f>
        <v>45.576696085332173</v>
      </c>
      <c r="F26" s="3">
        <f>IF(ISNA(VLOOKUP(C26,'106冬女OAB'!C:N,12,FALSE)),0,VLOOKUP(C26,'106冬女OAB'!C:N,12,FALSE))</f>
        <v>37.379807692307693</v>
      </c>
      <c r="G26" s="3">
        <f>IF(ISNA(VLOOKUP(C26,'107春女OAB'!C:N,12,FALSE)),0,VLOOKUP(C26,'107春女OAB'!C:N,12,FALSE))</f>
        <v>17.695652173913032</v>
      </c>
      <c r="H26" s="3">
        <f>IF(ISNA(VLOOKUP(C26,'107夏女OAB'!C:N,12,FALSE)),0,VLOOKUP(C26,'107夏女OAB'!C:N,12,FALSE))</f>
        <v>0</v>
      </c>
      <c r="I26" s="3">
        <f t="shared" si="0"/>
        <v>0</v>
      </c>
      <c r="J26" s="3">
        <f t="shared" si="1"/>
        <v>45.576696085332173</v>
      </c>
      <c r="K26" s="3">
        <f t="shared" si="2"/>
        <v>44.855769230769234</v>
      </c>
      <c r="L26" s="3">
        <f t="shared" si="3"/>
        <v>23.004347826086942</v>
      </c>
      <c r="M26" s="3">
        <f t="shared" si="4"/>
        <v>0</v>
      </c>
      <c r="N26" s="3">
        <f t="shared" si="5"/>
        <v>113.43681314218834</v>
      </c>
      <c r="O26" s="18" t="str">
        <f>IF(ISNA(VLOOKUP($C26,'107夏季賽選手組別'!B:E,4,FALSE)),0,VLOOKUP($C26,'107夏季賽選手組別'!B:E,4,FALSE))</f>
        <v>高雄</v>
      </c>
    </row>
    <row r="27" spans="1:15" ht="16.5">
      <c r="A27" s="1">
        <v>26</v>
      </c>
      <c r="B27" s="21" t="s">
        <v>389</v>
      </c>
      <c r="C27" s="21" t="s">
        <v>411</v>
      </c>
      <c r="D27" s="3">
        <f>IF(ISNA(VLOOKUP(C27,台業女!C:N,12,FALSE)),0,VLOOKUP(C27,台業女!C:N,12,FALSE))</f>
        <v>25.597285067873301</v>
      </c>
      <c r="E27" s="3">
        <f>IF(ISNA(VLOOKUP(C27,'106秋女OAB'!C:N,12,FALSE)),0,VLOOKUP(C27,'106秋女OAB'!C:N,12,FALSE))</f>
        <v>7.8232714277979483</v>
      </c>
      <c r="F27" s="3">
        <f>IF(ISNA(VLOOKUP(C27,'106冬女OAB'!C:N,12,FALSE)),0,VLOOKUP(C27,'106冬女OAB'!C:N,12,FALSE))</f>
        <v>24.379807692307693</v>
      </c>
      <c r="G27" s="3">
        <f>IF(ISNA(VLOOKUP(C27,'107春女OAB'!C:N,12,FALSE)),0,VLOOKUP(C27,'107春女OAB'!C:N,12,FALSE))</f>
        <v>4.0869565217391255</v>
      </c>
      <c r="H27" s="3">
        <f>IF(ISNA(VLOOKUP(C27,'107夏女OAB'!C:N,12,FALSE)),0,VLOOKUP(C27,'107夏女OAB'!C:N,12,FALSE))</f>
        <v>31.13095238095238</v>
      </c>
      <c r="I27" s="3">
        <f t="shared" si="0"/>
        <v>20.477828054298641</v>
      </c>
      <c r="J27" s="3">
        <f t="shared" si="1"/>
        <v>7.8232714277979483</v>
      </c>
      <c r="K27" s="3">
        <f t="shared" si="2"/>
        <v>29.255769230769232</v>
      </c>
      <c r="L27" s="3">
        <f t="shared" si="3"/>
        <v>5.3130434782608633</v>
      </c>
      <c r="M27" s="3">
        <f t="shared" si="4"/>
        <v>46.696428571428569</v>
      </c>
      <c r="N27" s="3">
        <f t="shared" si="5"/>
        <v>109.56634076255526</v>
      </c>
      <c r="O27" s="18">
        <f>IF(ISNA(VLOOKUP($C27,'107夏季賽選手組別'!B:E,4,FALSE)),0,VLOOKUP($C27,'107夏季賽選手組別'!B:E,4,FALSE))</f>
        <v>0</v>
      </c>
    </row>
    <row r="28" spans="1:15" ht="16.5">
      <c r="A28" s="1">
        <v>27</v>
      </c>
      <c r="B28" s="21" t="s">
        <v>419</v>
      </c>
      <c r="C28" s="21" t="s">
        <v>431</v>
      </c>
      <c r="D28" s="3">
        <f>IF(ISNA(VLOOKUP(C28,台業女!C:N,12,FALSE)),0,VLOOKUP(C28,台業女!C:N,12,FALSE))</f>
        <v>0</v>
      </c>
      <c r="E28" s="3">
        <f>IF(ISNA(VLOOKUP(C28,'106秋女OAB'!C:N,12,FALSE)),0,VLOOKUP(C28,'106秋女OAB'!C:N,12,FALSE))</f>
        <v>0</v>
      </c>
      <c r="F28" s="3">
        <f>IF(ISNA(VLOOKUP(C28,'106冬女OAB'!C:N,12,FALSE)),0,VLOOKUP(C28,'106冬女OAB'!C:N,12,FALSE))</f>
        <v>2.8798076923076934</v>
      </c>
      <c r="G28" s="3">
        <f>IF(ISNA(VLOOKUP(C28,'107春女OAB'!C:N,12,FALSE)),0,VLOOKUP(C28,'107春女OAB'!C:N,12,FALSE))</f>
        <v>36.278985507246361</v>
      </c>
      <c r="H28" s="3">
        <f>IF(ISNA(VLOOKUP(C28,'107夏女OAB'!C:N,12,FALSE)),0,VLOOKUP(C28,'107夏女OAB'!C:N,12,FALSE))</f>
        <v>37.13095238095238</v>
      </c>
      <c r="I28" s="3">
        <f t="shared" si="0"/>
        <v>0</v>
      </c>
      <c r="J28" s="3">
        <f t="shared" si="1"/>
        <v>0</v>
      </c>
      <c r="K28" s="3">
        <f t="shared" si="2"/>
        <v>3.4557692307692318</v>
      </c>
      <c r="L28" s="3">
        <f t="shared" si="3"/>
        <v>47.162681159420274</v>
      </c>
      <c r="M28" s="3">
        <f t="shared" si="4"/>
        <v>55.696428571428569</v>
      </c>
      <c r="N28" s="3">
        <f t="shared" si="5"/>
        <v>106.31487896161808</v>
      </c>
      <c r="O28" s="18">
        <f>IF(ISNA(VLOOKUP($C28,'107夏季賽選手組別'!B:E,4,FALSE)),0,VLOOKUP($C28,'107夏季賽選手組別'!B:E,4,FALSE))</f>
        <v>0</v>
      </c>
    </row>
    <row r="29" spans="1:15" ht="16.5">
      <c r="A29" s="1">
        <v>28</v>
      </c>
      <c r="B29" s="21" t="s">
        <v>419</v>
      </c>
      <c r="C29" s="21" t="s">
        <v>425</v>
      </c>
      <c r="D29" s="3">
        <f>IF(ISNA(VLOOKUP(C29,台業女!C:N,12,FALSE)),0,VLOOKUP(C29,台業女!C:N,12,FALSE))</f>
        <v>0</v>
      </c>
      <c r="E29" s="3">
        <f>IF(ISNA(VLOOKUP(C29,'106秋女OAB'!C:N,12,FALSE)),0,VLOOKUP(C29,'106秋女OAB'!C:N,12,FALSE))</f>
        <v>7.8232714277979341</v>
      </c>
      <c r="F29" s="3">
        <f>IF(ISNA(VLOOKUP(C29,'106冬女OAB'!C:N,12,FALSE)),0,VLOOKUP(C29,'106冬女OAB'!C:N,12,FALSE))</f>
        <v>2.6923076923076934</v>
      </c>
      <c r="G29" s="3">
        <f>IF(ISNA(VLOOKUP(C29,'107春女OAB'!C:N,12,FALSE)),0,VLOOKUP(C29,'107春女OAB'!C:N,12,FALSE))</f>
        <v>28.278985507246361</v>
      </c>
      <c r="H29" s="3">
        <f>IF(ISNA(VLOOKUP(C29,'107夏女OAB'!C:N,12,FALSE)),0,VLOOKUP(C29,'107夏女OAB'!C:N,12,FALSE))</f>
        <v>36.13095238095238</v>
      </c>
      <c r="I29" s="3">
        <f t="shared" si="0"/>
        <v>0</v>
      </c>
      <c r="J29" s="3">
        <f t="shared" si="1"/>
        <v>7.8232714277979341</v>
      </c>
      <c r="K29" s="3">
        <f t="shared" si="2"/>
        <v>3.2307692307692322</v>
      </c>
      <c r="L29" s="3">
        <f t="shared" si="3"/>
        <v>36.762681159420268</v>
      </c>
      <c r="M29" s="3">
        <f t="shared" si="4"/>
        <v>54.196428571428569</v>
      </c>
      <c r="N29" s="3">
        <f t="shared" si="5"/>
        <v>102.01315038941601</v>
      </c>
      <c r="O29" s="18" t="str">
        <f>IF(ISNA(VLOOKUP($C29,'107夏季賽選手組別'!B:E,4,FALSE)),0,VLOOKUP($C29,'107夏季賽選手組別'!B:E,4,FALSE))</f>
        <v>揚昇</v>
      </c>
    </row>
    <row r="30" spans="1:15" ht="16.5">
      <c r="A30" s="1">
        <v>29</v>
      </c>
      <c r="B30" s="21" t="s">
        <v>419</v>
      </c>
      <c r="C30" s="21" t="s">
        <v>439</v>
      </c>
      <c r="D30" s="3">
        <f>IF(ISNA(VLOOKUP(C30,台業女!C:N,12,FALSE)),0,VLOOKUP(C30,台業女!C:N,12,FALSE))</f>
        <v>0</v>
      </c>
      <c r="E30" s="3">
        <f>IF(ISNA(VLOOKUP(C30,'106秋女OAB'!C:N,12,FALSE)),0,VLOOKUP(C30,'106秋女OAB'!C:N,12,FALSE))</f>
        <v>0</v>
      </c>
      <c r="F30" s="3">
        <f>IF(ISNA(VLOOKUP(C30,'106冬女OAB'!C:N,12,FALSE)),0,VLOOKUP(C30,'106冬女OAB'!C:N,12,FALSE))</f>
        <v>32.379807692307693</v>
      </c>
      <c r="G30" s="3">
        <f>IF(ISNA(VLOOKUP(C30,'107春女OAB'!C:N,12,FALSE)),0,VLOOKUP(C30,'107春女OAB'!C:N,12,FALSE))</f>
        <v>20.278985507246361</v>
      </c>
      <c r="H30" s="3">
        <f>IF(ISNA(VLOOKUP(C30,'107夏女OAB'!C:N,12,FALSE)),0,VLOOKUP(C30,'107夏女OAB'!C:N,12,FALSE))</f>
        <v>22.13095238095238</v>
      </c>
      <c r="I30" s="3">
        <f t="shared" si="0"/>
        <v>0</v>
      </c>
      <c r="J30" s="3">
        <f t="shared" si="1"/>
        <v>0</v>
      </c>
      <c r="K30" s="3">
        <f t="shared" si="2"/>
        <v>38.855769230769234</v>
      </c>
      <c r="L30" s="3">
        <f t="shared" si="3"/>
        <v>26.362681159420269</v>
      </c>
      <c r="M30" s="3">
        <f t="shared" si="4"/>
        <v>33.196428571428569</v>
      </c>
      <c r="N30" s="3">
        <f t="shared" si="5"/>
        <v>98.414878961618072</v>
      </c>
      <c r="O30" s="18" t="str">
        <f>IF(ISNA(VLOOKUP($C30,'107夏季賽選手組別'!B:E,4,FALSE)),0,VLOOKUP($C30,'107夏季賽選手組別'!B:E,4,FALSE))</f>
        <v>斑芝花</v>
      </c>
    </row>
    <row r="31" spans="1:15" ht="16.5">
      <c r="A31" s="1">
        <v>30</v>
      </c>
      <c r="B31" s="21" t="s">
        <v>389</v>
      </c>
      <c r="C31" s="21" t="s">
        <v>412</v>
      </c>
      <c r="D31" s="3">
        <f>IF(ISNA(VLOOKUP(C31,台業女!C:N,12,FALSE)),0,VLOOKUP(C31,台業女!C:N,12,FALSE))</f>
        <v>0</v>
      </c>
      <c r="E31" s="3">
        <f>IF(ISNA(VLOOKUP(C31,'106秋女OAB'!C:N,12,FALSE)),0,VLOOKUP(C31,'106秋女OAB'!C:N,12,FALSE))</f>
        <v>33.741079646976004</v>
      </c>
      <c r="F31" s="3">
        <f>IF(ISNA(VLOOKUP(C31,'106冬女OAB'!C:N,12,FALSE)),0,VLOOKUP(C31,'106冬女OAB'!C:N,12,FALSE))</f>
        <v>5.5</v>
      </c>
      <c r="G31" s="3">
        <f>IF(ISNA(VLOOKUP(C31,'107春女OAB'!C:N,12,FALSE)),0,VLOOKUP(C31,'107春女OAB'!C:N,12,FALSE))</f>
        <v>11.695652173913032</v>
      </c>
      <c r="H31" s="3">
        <f>IF(ISNA(VLOOKUP(C31,'107夏女OAB'!C:N,12,FALSE)),0,VLOOKUP(C31,'107夏女OAB'!C:N,12,FALSE))</f>
        <v>24.13095238095238</v>
      </c>
      <c r="I31" s="3">
        <f t="shared" si="0"/>
        <v>0</v>
      </c>
      <c r="J31" s="3">
        <f t="shared" si="1"/>
        <v>33.741079646976004</v>
      </c>
      <c r="K31" s="3">
        <f t="shared" si="2"/>
        <v>6.6</v>
      </c>
      <c r="L31" s="3">
        <f t="shared" si="3"/>
        <v>15.204347826086943</v>
      </c>
      <c r="M31" s="3">
        <f t="shared" si="4"/>
        <v>36.196428571428569</v>
      </c>
      <c r="N31" s="3">
        <f t="shared" si="5"/>
        <v>91.741856044491527</v>
      </c>
      <c r="O31" s="18" t="str">
        <f>IF(ISNA(VLOOKUP($C31,'107夏季賽選手組別'!B:E,4,FALSE)),0,VLOOKUP($C31,'107夏季賽選手組別'!B:E,4,FALSE))</f>
        <v>全國</v>
      </c>
    </row>
    <row r="32" spans="1:15" ht="16.5">
      <c r="A32" s="1">
        <v>31</v>
      </c>
      <c r="B32" s="21" t="s">
        <v>700</v>
      </c>
      <c r="C32" s="21" t="s">
        <v>385</v>
      </c>
      <c r="D32" s="3">
        <f>IF(ISNA(VLOOKUP(C32,台業女!C:N,12,FALSE)),0,VLOOKUP(C32,台業女!C:N,12,FALSE))</f>
        <v>0</v>
      </c>
      <c r="E32" s="3">
        <f>IF(ISNA(VLOOKUP(C32,'106秋女OAB'!C:N,12,FALSE)),0,VLOOKUP(C32,'106秋女OAB'!C:N,12,FALSE))</f>
        <v>0</v>
      </c>
      <c r="F32" s="3">
        <f>IF(ISNA(VLOOKUP(C32,'106冬女OAB'!C:N,12,FALSE)),0,VLOOKUP(C32,'106冬女OAB'!C:N,12,FALSE))</f>
        <v>7.1923076923076934</v>
      </c>
      <c r="G32" s="3">
        <f>IF(ISNA(VLOOKUP(C32,'107春女OAB'!C:N,12,FALSE)),0,VLOOKUP(C32,'107春女OAB'!C:N,12,FALSE))</f>
        <v>0</v>
      </c>
      <c r="H32" s="3">
        <f>IF(ISNA(VLOOKUP(C32,'107夏女OAB'!C:N,12,FALSE)),0,VLOOKUP(C32,'107夏女OAB'!C:N,12,FALSE))</f>
        <v>53.13095238095238</v>
      </c>
      <c r="I32" s="3">
        <f t="shared" si="0"/>
        <v>0</v>
      </c>
      <c r="J32" s="3">
        <f t="shared" si="1"/>
        <v>0</v>
      </c>
      <c r="K32" s="3">
        <f t="shared" si="2"/>
        <v>8.6307692307692321</v>
      </c>
      <c r="L32" s="3">
        <f t="shared" si="3"/>
        <v>0</v>
      </c>
      <c r="M32" s="3">
        <f t="shared" si="4"/>
        <v>79.696428571428569</v>
      </c>
      <c r="N32" s="3">
        <f t="shared" si="5"/>
        <v>88.327197802197801</v>
      </c>
      <c r="O32" s="18" t="str">
        <f>IF(ISNA(VLOOKUP($C32,'107夏季賽選手組別'!B:E,4,FALSE)),0,VLOOKUP($C32,'107夏季賽選手組別'!B:E,4,FALSE))</f>
        <v>美麗華</v>
      </c>
    </row>
    <row r="33" spans="1:15" ht="16.5">
      <c r="A33" s="1">
        <v>32</v>
      </c>
      <c r="B33" s="21" t="s">
        <v>700</v>
      </c>
      <c r="C33" s="21" t="s">
        <v>368</v>
      </c>
      <c r="D33" s="3">
        <f>IF(ISNA(VLOOKUP(C33,台業女!C:N,12,FALSE)),0,VLOOKUP(C33,台業女!C:N,12,FALSE))</f>
        <v>0</v>
      </c>
      <c r="E33" s="3">
        <f>IF(ISNA(VLOOKUP(C33,'106秋女OAB'!C:N,12,FALSE)),0,VLOOKUP(C33,'106秋女OAB'!C:N,12,FALSE))</f>
        <v>30.782175537386962</v>
      </c>
      <c r="F33" s="3">
        <f>IF(ISNA(VLOOKUP(C33,'106冬女OAB'!C:N,12,FALSE)),0,VLOOKUP(C33,'106冬女OAB'!C:N,12,FALSE))</f>
        <v>26.379807692307693</v>
      </c>
      <c r="G33" s="3">
        <f>IF(ISNA(VLOOKUP(C33,'107春女OAB'!C:N,12,FALSE)),0,VLOOKUP(C33,'107春女OAB'!C:N,12,FALSE))</f>
        <v>11.695652173913032</v>
      </c>
      <c r="H33" s="3">
        <f>IF(ISNA(VLOOKUP(C33,'107夏女OAB'!C:N,12,FALSE)),0,VLOOKUP(C33,'107夏女OAB'!C:N,12,FALSE))</f>
        <v>0</v>
      </c>
      <c r="I33" s="3">
        <f t="shared" si="0"/>
        <v>0</v>
      </c>
      <c r="J33" s="3">
        <f t="shared" si="1"/>
        <v>30.782175537386962</v>
      </c>
      <c r="K33" s="3">
        <f t="shared" si="2"/>
        <v>31.655769230769231</v>
      </c>
      <c r="L33" s="3">
        <f t="shared" si="3"/>
        <v>15.204347826086943</v>
      </c>
      <c r="M33" s="3">
        <f t="shared" si="4"/>
        <v>0</v>
      </c>
      <c r="N33" s="3">
        <f t="shared" si="5"/>
        <v>77.642292594243131</v>
      </c>
      <c r="O33" s="18">
        <f>IF(ISNA(VLOOKUP($C33,'107夏季賽選手組別'!B:E,4,FALSE)),0,VLOOKUP($C33,'107夏季賽選手組別'!B:E,4,FALSE))</f>
        <v>0</v>
      </c>
    </row>
    <row r="34" spans="1:15" ht="16.5">
      <c r="A34" s="1">
        <v>33</v>
      </c>
      <c r="B34" s="21" t="s">
        <v>389</v>
      </c>
      <c r="C34" s="21" t="s">
        <v>417</v>
      </c>
      <c r="D34" s="3">
        <f>IF(ISNA(VLOOKUP(C34,台業女!C:N,12,FALSE)),0,VLOOKUP(C34,台業女!C:N,12,FALSE))</f>
        <v>0</v>
      </c>
      <c r="E34" s="3">
        <f>IF(ISNA(VLOOKUP(C34,'106秋女OAB'!C:N,12,FALSE)),0,VLOOKUP(C34,'106秋女OAB'!C:N,12,FALSE))</f>
        <v>33.741079646976004</v>
      </c>
      <c r="F34" s="3">
        <f>IF(ISNA(VLOOKUP(C34,'106冬女OAB'!C:N,12,FALSE)),0,VLOOKUP(C34,'106冬女OAB'!C:N,12,FALSE))</f>
        <v>20.379807692307693</v>
      </c>
      <c r="G34" s="3">
        <f>IF(ISNA(VLOOKUP(C34,'107春女OAB'!C:N,12,FALSE)),0,VLOOKUP(C34,'107春女OAB'!C:N,12,FALSE))</f>
        <v>0</v>
      </c>
      <c r="H34" s="3">
        <f>IF(ISNA(VLOOKUP(C34,'107夏女OAB'!C:N,12,FALSE)),0,VLOOKUP(C34,'107夏女OAB'!C:N,12,FALSE))</f>
        <v>12.416666666666671</v>
      </c>
      <c r="I34" s="3">
        <f t="shared" ref="I34:I65" si="6">D34*0.8</f>
        <v>0</v>
      </c>
      <c r="J34" s="3">
        <f t="shared" ref="J34:J65" si="7">E34</f>
        <v>33.741079646976004</v>
      </c>
      <c r="K34" s="3">
        <f t="shared" ref="K34:K65" si="8">F34*1.2</f>
        <v>24.455769230769231</v>
      </c>
      <c r="L34" s="3">
        <f t="shared" ref="L34:L65" si="9">G34*1.3</f>
        <v>0</v>
      </c>
      <c r="M34" s="3">
        <f t="shared" ref="M34:M65" si="10">H34*1.5</f>
        <v>18.625000000000007</v>
      </c>
      <c r="N34" s="3">
        <f t="shared" ref="N34:N65" si="11">SUM(I34:M34)</f>
        <v>76.821848877745254</v>
      </c>
      <c r="O34" s="18">
        <f>IF(ISNA(VLOOKUP($C34,'107夏季賽選手組別'!B:E,4,FALSE)),0,VLOOKUP($C34,'107夏季賽選手組別'!B:E,4,FALSE))</f>
        <v>0</v>
      </c>
    </row>
    <row r="35" spans="1:15" ht="16.5">
      <c r="A35" s="1">
        <v>34</v>
      </c>
      <c r="B35" s="21" t="s">
        <v>389</v>
      </c>
      <c r="C35" s="21" t="s">
        <v>416</v>
      </c>
      <c r="D35" s="3">
        <f>IF(ISNA(VLOOKUP(C35,台業女!C:N,12,FALSE)),0,VLOOKUP(C35,台業女!C:N,12,FALSE))</f>
        <v>0</v>
      </c>
      <c r="E35" s="3">
        <f>IF(ISNA(VLOOKUP(C35,'106秋女OAB'!C:N,12,FALSE)),0,VLOOKUP(C35,'106秋女OAB'!C:N,12,FALSE))</f>
        <v>31.768476907249976</v>
      </c>
      <c r="F35" s="3">
        <f>IF(ISNA(VLOOKUP(C35,'106冬女OAB'!C:N,12,FALSE)),0,VLOOKUP(C35,'106冬女OAB'!C:N,12,FALSE))</f>
        <v>28.379807692307693</v>
      </c>
      <c r="G35" s="3">
        <f>IF(ISNA(VLOOKUP(C35,'107春女OAB'!C:N,12,FALSE)),0,VLOOKUP(C35,'107春女OAB'!C:N,12,FALSE))</f>
        <v>7.6956521739130324</v>
      </c>
      <c r="H35" s="3">
        <f>IF(ISNA(VLOOKUP(C35,'107夏女OAB'!C:N,12,FALSE)),0,VLOOKUP(C35,'107夏女OAB'!C:N,12,FALSE))</f>
        <v>0</v>
      </c>
      <c r="I35" s="3">
        <f t="shared" si="6"/>
        <v>0</v>
      </c>
      <c r="J35" s="3">
        <f t="shared" si="7"/>
        <v>31.768476907249976</v>
      </c>
      <c r="K35" s="3">
        <f t="shared" si="8"/>
        <v>34.055769230769229</v>
      </c>
      <c r="L35" s="3">
        <f t="shared" si="9"/>
        <v>10.004347826086942</v>
      </c>
      <c r="M35" s="3">
        <f t="shared" si="10"/>
        <v>0</v>
      </c>
      <c r="N35" s="3">
        <f t="shared" si="11"/>
        <v>75.828593964106147</v>
      </c>
      <c r="O35" s="18" t="str">
        <f>IF(ISNA(VLOOKUP($C35,'107夏季賽選手組別'!B:E,4,FALSE)),0,VLOOKUP($C35,'107夏季賽選手組別'!B:E,4,FALSE))</f>
        <v>南一</v>
      </c>
    </row>
    <row r="36" spans="1:15" ht="16.5">
      <c r="A36" s="1">
        <v>35</v>
      </c>
      <c r="B36" s="21" t="s">
        <v>419</v>
      </c>
      <c r="C36" s="21" t="s">
        <v>440</v>
      </c>
      <c r="D36" s="3">
        <f>IF(ISNA(VLOOKUP(C36,台業女!C:N,12,FALSE)),0,VLOOKUP(C36,台業女!C:N,12,FALSE))</f>
        <v>0</v>
      </c>
      <c r="E36" s="3">
        <f>IF(ISNA(VLOOKUP(C36,'106秋女OAB'!C:N,12,FALSE)),0,VLOOKUP(C36,'106秋女OAB'!C:N,12,FALSE))</f>
        <v>32.754778277113004</v>
      </c>
      <c r="F36" s="3">
        <f>IF(ISNA(VLOOKUP(C36,'106冬女OAB'!C:N,12,FALSE)),0,VLOOKUP(C36,'106冬女OAB'!C:N,12,FALSE))</f>
        <v>27.379807692307693</v>
      </c>
      <c r="G36" s="3">
        <f>IF(ISNA(VLOOKUP(C36,'107春女OAB'!C:N,12,FALSE)),0,VLOOKUP(C36,'107春女OAB'!C:N,12,FALSE))</f>
        <v>7.6956521739130324</v>
      </c>
      <c r="H36" s="3">
        <f>IF(ISNA(VLOOKUP(C36,'107夏女OAB'!C:N,12,FALSE)),0,VLOOKUP(C36,'107夏女OAB'!C:N,12,FALSE))</f>
        <v>0</v>
      </c>
      <c r="I36" s="3">
        <f t="shared" si="6"/>
        <v>0</v>
      </c>
      <c r="J36" s="3">
        <f t="shared" si="7"/>
        <v>32.754778277113004</v>
      </c>
      <c r="K36" s="3">
        <f t="shared" si="8"/>
        <v>32.855769230769234</v>
      </c>
      <c r="L36" s="3">
        <f t="shared" si="9"/>
        <v>10.004347826086942</v>
      </c>
      <c r="M36" s="3">
        <f t="shared" si="10"/>
        <v>0</v>
      </c>
      <c r="N36" s="3">
        <f t="shared" si="11"/>
        <v>75.614895333969187</v>
      </c>
      <c r="O36" s="18">
        <f>IF(ISNA(VLOOKUP($C36,'107夏季賽選手組別'!B:E,4,FALSE)),0,VLOOKUP($C36,'107夏季賽選手組別'!B:E,4,FALSE))</f>
        <v>0</v>
      </c>
    </row>
    <row r="37" spans="1:15" ht="16.5">
      <c r="A37" s="1">
        <v>36</v>
      </c>
      <c r="B37" s="21" t="s">
        <v>389</v>
      </c>
      <c r="C37" s="21" t="s">
        <v>403</v>
      </c>
      <c r="D37" s="3">
        <f>IF(ISNA(VLOOKUP(C37,台業女!C:N,12,FALSE)),0,VLOOKUP(C37,台業女!C:N,12,FALSE))</f>
        <v>0</v>
      </c>
      <c r="E37" s="3">
        <f>IF(ISNA(VLOOKUP(C37,'106秋女OAB'!C:N,12,FALSE)),0,VLOOKUP(C37,'106秋女OAB'!C:N,12,FALSE))</f>
        <v>0</v>
      </c>
      <c r="F37" s="3">
        <f>IF(ISNA(VLOOKUP(C37,'106冬女OAB'!C:N,12,FALSE)),0,VLOOKUP(C37,'106冬女OAB'!C:N,12,FALSE))</f>
        <v>6.1923076923076934</v>
      </c>
      <c r="G37" s="3">
        <f>IF(ISNA(VLOOKUP(C37,'107春女OAB'!C:N,12,FALSE)),0,VLOOKUP(C37,'107春女OAB'!C:N,12,FALSE))</f>
        <v>9.0869565217391255</v>
      </c>
      <c r="H37" s="3">
        <f>IF(ISNA(VLOOKUP(C37,'107夏女OAB'!C:N,12,FALSE)),0,VLOOKUP(C37,'107夏女OAB'!C:N,12,FALSE))</f>
        <v>31.13095238095238</v>
      </c>
      <c r="I37" s="3">
        <f t="shared" si="6"/>
        <v>0</v>
      </c>
      <c r="J37" s="3">
        <f t="shared" si="7"/>
        <v>0</v>
      </c>
      <c r="K37" s="3">
        <f t="shared" si="8"/>
        <v>7.4307692307692319</v>
      </c>
      <c r="L37" s="3">
        <f t="shared" si="9"/>
        <v>11.813043478260864</v>
      </c>
      <c r="M37" s="3">
        <f t="shared" si="10"/>
        <v>46.696428571428569</v>
      </c>
      <c r="N37" s="3">
        <f t="shared" si="11"/>
        <v>65.940241280458665</v>
      </c>
      <c r="O37" s="18" t="str">
        <f>IF(ISNA(VLOOKUP($C37,'107夏季賽選手組別'!B:E,4,FALSE)),0,VLOOKUP($C37,'107夏季賽選手組別'!B:E,4,FALSE))</f>
        <v>台北</v>
      </c>
    </row>
    <row r="38" spans="1:15" ht="16.5">
      <c r="A38" s="1">
        <v>37</v>
      </c>
      <c r="B38" s="21" t="s">
        <v>389</v>
      </c>
      <c r="C38" s="21" t="s">
        <v>399</v>
      </c>
      <c r="D38" s="3">
        <f>IF(ISNA(VLOOKUP(C38,台業女!C:N,12,FALSE)),0,VLOOKUP(C38,台業女!C:N,12,FALSE))</f>
        <v>0</v>
      </c>
      <c r="E38" s="3">
        <f>IF(ISNA(VLOOKUP(C38,'106秋女OAB'!C:N,12,FALSE)),0,VLOOKUP(C38,'106秋女OAB'!C:N,12,FALSE))</f>
        <v>11.76847690724999</v>
      </c>
      <c r="F38" s="3">
        <f>IF(ISNA(VLOOKUP(C38,'106冬女OAB'!C:N,12,FALSE)),0,VLOOKUP(C38,'106冬女OAB'!C:N,12,FALSE))</f>
        <v>0.5</v>
      </c>
      <c r="G38" s="3">
        <f>IF(ISNA(VLOOKUP(C38,'107春女OAB'!C:N,12,FALSE)),0,VLOOKUP(C38,'107春女OAB'!C:N,12,FALSE))</f>
        <v>4.6956521739130324</v>
      </c>
      <c r="H38" s="3">
        <f>IF(ISNA(VLOOKUP(C38,'107夏女OAB'!C:N,12,FALSE)),0,VLOOKUP(C38,'107夏女OAB'!C:N,12,FALSE))</f>
        <v>28.13095238095238</v>
      </c>
      <c r="I38" s="3">
        <f t="shared" si="6"/>
        <v>0</v>
      </c>
      <c r="J38" s="3">
        <f t="shared" si="7"/>
        <v>11.76847690724999</v>
      </c>
      <c r="K38" s="3">
        <f t="shared" si="8"/>
        <v>0.6</v>
      </c>
      <c r="L38" s="3">
        <f t="shared" si="9"/>
        <v>6.1043478260869426</v>
      </c>
      <c r="M38" s="3">
        <f t="shared" si="10"/>
        <v>42.196428571428569</v>
      </c>
      <c r="N38" s="3">
        <f t="shared" si="11"/>
        <v>60.669253304765505</v>
      </c>
      <c r="O38" s="18" t="str">
        <f>IF(ISNA(VLOOKUP($C38,'107夏季賽選手組別'!B:E,4,FALSE)),0,VLOOKUP($C38,'107夏季賽選手組別'!B:E,4,FALSE))</f>
        <v>老爺</v>
      </c>
    </row>
    <row r="39" spans="1:15" ht="16.5">
      <c r="A39" s="1">
        <v>38</v>
      </c>
      <c r="B39" s="21" t="s">
        <v>389</v>
      </c>
      <c r="C39" s="21" t="s">
        <v>402</v>
      </c>
      <c r="D39" s="3">
        <f>IF(ISNA(VLOOKUP(C39,台業女!C:N,12,FALSE)),0,VLOOKUP(C39,台業女!C:N,12,FALSE))</f>
        <v>0</v>
      </c>
      <c r="E39" s="3">
        <f>IF(ISNA(VLOOKUP(C39,'106秋女OAB'!C:N,12,FALSE)),0,VLOOKUP(C39,'106秋女OAB'!C:N,12,FALSE))</f>
        <v>0</v>
      </c>
      <c r="F39" s="3">
        <f>IF(ISNA(VLOOKUP(C39,'106冬女OAB'!C:N,12,FALSE)),0,VLOOKUP(C39,'106冬女OAB'!C:N,12,FALSE))</f>
        <v>0</v>
      </c>
      <c r="G39" s="3">
        <f>IF(ISNA(VLOOKUP(C39,'107春女OAB'!C:N,12,FALSE)),0,VLOOKUP(C39,'107春女OAB'!C:N,12,FALSE))</f>
        <v>46.278985507246361</v>
      </c>
      <c r="H39" s="3">
        <f>IF(ISNA(VLOOKUP(C39,'107夏女OAB'!C:N,12,FALSE)),0,VLOOKUP(C39,'107夏女OAB'!C:N,12,FALSE))</f>
        <v>0</v>
      </c>
      <c r="I39" s="3">
        <f t="shared" si="6"/>
        <v>0</v>
      </c>
      <c r="J39" s="3">
        <f t="shared" si="7"/>
        <v>0</v>
      </c>
      <c r="K39" s="3">
        <f t="shared" si="8"/>
        <v>0</v>
      </c>
      <c r="L39" s="3">
        <f t="shared" si="9"/>
        <v>60.162681159420274</v>
      </c>
      <c r="M39" s="3">
        <f t="shared" si="10"/>
        <v>0</v>
      </c>
      <c r="N39" s="3">
        <f t="shared" si="11"/>
        <v>60.162681159420274</v>
      </c>
      <c r="O39" s="18" t="str">
        <f>IF(ISNA(VLOOKUP($C39,'107夏季賽選手組別'!B:E,4,FALSE)),0,VLOOKUP($C39,'107夏季賽選手組別'!B:E,4,FALSE))</f>
        <v>臺灣</v>
      </c>
    </row>
    <row r="40" spans="1:15" ht="16.5">
      <c r="A40" s="1">
        <v>39</v>
      </c>
      <c r="B40" s="21" t="s">
        <v>419</v>
      </c>
      <c r="C40" s="21" t="s">
        <v>433</v>
      </c>
      <c r="D40" s="3">
        <f>IF(ISNA(VLOOKUP(C40,台業女!C:N,12,FALSE)),0,VLOOKUP(C40,台業女!C:N,12,FALSE))</f>
        <v>0</v>
      </c>
      <c r="E40" s="3">
        <f>IF(ISNA(VLOOKUP(C40,'106秋女OAB'!C:N,12,FALSE)),0,VLOOKUP(C40,'106秋女OAB'!C:N,12,FALSE))</f>
        <v>0</v>
      </c>
      <c r="F40" s="3">
        <f>IF(ISNA(VLOOKUP(C40,'106冬女OAB'!C:N,12,FALSE)),0,VLOOKUP(C40,'106冬女OAB'!C:N,12,FALSE))</f>
        <v>0</v>
      </c>
      <c r="G40" s="3">
        <f>IF(ISNA(VLOOKUP(C40,'107春女OAB'!C:N,12,FALSE)),0,VLOOKUP(C40,'107春女OAB'!C:N,12,FALSE))</f>
        <v>21.278985507246361</v>
      </c>
      <c r="H40" s="3">
        <f>IF(ISNA(VLOOKUP(C40,'107夏女OAB'!C:N,12,FALSE)),0,VLOOKUP(C40,'107夏女OAB'!C:N,12,FALSE))</f>
        <v>20.13095238095238</v>
      </c>
      <c r="I40" s="3">
        <f t="shared" si="6"/>
        <v>0</v>
      </c>
      <c r="J40" s="3">
        <f t="shared" si="7"/>
        <v>0</v>
      </c>
      <c r="K40" s="3">
        <f t="shared" si="8"/>
        <v>0</v>
      </c>
      <c r="L40" s="3">
        <f t="shared" si="9"/>
        <v>27.66268115942027</v>
      </c>
      <c r="M40" s="3">
        <f t="shared" si="10"/>
        <v>30.196428571428569</v>
      </c>
      <c r="N40" s="3">
        <f t="shared" si="11"/>
        <v>57.859109730848843</v>
      </c>
      <c r="O40" s="18">
        <f>IF(ISNA(VLOOKUP($C40,'107夏季賽選手組別'!B:E,4,FALSE)),0,VLOOKUP($C40,'107夏季賽選手組別'!B:E,4,FALSE))</f>
        <v>0</v>
      </c>
    </row>
    <row r="41" spans="1:15" ht="16.5">
      <c r="A41" s="1">
        <v>40</v>
      </c>
      <c r="B41" s="23" t="s">
        <v>419</v>
      </c>
      <c r="C41" s="23" t="s">
        <v>452</v>
      </c>
      <c r="D41" s="3">
        <f>IF(ISNA(VLOOKUP(C41,台業女!C:N,12,FALSE)),0,VLOOKUP(C41,台業女!C:N,12,FALSE))</f>
        <v>0</v>
      </c>
      <c r="E41" s="3">
        <f>IF(ISNA(VLOOKUP(C41,'106秋女OAB'!C:N,12,FALSE)),0,VLOOKUP(C41,'106秋女OAB'!C:N,12,FALSE))</f>
        <v>0</v>
      </c>
      <c r="F41" s="3">
        <f>IF(ISNA(VLOOKUP(C41,'106冬女OAB'!C:N,12,FALSE)),0,VLOOKUP(C41,'106冬女OAB'!C:N,12,FALSE))</f>
        <v>0</v>
      </c>
      <c r="G41" s="3">
        <f>IF(ISNA(VLOOKUP(C41,'107春女OAB'!C:N,12,FALSE)),0,VLOOKUP(C41,'107春女OAB'!C:N,12,FALSE))</f>
        <v>5.6956521739130324</v>
      </c>
      <c r="H41" s="3">
        <f>IF(ISNA(VLOOKUP(C41,'107夏女OAB'!C:N,12,FALSE)),0,VLOOKUP(C41,'107夏女OAB'!C:N,12,FALSE))</f>
        <v>31.13095238095238</v>
      </c>
      <c r="I41" s="3">
        <f t="shared" si="6"/>
        <v>0</v>
      </c>
      <c r="J41" s="3">
        <f t="shared" si="7"/>
        <v>0</v>
      </c>
      <c r="K41" s="3">
        <f t="shared" si="8"/>
        <v>0</v>
      </c>
      <c r="L41" s="3">
        <f t="shared" si="9"/>
        <v>7.4043478260869424</v>
      </c>
      <c r="M41" s="3">
        <f t="shared" si="10"/>
        <v>46.696428571428569</v>
      </c>
      <c r="N41" s="3">
        <f t="shared" si="11"/>
        <v>54.10077639751551</v>
      </c>
      <c r="O41" s="18" t="str">
        <f>IF(ISNA(VLOOKUP($C41,'107夏季賽選手組別'!B:E,4,FALSE)),0,VLOOKUP($C41,'107夏季賽選手組別'!B:E,4,FALSE))</f>
        <v>大屯</v>
      </c>
    </row>
    <row r="42" spans="1:15" ht="16.5">
      <c r="A42" s="1">
        <v>41</v>
      </c>
      <c r="B42" s="21" t="s">
        <v>700</v>
      </c>
      <c r="C42" s="21" t="s">
        <v>365</v>
      </c>
      <c r="D42" s="3">
        <f>IF(ISNA(VLOOKUP(C42,台業女!C:N,12,FALSE)),0,VLOOKUP(C42,台業女!C:N,12,FALSE))</f>
        <v>7.058823529411768</v>
      </c>
      <c r="E42" s="3">
        <f>IF(ISNA(VLOOKUP(C42,'106秋女OAB'!C:N,12,FALSE)),0,VLOOKUP(C42,'106秋女OAB'!C:N,12,FALSE))</f>
        <v>36.699983756565047</v>
      </c>
      <c r="F42" s="3">
        <f>IF(ISNA(VLOOKUP(C42,'106冬女OAB'!C:N,12,FALSE)),0,VLOOKUP(C42,'106冬女OAB'!C:N,12,FALSE))</f>
        <v>9.1923076923076934</v>
      </c>
      <c r="G42" s="3">
        <f>IF(ISNA(VLOOKUP(C42,'107春女OAB'!C:N,12,FALSE)),0,VLOOKUP(C42,'107春女OAB'!C:N,12,FALSE))</f>
        <v>0</v>
      </c>
      <c r="H42" s="3">
        <f>IF(ISNA(VLOOKUP(C42,'107夏女OAB'!C:N,12,FALSE)),0,VLOOKUP(C42,'107夏女OAB'!C:N,12,FALSE))</f>
        <v>0</v>
      </c>
      <c r="I42" s="3">
        <f t="shared" si="6"/>
        <v>5.6470588235294148</v>
      </c>
      <c r="J42" s="3">
        <f t="shared" si="7"/>
        <v>36.699983756565047</v>
      </c>
      <c r="K42" s="3">
        <f t="shared" si="8"/>
        <v>11.030769230769232</v>
      </c>
      <c r="L42" s="3">
        <f t="shared" si="9"/>
        <v>0</v>
      </c>
      <c r="M42" s="3">
        <f t="shared" si="10"/>
        <v>0</v>
      </c>
      <c r="N42" s="3">
        <f t="shared" si="11"/>
        <v>53.37781181086369</v>
      </c>
      <c r="O42" s="18" t="str">
        <f>IF(ISNA(VLOOKUP($C42,'107夏季賽選手組別'!B:E,4,FALSE)),0,VLOOKUP($C42,'107夏季賽選手組別'!B:E,4,FALSE))</f>
        <v>長庚</v>
      </c>
    </row>
    <row r="43" spans="1:15" ht="16.5">
      <c r="A43" s="1">
        <v>42</v>
      </c>
      <c r="B43" s="21" t="s">
        <v>419</v>
      </c>
      <c r="C43" s="21" t="s">
        <v>430</v>
      </c>
      <c r="D43" s="3">
        <f>IF(ISNA(VLOOKUP(C43,台業女!C:N,12,FALSE)),0,VLOOKUP(C43,台業女!C:N,12,FALSE))</f>
        <v>0</v>
      </c>
      <c r="E43" s="3">
        <f>IF(ISNA(VLOOKUP(C43,'106秋女OAB'!C:N,12,FALSE)),0,VLOOKUP(C43,'106秋女OAB'!C:N,12,FALSE))</f>
        <v>4.6825491363907048</v>
      </c>
      <c r="F43" s="3">
        <f>IF(ISNA(VLOOKUP(C43,'106冬女OAB'!C:N,12,FALSE)),0,VLOOKUP(C43,'106冬女OAB'!C:N,12,FALSE))</f>
        <v>0</v>
      </c>
      <c r="G43" s="3">
        <f>IF(ISNA(VLOOKUP(C43,'107春女OAB'!C:N,12,FALSE)),0,VLOOKUP(C43,'107春女OAB'!C:N,12,FALSE))</f>
        <v>0</v>
      </c>
      <c r="H43" s="3">
        <f>IF(ISNA(VLOOKUP(C43,'107夏女OAB'!C:N,12,FALSE)),0,VLOOKUP(C43,'107夏女OAB'!C:N,12,FALSE))</f>
        <v>32.13095238095238</v>
      </c>
      <c r="I43" s="3">
        <f t="shared" si="6"/>
        <v>0</v>
      </c>
      <c r="J43" s="3">
        <f t="shared" si="7"/>
        <v>4.6825491363907048</v>
      </c>
      <c r="K43" s="3">
        <f t="shared" si="8"/>
        <v>0</v>
      </c>
      <c r="L43" s="3">
        <f t="shared" si="9"/>
        <v>0</v>
      </c>
      <c r="M43" s="3">
        <f t="shared" si="10"/>
        <v>48.196428571428569</v>
      </c>
      <c r="N43" s="3">
        <f t="shared" si="11"/>
        <v>52.878977707819274</v>
      </c>
      <c r="O43" s="18" t="str">
        <f>IF(ISNA(VLOOKUP($C43,'107夏季賽選手組別'!B:E,4,FALSE)),0,VLOOKUP($C43,'107夏季賽選手組別'!B:E,4,FALSE))</f>
        <v>南寶</v>
      </c>
    </row>
    <row r="44" spans="1:15" ht="16.5">
      <c r="A44" s="1">
        <v>43</v>
      </c>
      <c r="B44" s="21" t="s">
        <v>389</v>
      </c>
      <c r="C44" s="21" t="s">
        <v>393</v>
      </c>
      <c r="D44" s="3">
        <f>IF(ISNA(VLOOKUP(C44,台業女!C:N,12,FALSE)),0,VLOOKUP(C44,台業女!C:N,12,FALSE))</f>
        <v>0</v>
      </c>
      <c r="E44" s="3">
        <f>IF(ISNA(VLOOKUP(C44,'106秋女OAB'!C:N,12,FALSE)),0,VLOOKUP(C44,'106秋女OAB'!C:N,12,FALSE))</f>
        <v>0</v>
      </c>
      <c r="F44" s="3">
        <f>IF(ISNA(VLOOKUP(C44,'106冬女OAB'!C:N,12,FALSE)),0,VLOOKUP(C44,'106冬女OAB'!C:N,12,FALSE))</f>
        <v>0</v>
      </c>
      <c r="G44" s="3">
        <f>IF(ISNA(VLOOKUP(C44,'107春女OAB'!C:N,12,FALSE)),0,VLOOKUP(C44,'107春女OAB'!C:N,12,FALSE))</f>
        <v>0</v>
      </c>
      <c r="H44" s="3">
        <f>IF(ISNA(VLOOKUP(C44,'107夏女OAB'!C:N,12,FALSE)),0,VLOOKUP(C44,'107夏女OAB'!C:N,12,FALSE))</f>
        <v>35.13095238095238</v>
      </c>
      <c r="I44" s="3">
        <f t="shared" si="6"/>
        <v>0</v>
      </c>
      <c r="J44" s="3">
        <f t="shared" si="7"/>
        <v>0</v>
      </c>
      <c r="K44" s="3">
        <f t="shared" si="8"/>
        <v>0</v>
      </c>
      <c r="L44" s="3">
        <f t="shared" si="9"/>
        <v>0</v>
      </c>
      <c r="M44" s="3">
        <f t="shared" si="10"/>
        <v>52.696428571428569</v>
      </c>
      <c r="N44" s="3">
        <f t="shared" si="11"/>
        <v>52.696428571428569</v>
      </c>
      <c r="O44" s="18" t="str">
        <f>IF(ISNA(VLOOKUP($C44,'107夏季賽選手組別'!B:E,4,FALSE)),0,VLOOKUP($C44,'107夏季賽選手組別'!B:E,4,FALSE))</f>
        <v>山溪地</v>
      </c>
    </row>
    <row r="45" spans="1:15" ht="16.5">
      <c r="A45" s="1">
        <v>44</v>
      </c>
      <c r="B45" s="21" t="s">
        <v>700</v>
      </c>
      <c r="C45" s="21" t="s">
        <v>366</v>
      </c>
      <c r="D45" s="3">
        <f>IF(ISNA(VLOOKUP(C45,台業女!C:N,12,FALSE)),0,VLOOKUP(C45,台業女!C:N,12,FALSE))</f>
        <v>41.597285067873301</v>
      </c>
      <c r="E45" s="3">
        <f>IF(ISNA(VLOOKUP(C45,'106秋女OAB'!C:N,12,FALSE)),0,VLOOKUP(C45,'106秋女OAB'!C:N,12,FALSE))</f>
        <v>0</v>
      </c>
      <c r="F45" s="3">
        <f>IF(ISNA(VLOOKUP(C45,'106冬女OAB'!C:N,12,FALSE)),0,VLOOKUP(C45,'106冬女OAB'!C:N,12,FALSE))</f>
        <v>0</v>
      </c>
      <c r="G45" s="3">
        <f>IF(ISNA(VLOOKUP(C45,'107春女OAB'!C:N,12,FALSE)),0,VLOOKUP(C45,'107春女OAB'!C:N,12,FALSE))</f>
        <v>11.695652173913032</v>
      </c>
      <c r="H45" s="3">
        <f>IF(ISNA(VLOOKUP(C45,'107夏女OAB'!C:N,12,FALSE)),0,VLOOKUP(C45,'107夏女OAB'!C:N,12,FALSE))</f>
        <v>0</v>
      </c>
      <c r="I45" s="3">
        <f t="shared" si="6"/>
        <v>33.277828054298645</v>
      </c>
      <c r="J45" s="3">
        <f t="shared" si="7"/>
        <v>0</v>
      </c>
      <c r="K45" s="3">
        <f t="shared" si="8"/>
        <v>0</v>
      </c>
      <c r="L45" s="3">
        <f t="shared" si="9"/>
        <v>15.204347826086943</v>
      </c>
      <c r="M45" s="3">
        <f t="shared" si="10"/>
        <v>0</v>
      </c>
      <c r="N45" s="3">
        <f t="shared" si="11"/>
        <v>48.48217588038559</v>
      </c>
      <c r="O45" s="18" t="str">
        <f>IF(ISNA(VLOOKUP($C45,'107夏季賽選手組別'!B:E,4,FALSE)),0,VLOOKUP($C45,'107夏季賽選手組別'!B:E,4,FALSE))</f>
        <v>林口</v>
      </c>
    </row>
    <row r="46" spans="1:15" ht="16.5">
      <c r="A46" s="1">
        <v>45</v>
      </c>
      <c r="B46" s="21" t="s">
        <v>700</v>
      </c>
      <c r="C46" s="21" t="s">
        <v>376</v>
      </c>
      <c r="D46" s="3">
        <f>IF(ISNA(VLOOKUP(C46,台業女!C:N,12,FALSE)),0,VLOOKUP(C46,台業女!C:N,12,FALSE))</f>
        <v>0</v>
      </c>
      <c r="E46" s="3">
        <f>IF(ISNA(VLOOKUP(C46,'106秋女OAB'!C:N,12,FALSE)),0,VLOOKUP(C46,'106秋女OAB'!C:N,12,FALSE))</f>
        <v>0</v>
      </c>
      <c r="F46" s="3">
        <f>IF(ISNA(VLOOKUP(C46,'106冬女OAB'!C:N,12,FALSE)),0,VLOOKUP(C46,'106冬女OAB'!C:N,12,FALSE))</f>
        <v>37.379807692307693</v>
      </c>
      <c r="G46" s="3">
        <f>IF(ISNA(VLOOKUP(C46,'107春女OAB'!C:N,12,FALSE)),0,VLOOKUP(C46,'107春女OAB'!C:N,12,FALSE))</f>
        <v>0</v>
      </c>
      <c r="H46" s="3">
        <f>IF(ISNA(VLOOKUP(C46,'107夏女OAB'!C:N,12,FALSE)),0,VLOOKUP(C46,'107夏女OAB'!C:N,12,FALSE))</f>
        <v>0</v>
      </c>
      <c r="I46" s="3">
        <f t="shared" si="6"/>
        <v>0</v>
      </c>
      <c r="J46" s="3">
        <f t="shared" si="7"/>
        <v>0</v>
      </c>
      <c r="K46" s="3">
        <f t="shared" si="8"/>
        <v>44.855769230769234</v>
      </c>
      <c r="L46" s="3">
        <f t="shared" si="9"/>
        <v>0</v>
      </c>
      <c r="M46" s="3">
        <f t="shared" si="10"/>
        <v>0</v>
      </c>
      <c r="N46" s="3">
        <f t="shared" si="11"/>
        <v>44.855769230769234</v>
      </c>
      <c r="O46" s="18" t="str">
        <f>IF(ISNA(VLOOKUP($C46,'107夏季賽選手組別'!B:E,4,FALSE)),0,VLOOKUP($C46,'107夏季賽選手組別'!B:E,4,FALSE))</f>
        <v>臺北</v>
      </c>
    </row>
    <row r="47" spans="1:15" ht="16.5">
      <c r="A47" s="1">
        <v>46</v>
      </c>
      <c r="B47" s="21" t="s">
        <v>700</v>
      </c>
      <c r="C47" s="21" t="s">
        <v>375</v>
      </c>
      <c r="D47" s="3">
        <f>IF(ISNA(VLOOKUP(C47,台業女!C:N,12,FALSE)),0,VLOOKUP(C47,台業女!C:N,12,FALSE))</f>
        <v>37.597285067873301</v>
      </c>
      <c r="E47" s="3">
        <f>IF(ISNA(VLOOKUP(C47,'106秋女OAB'!C:N,12,FALSE)),0,VLOOKUP(C47,'106秋女OAB'!C:N,12,FALSE))</f>
        <v>8.8095727976609624</v>
      </c>
      <c r="F47" s="3">
        <f>IF(ISNA(VLOOKUP(C47,'106冬女OAB'!C:N,12,FALSE)),0,VLOOKUP(C47,'106冬女OAB'!C:N,12,FALSE))</f>
        <v>0</v>
      </c>
      <c r="G47" s="3">
        <f>IF(ISNA(VLOOKUP(C47,'107春女OAB'!C:N,12,FALSE)),0,VLOOKUP(C47,'107春女OAB'!C:N,12,FALSE))</f>
        <v>0</v>
      </c>
      <c r="H47" s="3">
        <f>IF(ISNA(VLOOKUP(C47,'107夏女OAB'!C:N,12,FALSE)),0,VLOOKUP(C47,'107夏女OAB'!C:N,12,FALSE))</f>
        <v>0</v>
      </c>
      <c r="I47" s="3">
        <f t="shared" si="6"/>
        <v>30.077828054298642</v>
      </c>
      <c r="J47" s="3">
        <f t="shared" si="7"/>
        <v>8.8095727976609624</v>
      </c>
      <c r="K47" s="3">
        <f t="shared" si="8"/>
        <v>0</v>
      </c>
      <c r="L47" s="3">
        <f t="shared" si="9"/>
        <v>0</v>
      </c>
      <c r="M47" s="3">
        <f t="shared" si="10"/>
        <v>0</v>
      </c>
      <c r="N47" s="3">
        <f t="shared" si="11"/>
        <v>38.887400851959605</v>
      </c>
      <c r="O47" s="18" t="str">
        <f>IF(ISNA(VLOOKUP($C47,'107夏季賽選手組別'!B:E,4,FALSE)),0,VLOOKUP($C47,'107夏季賽選手組別'!B:E,4,FALSE))</f>
        <v>臺中興農</v>
      </c>
    </row>
    <row r="48" spans="1:15" ht="16.5">
      <c r="A48" s="1">
        <v>47</v>
      </c>
      <c r="B48" s="21" t="s">
        <v>419</v>
      </c>
      <c r="C48" s="21" t="s">
        <v>436</v>
      </c>
      <c r="D48" s="3">
        <f>IF(ISNA(VLOOKUP(C48,台業女!C:N,12,FALSE)),0,VLOOKUP(C48,台業女!C:N,12,FALSE))</f>
        <v>0</v>
      </c>
      <c r="E48" s="3">
        <f>IF(ISNA(VLOOKUP(C48,'106秋女OAB'!C:N,12,FALSE)),0,VLOOKUP(C48,'106秋女OAB'!C:N,12,FALSE))</f>
        <v>0</v>
      </c>
      <c r="F48" s="3">
        <f>IF(ISNA(VLOOKUP(C48,'106冬女OAB'!C:N,12,FALSE)),0,VLOOKUP(C48,'106冬女OAB'!C:N,12,FALSE))</f>
        <v>1.6923076923076934</v>
      </c>
      <c r="G48" s="3">
        <f>IF(ISNA(VLOOKUP(C48,'107春女OAB'!C:N,12,FALSE)),0,VLOOKUP(C48,'107春女OAB'!C:N,12,FALSE))</f>
        <v>22.278985507246361</v>
      </c>
      <c r="H48" s="3">
        <f>IF(ISNA(VLOOKUP(C48,'107夏女OAB'!C:N,12,FALSE)),0,VLOOKUP(C48,'107夏女OAB'!C:N,12,FALSE))</f>
        <v>5.0416666666666714</v>
      </c>
      <c r="I48" s="3">
        <f t="shared" si="6"/>
        <v>0</v>
      </c>
      <c r="J48" s="3">
        <f t="shared" si="7"/>
        <v>0</v>
      </c>
      <c r="K48" s="3">
        <f t="shared" si="8"/>
        <v>2.030769230769232</v>
      </c>
      <c r="L48" s="3">
        <f t="shared" si="9"/>
        <v>28.962681159420271</v>
      </c>
      <c r="M48" s="3">
        <f t="shared" si="10"/>
        <v>7.5625000000000071</v>
      </c>
      <c r="N48" s="3">
        <f t="shared" si="11"/>
        <v>38.555950390189508</v>
      </c>
      <c r="O48" s="18" t="str">
        <f>IF(ISNA(VLOOKUP($C48,'107夏季賽選手組別'!B:E,4,FALSE)),0,VLOOKUP($C48,'107夏季賽選手組別'!B:E,4,FALSE))</f>
        <v>斑芝花</v>
      </c>
    </row>
    <row r="49" spans="1:15" ht="16.5">
      <c r="A49" s="1">
        <v>48</v>
      </c>
      <c r="B49" s="21" t="s">
        <v>700</v>
      </c>
      <c r="C49" s="21" t="s">
        <v>372</v>
      </c>
      <c r="D49" s="3">
        <f>IF(ISNA(VLOOKUP(C49,台業女!C:N,12,FALSE)),0,VLOOKUP(C49,台業女!C:N,12,FALSE))</f>
        <v>33.597285067873301</v>
      </c>
      <c r="E49" s="3">
        <f>IF(ISNA(VLOOKUP(C49,'106秋女OAB'!C:N,12,FALSE)),0,VLOOKUP(C49,'106秋女OAB'!C:N,12,FALSE))</f>
        <v>0</v>
      </c>
      <c r="F49" s="3">
        <f>IF(ISNA(VLOOKUP(C49,'106冬女OAB'!C:N,12,FALSE)),0,VLOOKUP(C49,'106冬女OAB'!C:N,12,FALSE))</f>
        <v>9.6923076923076934</v>
      </c>
      <c r="G49" s="3">
        <f>IF(ISNA(VLOOKUP(C49,'107春女OAB'!C:N,12,FALSE)),0,VLOOKUP(C49,'107春女OAB'!C:N,12,FALSE))</f>
        <v>0</v>
      </c>
      <c r="H49" s="3">
        <f>IF(ISNA(VLOOKUP(C49,'107夏女OAB'!C:N,12,FALSE)),0,VLOOKUP(C49,'107夏女OAB'!C:N,12,FALSE))</f>
        <v>0</v>
      </c>
      <c r="I49" s="3">
        <f t="shared" si="6"/>
        <v>26.877828054298643</v>
      </c>
      <c r="J49" s="3">
        <f t="shared" si="7"/>
        <v>0</v>
      </c>
      <c r="K49" s="3">
        <f t="shared" si="8"/>
        <v>11.630769230769232</v>
      </c>
      <c r="L49" s="3">
        <f t="shared" si="9"/>
        <v>0</v>
      </c>
      <c r="M49" s="3">
        <f t="shared" si="10"/>
        <v>0</v>
      </c>
      <c r="N49" s="3">
        <f t="shared" si="11"/>
        <v>38.508597285067879</v>
      </c>
      <c r="O49" s="18" t="str">
        <f>IF(ISNA(VLOOKUP($C49,'107夏季賽選手組別'!B:E,4,FALSE)),0,VLOOKUP($C49,'107夏季賽選手組別'!B:E,4,FALSE))</f>
        <v>南峰</v>
      </c>
    </row>
    <row r="50" spans="1:15" ht="16.5">
      <c r="A50" s="1">
        <v>49</v>
      </c>
      <c r="B50" s="21" t="s">
        <v>389</v>
      </c>
      <c r="C50" s="21" t="s">
        <v>415</v>
      </c>
      <c r="D50" s="3">
        <f>IF(ISNA(VLOOKUP(C50,台業女!C:N,12,FALSE)),0,VLOOKUP(C50,台業女!C:N,12,FALSE))</f>
        <v>0</v>
      </c>
      <c r="E50" s="3">
        <f>IF(ISNA(VLOOKUP(C50,'106秋女OAB'!C:N,12,FALSE)),0,VLOOKUP(C50,'106秋女OAB'!C:N,12,FALSE))</f>
        <v>28.809572797660948</v>
      </c>
      <c r="F50" s="3">
        <f>IF(ISNA(VLOOKUP(C50,'106冬女OAB'!C:N,12,FALSE)),0,VLOOKUP(C50,'106冬女OAB'!C:N,12,FALSE))</f>
        <v>7.1923076923076934</v>
      </c>
      <c r="G50" s="3">
        <f>IF(ISNA(VLOOKUP(C50,'107春女OAB'!C:N,12,FALSE)),0,VLOOKUP(C50,'107春女OAB'!C:N,12,FALSE))</f>
        <v>0</v>
      </c>
      <c r="H50" s="3">
        <f>IF(ISNA(VLOOKUP(C50,'107夏女OAB'!C:N,12,FALSE)),0,VLOOKUP(C50,'107夏女OAB'!C:N,12,FALSE))</f>
        <v>0</v>
      </c>
      <c r="I50" s="3">
        <f t="shared" si="6"/>
        <v>0</v>
      </c>
      <c r="J50" s="3">
        <f t="shared" si="7"/>
        <v>28.809572797660948</v>
      </c>
      <c r="K50" s="3">
        <f t="shared" si="8"/>
        <v>8.6307692307692321</v>
      </c>
      <c r="L50" s="3">
        <f t="shared" si="9"/>
        <v>0</v>
      </c>
      <c r="M50" s="3">
        <f t="shared" si="10"/>
        <v>0</v>
      </c>
      <c r="N50" s="3">
        <f t="shared" si="11"/>
        <v>37.44034202843018</v>
      </c>
      <c r="O50" s="18">
        <f>IF(ISNA(VLOOKUP($C50,'107夏季賽選手組別'!B:E,4,FALSE)),0,VLOOKUP($C50,'107夏季賽選手組別'!B:E,4,FALSE))</f>
        <v>0</v>
      </c>
    </row>
    <row r="51" spans="1:15" ht="16.5">
      <c r="A51" s="1">
        <v>50</v>
      </c>
      <c r="B51" s="21" t="s">
        <v>389</v>
      </c>
      <c r="C51" s="21" t="s">
        <v>400</v>
      </c>
      <c r="D51" s="3">
        <f>IF(ISNA(VLOOKUP(C51,台業女!C:N,12,FALSE)),0,VLOOKUP(C51,台業女!C:N,12,FALSE))</f>
        <v>8.058823529411768</v>
      </c>
      <c r="E51" s="3">
        <f>IF(ISNA(VLOOKUP(C51,'106秋女OAB'!C:N,12,FALSE)),0,VLOOKUP(C51,'106秋女OAB'!C:N,12,FALSE))</f>
        <v>13.741079646976019</v>
      </c>
      <c r="F51" s="3">
        <f>IF(ISNA(VLOOKUP(C51,'106冬女OAB'!C:N,12,FALSE)),0,VLOOKUP(C51,'106冬女OAB'!C:N,12,FALSE))</f>
        <v>0</v>
      </c>
      <c r="G51" s="3">
        <f>IF(ISNA(VLOOKUP(C51,'107春女OAB'!C:N,12,FALSE)),0,VLOOKUP(C51,'107春女OAB'!C:N,12,FALSE))</f>
        <v>0</v>
      </c>
      <c r="H51" s="3">
        <f>IF(ISNA(VLOOKUP(C51,'107夏女OAB'!C:N,12,FALSE)),0,VLOOKUP(C51,'107夏女OAB'!C:N,12,FALSE))</f>
        <v>7.4166666666666714</v>
      </c>
      <c r="I51" s="3">
        <f t="shared" si="6"/>
        <v>6.4470588235294146</v>
      </c>
      <c r="J51" s="3">
        <f t="shared" si="7"/>
        <v>13.741079646976019</v>
      </c>
      <c r="K51" s="3">
        <f t="shared" si="8"/>
        <v>0</v>
      </c>
      <c r="L51" s="3">
        <f t="shared" si="9"/>
        <v>0</v>
      </c>
      <c r="M51" s="3">
        <f t="shared" si="10"/>
        <v>11.125000000000007</v>
      </c>
      <c r="N51" s="3">
        <f t="shared" si="11"/>
        <v>31.313138470505439</v>
      </c>
      <c r="O51" s="18" t="str">
        <f>IF(ISNA(VLOOKUP($C51,'107夏季賽選手組別'!B:E,4,FALSE)),0,VLOOKUP($C51,'107夏季賽選手組別'!B:E,4,FALSE))</f>
        <v>長庚</v>
      </c>
    </row>
    <row r="52" spans="1:15" ht="16.5">
      <c r="A52" s="1">
        <v>51</v>
      </c>
      <c r="B52" s="21" t="s">
        <v>419</v>
      </c>
      <c r="C52" s="21" t="s">
        <v>428</v>
      </c>
      <c r="D52" s="3">
        <f>IF(ISNA(VLOOKUP(C52,台業女!C:N,12,FALSE)),0,VLOOKUP(C52,台業女!C:N,12,FALSE))</f>
        <v>0</v>
      </c>
      <c r="E52" s="3">
        <f>IF(ISNA(VLOOKUP(C52,'106秋女OAB'!C:N,12,FALSE)),0,VLOOKUP(C52,'106秋女OAB'!C:N,12,FALSE))</f>
        <v>0</v>
      </c>
      <c r="F52" s="3">
        <f>IF(ISNA(VLOOKUP(C52,'106冬女OAB'!C:N,12,FALSE)),0,VLOOKUP(C52,'106冬女OAB'!C:N,12,FALSE))</f>
        <v>16.379807692307693</v>
      </c>
      <c r="G52" s="3">
        <f>IF(ISNA(VLOOKUP(C52,'107春女OAB'!C:N,12,FALSE)),0,VLOOKUP(C52,'107春女OAB'!C:N,12,FALSE))</f>
        <v>8.6956521739130324</v>
      </c>
      <c r="H52" s="3">
        <f>IF(ISNA(VLOOKUP(C52,'107夏女OAB'!C:N,12,FALSE)),0,VLOOKUP(C52,'107夏女OAB'!C:N,12,FALSE))</f>
        <v>0</v>
      </c>
      <c r="I52" s="3">
        <f t="shared" si="6"/>
        <v>0</v>
      </c>
      <c r="J52" s="3">
        <f t="shared" si="7"/>
        <v>0</v>
      </c>
      <c r="K52" s="3">
        <f t="shared" si="8"/>
        <v>19.655769230769231</v>
      </c>
      <c r="L52" s="3">
        <f t="shared" si="9"/>
        <v>11.304347826086943</v>
      </c>
      <c r="M52" s="3">
        <f t="shared" si="10"/>
        <v>0</v>
      </c>
      <c r="N52" s="3">
        <f t="shared" si="11"/>
        <v>30.960117056856173</v>
      </c>
      <c r="O52" s="18" t="str">
        <f>IF(ISNA(VLOOKUP($C52,'107夏季賽選手組別'!B:E,4,FALSE)),0,VLOOKUP($C52,'107夏季賽選手組別'!B:E,4,FALSE))</f>
        <v>斑芝花</v>
      </c>
    </row>
    <row r="53" spans="1:15" ht="16.5">
      <c r="A53" s="1">
        <v>52</v>
      </c>
      <c r="B53" s="21" t="s">
        <v>700</v>
      </c>
      <c r="C53" s="21" t="s">
        <v>370</v>
      </c>
      <c r="D53" s="3">
        <f>IF(ISNA(VLOOKUP(C53,台業女!C:N,12,FALSE)),0,VLOOKUP(C53,台業女!C:N,12,FALSE))</f>
        <v>33.597285067873301</v>
      </c>
      <c r="E53" s="3">
        <f>IF(ISNA(VLOOKUP(C53,'106秋女OAB'!C:N,12,FALSE)),0,VLOOKUP(C53,'106秋女OAB'!C:N,12,FALSE))</f>
        <v>0</v>
      </c>
      <c r="F53" s="3">
        <f>IF(ISNA(VLOOKUP(C53,'106冬女OAB'!C:N,12,FALSE)),0,VLOOKUP(C53,'106冬女OAB'!C:N,12,FALSE))</f>
        <v>0</v>
      </c>
      <c r="G53" s="3">
        <f>IF(ISNA(VLOOKUP(C53,'107春女OAB'!C:N,12,FALSE)),0,VLOOKUP(C53,'107春女OAB'!C:N,12,FALSE))</f>
        <v>0</v>
      </c>
      <c r="H53" s="3">
        <f>IF(ISNA(VLOOKUP(C53,'107夏女OAB'!C:N,12,FALSE)),0,VLOOKUP(C53,'107夏女OAB'!C:N,12,FALSE))</f>
        <v>0</v>
      </c>
      <c r="I53" s="3">
        <f t="shared" si="6"/>
        <v>26.877828054298643</v>
      </c>
      <c r="J53" s="3">
        <f t="shared" si="7"/>
        <v>0</v>
      </c>
      <c r="K53" s="3">
        <f t="shared" si="8"/>
        <v>0</v>
      </c>
      <c r="L53" s="3">
        <f t="shared" si="9"/>
        <v>0</v>
      </c>
      <c r="M53" s="3">
        <f t="shared" si="10"/>
        <v>0</v>
      </c>
      <c r="N53" s="3">
        <f t="shared" si="11"/>
        <v>26.877828054298643</v>
      </c>
      <c r="O53" s="18" t="str">
        <f>IF(ISNA(VLOOKUP($C53,'107夏季賽選手組別'!B:E,4,FALSE)),0,VLOOKUP($C53,'107夏季賽選手組別'!B:E,4,FALSE))</f>
        <v>臺北</v>
      </c>
    </row>
    <row r="54" spans="1:15" ht="16.5">
      <c r="A54" s="1">
        <v>53</v>
      </c>
      <c r="B54" s="21" t="s">
        <v>700</v>
      </c>
      <c r="C54" s="21" t="s">
        <v>382</v>
      </c>
      <c r="D54" s="3">
        <f>IF(ISNA(VLOOKUP(C54,台業女!C:N,12,FALSE)),0,VLOOKUP(C54,台業女!C:N,12,FALSE))</f>
        <v>0</v>
      </c>
      <c r="E54" s="3">
        <f>IF(ISNA(VLOOKUP(C54,'106秋女OAB'!C:N,12,FALSE)),0,VLOOKUP(C54,'106秋女OAB'!C:N,12,FALSE))</f>
        <v>0</v>
      </c>
      <c r="F54" s="3">
        <f>IF(ISNA(VLOOKUP(C54,'106冬女OAB'!C:N,12,FALSE)),0,VLOOKUP(C54,'106冬女OAB'!C:N,12,FALSE))</f>
        <v>0</v>
      </c>
      <c r="G54" s="3">
        <f>IF(ISNA(VLOOKUP(C54,'107春女OAB'!C:N,12,FALSE)),0,VLOOKUP(C54,'107春女OAB'!C:N,12,FALSE))</f>
        <v>0</v>
      </c>
      <c r="H54" s="3">
        <f>IF(ISNA(VLOOKUP(C54,'107夏女OAB'!C:N,12,FALSE)),0,VLOOKUP(C54,'107夏女OAB'!C:N,12,FALSE))</f>
        <v>17.416666666666671</v>
      </c>
      <c r="I54" s="3">
        <f t="shared" si="6"/>
        <v>0</v>
      </c>
      <c r="J54" s="3">
        <f t="shared" si="7"/>
        <v>0</v>
      </c>
      <c r="K54" s="3">
        <f t="shared" si="8"/>
        <v>0</v>
      </c>
      <c r="L54" s="3">
        <f t="shared" si="9"/>
        <v>0</v>
      </c>
      <c r="M54" s="3">
        <f t="shared" si="10"/>
        <v>26.125000000000007</v>
      </c>
      <c r="N54" s="3">
        <f t="shared" si="11"/>
        <v>26.125000000000007</v>
      </c>
      <c r="O54" s="18" t="str">
        <f>IF(ISNA(VLOOKUP($C54,'107夏季賽選手組別'!B:E,4,FALSE)),0,VLOOKUP($C54,'107夏季賽選手組別'!B:E,4,FALSE))</f>
        <v>淡水</v>
      </c>
    </row>
    <row r="55" spans="1:15" ht="16.5">
      <c r="A55" s="1">
        <v>54</v>
      </c>
      <c r="B55" s="21" t="s">
        <v>419</v>
      </c>
      <c r="C55" s="21" t="s">
        <v>438</v>
      </c>
      <c r="D55" s="3">
        <f>IF(ISNA(VLOOKUP(C55,台業女!C:N,12,FALSE)),0,VLOOKUP(C55,台業女!C:N,12,FALSE))</f>
        <v>0</v>
      </c>
      <c r="E55" s="3">
        <f>IF(ISNA(VLOOKUP(C55,'106秋女OAB'!C:N,12,FALSE)),0,VLOOKUP(C55,'106秋女OAB'!C:N,12,FALSE))</f>
        <v>23.109846770263687</v>
      </c>
      <c r="F55" s="3">
        <f>IF(ISNA(VLOOKUP(C55,'106冬女OAB'!C:N,12,FALSE)),0,VLOOKUP(C55,'106冬女OAB'!C:N,12,FALSE))</f>
        <v>0</v>
      </c>
      <c r="G55" s="3">
        <f>IF(ISNA(VLOOKUP(C55,'107春女OAB'!C:N,12,FALSE)),0,VLOOKUP(C55,'107春女OAB'!C:N,12,FALSE))</f>
        <v>0</v>
      </c>
      <c r="H55" s="3">
        <f>IF(ISNA(VLOOKUP(C55,'107夏女OAB'!C:N,12,FALSE)),0,VLOOKUP(C55,'107夏女OAB'!C:N,12,FALSE))</f>
        <v>0</v>
      </c>
      <c r="I55" s="3">
        <f t="shared" si="6"/>
        <v>0</v>
      </c>
      <c r="J55" s="3">
        <f t="shared" si="7"/>
        <v>23.109846770263687</v>
      </c>
      <c r="K55" s="3">
        <f t="shared" si="8"/>
        <v>0</v>
      </c>
      <c r="L55" s="3">
        <f t="shared" si="9"/>
        <v>0</v>
      </c>
      <c r="M55" s="3">
        <f t="shared" si="10"/>
        <v>0</v>
      </c>
      <c r="N55" s="3">
        <f t="shared" si="11"/>
        <v>23.109846770263687</v>
      </c>
      <c r="O55" s="18" t="str">
        <f>IF(ISNA(VLOOKUP($C55,'107夏季賽選手組別'!B:E,4,FALSE)),0,VLOOKUP($C55,'107夏季賽選手組別'!B:E,4,FALSE))</f>
        <v>台北</v>
      </c>
    </row>
    <row r="56" spans="1:15" ht="16.5">
      <c r="A56" s="1">
        <v>55</v>
      </c>
      <c r="B56" s="21" t="s">
        <v>419</v>
      </c>
      <c r="C56" s="21" t="s">
        <v>435</v>
      </c>
      <c r="D56" s="3">
        <f>IF(ISNA(VLOOKUP(C56,台業女!C:N,12,FALSE)),0,VLOOKUP(C56,台業女!C:N,12,FALSE))</f>
        <v>0</v>
      </c>
      <c r="E56" s="3">
        <f>IF(ISNA(VLOOKUP(C56,'106秋女OAB'!C:N,12,FALSE)),0,VLOOKUP(C56,'106秋女OAB'!C:N,12,FALSE))</f>
        <v>5.8506686880719059</v>
      </c>
      <c r="F56" s="3">
        <f>IF(ISNA(VLOOKUP(C56,'106冬女OAB'!C:N,12,FALSE)),0,VLOOKUP(C56,'106冬女OAB'!C:N,12,FALSE))</f>
        <v>0</v>
      </c>
      <c r="G56" s="3">
        <f>IF(ISNA(VLOOKUP(C56,'107春女OAB'!C:N,12,FALSE)),0,VLOOKUP(C56,'107春女OAB'!C:N,12,FALSE))</f>
        <v>0</v>
      </c>
      <c r="H56" s="3">
        <f>IF(ISNA(VLOOKUP(C56,'107夏女OAB'!C:N,12,FALSE)),0,VLOOKUP(C56,'107夏女OAB'!C:N,12,FALSE))</f>
        <v>7.4166666666666714</v>
      </c>
      <c r="I56" s="3">
        <f t="shared" si="6"/>
        <v>0</v>
      </c>
      <c r="J56" s="3">
        <f t="shared" si="7"/>
        <v>5.8506686880719059</v>
      </c>
      <c r="K56" s="3">
        <f t="shared" si="8"/>
        <v>0</v>
      </c>
      <c r="L56" s="3">
        <f t="shared" si="9"/>
        <v>0</v>
      </c>
      <c r="M56" s="3">
        <f t="shared" si="10"/>
        <v>11.125000000000007</v>
      </c>
      <c r="N56" s="3">
        <f t="shared" si="11"/>
        <v>16.975668688071913</v>
      </c>
      <c r="O56" s="18">
        <f>IF(ISNA(VLOOKUP($C56,'107夏季賽選手組別'!B:E,4,FALSE)),0,VLOOKUP($C56,'107夏季賽選手組別'!B:E,4,FALSE))</f>
        <v>0</v>
      </c>
    </row>
    <row r="57" spans="1:15" ht="16.5">
      <c r="A57" s="1">
        <v>56</v>
      </c>
      <c r="B57" s="21" t="s">
        <v>389</v>
      </c>
      <c r="C57" s="21" t="s">
        <v>407</v>
      </c>
      <c r="D57" s="3">
        <f>IF(ISNA(VLOOKUP(C57,台業女!C:N,12,FALSE)),0,VLOOKUP(C57,台業女!C:N,12,FALSE))</f>
        <v>0</v>
      </c>
      <c r="E57" s="3">
        <f>IF(ISNA(VLOOKUP(C57,'106秋女OAB'!C:N,12,FALSE)),0,VLOOKUP(C57,'106秋女OAB'!C:N,12,FALSE))</f>
        <v>0</v>
      </c>
      <c r="F57" s="3">
        <f>IF(ISNA(VLOOKUP(C57,'106冬女OAB'!C:N,12,FALSE)),0,VLOOKUP(C57,'106冬女OAB'!C:N,12,FALSE))</f>
        <v>0</v>
      </c>
      <c r="G57" s="3">
        <f>IF(ISNA(VLOOKUP(C57,'107春女OAB'!C:N,12,FALSE)),0,VLOOKUP(C57,'107春女OAB'!C:N,12,FALSE))</f>
        <v>0</v>
      </c>
      <c r="H57" s="3">
        <f>IF(ISNA(VLOOKUP(C57,'107夏女OAB'!C:N,12,FALSE)),0,VLOOKUP(C57,'107夏女OAB'!C:N,12,FALSE))</f>
        <v>10.416666666666671</v>
      </c>
      <c r="I57" s="3">
        <f t="shared" si="6"/>
        <v>0</v>
      </c>
      <c r="J57" s="3">
        <f t="shared" si="7"/>
        <v>0</v>
      </c>
      <c r="K57" s="3">
        <f t="shared" si="8"/>
        <v>0</v>
      </c>
      <c r="L57" s="3">
        <f t="shared" si="9"/>
        <v>0</v>
      </c>
      <c r="M57" s="3">
        <f t="shared" si="10"/>
        <v>15.625000000000007</v>
      </c>
      <c r="N57" s="3">
        <f t="shared" si="11"/>
        <v>15.625000000000007</v>
      </c>
      <c r="O57" s="18">
        <f>IF(ISNA(VLOOKUP($C57,'107夏季賽選手組別'!B:E,4,FALSE)),0,VLOOKUP($C57,'107夏季賽選手組別'!B:E,4,FALSE))</f>
        <v>0</v>
      </c>
    </row>
    <row r="58" spans="1:15" ht="16.5">
      <c r="A58" s="1">
        <v>57</v>
      </c>
      <c r="B58" s="21" t="s">
        <v>389</v>
      </c>
      <c r="C58" s="21" t="s">
        <v>408</v>
      </c>
      <c r="D58" s="3">
        <f>IF(ISNA(VLOOKUP(C58,台業女!C:N,12,FALSE)),0,VLOOKUP(C58,台業女!C:N,12,FALSE))</f>
        <v>0</v>
      </c>
      <c r="E58" s="3">
        <f>IF(ISNA(VLOOKUP(C58,'106秋女OAB'!C:N,12,FALSE)),0,VLOOKUP(C58,'106秋女OAB'!C:N,12,FALSE))</f>
        <v>0</v>
      </c>
      <c r="F58" s="3">
        <f>IF(ISNA(VLOOKUP(C58,'106冬女OAB'!C:N,12,FALSE)),0,VLOOKUP(C58,'106冬女OAB'!C:N,12,FALSE))</f>
        <v>0</v>
      </c>
      <c r="G58" s="3">
        <f>IF(ISNA(VLOOKUP(C58,'107春女OAB'!C:N,12,FALSE)),0,VLOOKUP(C58,'107春女OAB'!C:N,12,FALSE))</f>
        <v>11.695652173913032</v>
      </c>
      <c r="H58" s="3">
        <f>IF(ISNA(VLOOKUP(C58,'107夏女OAB'!C:N,12,FALSE)),0,VLOOKUP(C58,'107夏女OAB'!C:N,12,FALSE))</f>
        <v>0</v>
      </c>
      <c r="I58" s="3">
        <f t="shared" si="6"/>
        <v>0</v>
      </c>
      <c r="J58" s="3">
        <f t="shared" si="7"/>
        <v>0</v>
      </c>
      <c r="K58" s="3">
        <f t="shared" si="8"/>
        <v>0</v>
      </c>
      <c r="L58" s="3">
        <f t="shared" si="9"/>
        <v>15.204347826086943</v>
      </c>
      <c r="M58" s="3">
        <f t="shared" si="10"/>
        <v>0</v>
      </c>
      <c r="N58" s="3">
        <f t="shared" si="11"/>
        <v>15.204347826086943</v>
      </c>
      <c r="O58" s="18">
        <f>IF(ISNA(VLOOKUP($C58,'107夏季賽選手組別'!B:E,4,FALSE)),0,VLOOKUP($C58,'107夏季賽選手組別'!B:E,4,FALSE))</f>
        <v>0</v>
      </c>
    </row>
    <row r="59" spans="1:15" ht="16.5">
      <c r="A59" s="1">
        <v>58</v>
      </c>
      <c r="B59" s="21" t="s">
        <v>389</v>
      </c>
      <c r="C59" s="21" t="s">
        <v>410</v>
      </c>
      <c r="D59" s="3">
        <f>IF(ISNA(VLOOKUP(C59,台業女!C:N,12,FALSE)),0,VLOOKUP(C59,台業女!C:N,12,FALSE))</f>
        <v>0</v>
      </c>
      <c r="E59" s="3">
        <f>IF(ISNA(VLOOKUP(C59,'106秋女OAB'!C:N,12,FALSE)),0,VLOOKUP(C59,'106秋女OAB'!C:N,12,FALSE))</f>
        <v>0</v>
      </c>
      <c r="F59" s="3">
        <f>IF(ISNA(VLOOKUP(C59,'106冬女OAB'!C:N,12,FALSE)),0,VLOOKUP(C59,'106冬女OAB'!C:N,12,FALSE))</f>
        <v>0</v>
      </c>
      <c r="G59" s="3">
        <f>IF(ISNA(VLOOKUP(C59,'107春女OAB'!C:N,12,FALSE)),0,VLOOKUP(C59,'107春女OAB'!C:N,12,FALSE))</f>
        <v>0</v>
      </c>
      <c r="H59" s="3">
        <f>IF(ISNA(VLOOKUP(C59,'107夏女OAB'!C:N,12,FALSE)),0,VLOOKUP(C59,'107夏女OAB'!C:N,12,FALSE))</f>
        <v>9.4166666666666714</v>
      </c>
      <c r="I59" s="3">
        <f t="shared" si="6"/>
        <v>0</v>
      </c>
      <c r="J59" s="3">
        <f t="shared" si="7"/>
        <v>0</v>
      </c>
      <c r="K59" s="3">
        <f t="shared" si="8"/>
        <v>0</v>
      </c>
      <c r="L59" s="3">
        <f t="shared" si="9"/>
        <v>0</v>
      </c>
      <c r="M59" s="3">
        <f t="shared" si="10"/>
        <v>14.125000000000007</v>
      </c>
      <c r="N59" s="3">
        <f t="shared" si="11"/>
        <v>14.125000000000007</v>
      </c>
      <c r="O59" s="18" t="str">
        <f>IF(ISNA(VLOOKUP($C59,'107夏季賽選手組別'!B:E,4,FALSE)),0,VLOOKUP($C59,'107夏季賽選手組別'!B:E,4,FALSE))</f>
        <v>老爺</v>
      </c>
    </row>
    <row r="60" spans="1:15" ht="16.5">
      <c r="A60" s="1">
        <v>59</v>
      </c>
      <c r="B60" s="21" t="s">
        <v>419</v>
      </c>
      <c r="C60" s="21" t="s">
        <v>429</v>
      </c>
      <c r="D60" s="3">
        <f>IF(ISNA(VLOOKUP(C60,台業女!C:N,12,FALSE)),0,VLOOKUP(C60,台業女!C:N,12,FALSE))</f>
        <v>0</v>
      </c>
      <c r="E60" s="3">
        <f>IF(ISNA(VLOOKUP(C60,'106秋女OAB'!C:N,12,FALSE)),0,VLOOKUP(C60,'106秋女OAB'!C:N,12,FALSE))</f>
        <v>0</v>
      </c>
      <c r="F60" s="3">
        <f>IF(ISNA(VLOOKUP(C60,'106冬女OAB'!C:N,12,FALSE)),0,VLOOKUP(C60,'106冬女OAB'!C:N,12,FALSE))</f>
        <v>11.379807692307693</v>
      </c>
      <c r="G60" s="3">
        <f>IF(ISNA(VLOOKUP(C60,'107春女OAB'!C:N,12,FALSE)),0,VLOOKUP(C60,'107春女OAB'!C:N,12,FALSE))</f>
        <v>0</v>
      </c>
      <c r="H60" s="3">
        <f>IF(ISNA(VLOOKUP(C60,'107夏女OAB'!C:N,12,FALSE)),0,VLOOKUP(C60,'107夏女OAB'!C:N,12,FALSE))</f>
        <v>0</v>
      </c>
      <c r="I60" s="3">
        <f t="shared" si="6"/>
        <v>0</v>
      </c>
      <c r="J60" s="3">
        <f t="shared" si="7"/>
        <v>0</v>
      </c>
      <c r="K60" s="3">
        <f t="shared" si="8"/>
        <v>13.655769230769232</v>
      </c>
      <c r="L60" s="3">
        <f t="shared" si="9"/>
        <v>0</v>
      </c>
      <c r="M60" s="3">
        <f t="shared" si="10"/>
        <v>0</v>
      </c>
      <c r="N60" s="3">
        <f t="shared" si="11"/>
        <v>13.655769230769232</v>
      </c>
      <c r="O60" s="18" t="str">
        <f>IF(ISNA(VLOOKUP($C60,'107夏季賽選手組別'!B:E,4,FALSE)),0,VLOOKUP($C60,'107夏季賽選手組別'!B:E,4,FALSE))</f>
        <v>南一</v>
      </c>
    </row>
    <row r="61" spans="1:15" ht="16.5">
      <c r="A61" s="1">
        <v>60</v>
      </c>
      <c r="B61" s="21" t="s">
        <v>700</v>
      </c>
      <c r="C61" s="21" t="s">
        <v>363</v>
      </c>
      <c r="D61" s="3">
        <f>IF(ISNA(VLOOKUP(C61,台業女!C:N,12,FALSE)),0,VLOOKUP(C61,台業女!C:N,12,FALSE))</f>
        <v>0</v>
      </c>
      <c r="E61" s="3">
        <f>IF(ISNA(VLOOKUP(C61,'106秋女OAB'!C:N,12,FALSE)),0,VLOOKUP(C61,'106秋女OAB'!C:N,12,FALSE))</f>
        <v>0</v>
      </c>
      <c r="F61" s="3">
        <f>IF(ISNA(VLOOKUP(C61,'106冬女OAB'!C:N,12,FALSE)),0,VLOOKUP(C61,'106冬女OAB'!C:N,12,FALSE))</f>
        <v>0</v>
      </c>
      <c r="G61" s="3">
        <f>IF(ISNA(VLOOKUP(C61,'107春女OAB'!C:N,12,FALSE)),0,VLOOKUP(C61,'107春女OAB'!C:N,12,FALSE))</f>
        <v>0</v>
      </c>
      <c r="H61" s="3">
        <f>IF(ISNA(VLOOKUP(C61,'107夏女OAB'!C:N,12,FALSE)),0,VLOOKUP(C61,'107夏女OAB'!C:N,12,FALSE))</f>
        <v>8.4166666666666714</v>
      </c>
      <c r="I61" s="3">
        <f t="shared" si="6"/>
        <v>0</v>
      </c>
      <c r="J61" s="3">
        <f t="shared" si="7"/>
        <v>0</v>
      </c>
      <c r="K61" s="3">
        <f t="shared" si="8"/>
        <v>0</v>
      </c>
      <c r="L61" s="3">
        <f t="shared" si="9"/>
        <v>0</v>
      </c>
      <c r="M61" s="3">
        <f t="shared" si="10"/>
        <v>12.625000000000007</v>
      </c>
      <c r="N61" s="3">
        <f t="shared" si="11"/>
        <v>12.625000000000007</v>
      </c>
      <c r="O61" s="18">
        <f>IF(ISNA(VLOOKUP($C61,'107夏季賽選手組別'!B:E,4,FALSE)),0,VLOOKUP($C61,'107夏季賽選手組別'!B:E,4,FALSE))</f>
        <v>0</v>
      </c>
    </row>
    <row r="62" spans="1:15" ht="16.5">
      <c r="A62" s="1">
        <v>61</v>
      </c>
      <c r="B62" s="21" t="s">
        <v>700</v>
      </c>
      <c r="C62" s="21" t="s">
        <v>388</v>
      </c>
      <c r="D62" s="3">
        <f>IF(ISNA(VLOOKUP(C62,台業女!C:N,12,FALSE)),0,VLOOKUP(C62,台業女!C:N,12,FALSE))</f>
        <v>0</v>
      </c>
      <c r="E62" s="3">
        <f>IF(ISNA(VLOOKUP(C62,'106秋女OAB'!C:N,12,FALSE)),0,VLOOKUP(C62,'106秋女OAB'!C:N,12,FALSE))</f>
        <v>0</v>
      </c>
      <c r="F62" s="3">
        <f>IF(ISNA(VLOOKUP(C62,'106冬女OAB'!C:N,12,FALSE)),0,VLOOKUP(C62,'106冬女OAB'!C:N,12,FALSE))</f>
        <v>10.192307692307693</v>
      </c>
      <c r="G62" s="3">
        <f>IF(ISNA(VLOOKUP(C62,'107春女OAB'!C:N,12,FALSE)),0,VLOOKUP(C62,'107春女OAB'!C:N,12,FALSE))</f>
        <v>0</v>
      </c>
      <c r="H62" s="3">
        <f>IF(ISNA(VLOOKUP(C62,'107夏女OAB'!C:N,12,FALSE)),0,VLOOKUP(C62,'107夏女OAB'!C:N,12,FALSE))</f>
        <v>0</v>
      </c>
      <c r="I62" s="3">
        <f t="shared" si="6"/>
        <v>0</v>
      </c>
      <c r="J62" s="3">
        <f t="shared" si="7"/>
        <v>0</v>
      </c>
      <c r="K62" s="3">
        <f t="shared" si="8"/>
        <v>12.230769230769232</v>
      </c>
      <c r="L62" s="3">
        <f t="shared" si="9"/>
        <v>0</v>
      </c>
      <c r="M62" s="3">
        <f t="shared" si="10"/>
        <v>0</v>
      </c>
      <c r="N62" s="3">
        <f t="shared" si="11"/>
        <v>12.230769230769232</v>
      </c>
      <c r="O62" s="18" t="str">
        <f>IF(ISNA(VLOOKUP($C62,'107夏季賽選手組別'!B:E,4,FALSE)),0,VLOOKUP($C62,'107夏季賽選手組別'!B:E,4,FALSE))</f>
        <v>臺中</v>
      </c>
    </row>
    <row r="63" spans="1:15" ht="16.5">
      <c r="A63" s="1">
        <v>62</v>
      </c>
      <c r="B63" s="23" t="s">
        <v>419</v>
      </c>
      <c r="C63" s="23" t="s">
        <v>449</v>
      </c>
      <c r="D63" s="3">
        <f>IF(ISNA(VLOOKUP(C63,台業女!C:N,12,FALSE)),0,VLOOKUP(C63,台業女!C:N,12,FALSE))</f>
        <v>0</v>
      </c>
      <c r="E63" s="3">
        <f>IF(ISNA(VLOOKUP(C63,'106秋女OAB'!C:N,12,FALSE)),0,VLOOKUP(C63,'106秋女OAB'!C:N,12,FALSE))</f>
        <v>0</v>
      </c>
      <c r="F63" s="3">
        <f>IF(ISNA(VLOOKUP(C63,'106冬女OAB'!C:N,12,FALSE)),0,VLOOKUP(C63,'106冬女OAB'!C:N,12,FALSE))</f>
        <v>0</v>
      </c>
      <c r="G63" s="3">
        <f>IF(ISNA(VLOOKUP(C63,'107春女OAB'!C:N,12,FALSE)),0,VLOOKUP(C63,'107春女OAB'!C:N,12,FALSE))</f>
        <v>5.0869565217391255</v>
      </c>
      <c r="H63" s="3">
        <f>IF(ISNA(VLOOKUP(C63,'107夏女OAB'!C:N,12,FALSE)),0,VLOOKUP(C63,'107夏女OAB'!C:N,12,FALSE))</f>
        <v>3.4166666666666714</v>
      </c>
      <c r="I63" s="3">
        <f t="shared" si="6"/>
        <v>0</v>
      </c>
      <c r="J63" s="3">
        <f t="shared" si="7"/>
        <v>0</v>
      </c>
      <c r="K63" s="3">
        <f t="shared" si="8"/>
        <v>0</v>
      </c>
      <c r="L63" s="3">
        <f t="shared" si="9"/>
        <v>6.6130434782608631</v>
      </c>
      <c r="M63" s="3">
        <f t="shared" si="10"/>
        <v>5.1250000000000071</v>
      </c>
      <c r="N63" s="3">
        <f t="shared" si="11"/>
        <v>11.73804347826087</v>
      </c>
      <c r="O63" s="18" t="str">
        <f>IF(ISNA(VLOOKUP($C63,'107夏季賽選手組別'!B:E,4,FALSE)),0,VLOOKUP($C63,'107夏季賽選手組別'!B:E,4,FALSE))</f>
        <v>台北</v>
      </c>
    </row>
    <row r="64" spans="1:15" ht="16.5">
      <c r="A64" s="1">
        <v>63</v>
      </c>
      <c r="B64" s="21" t="s">
        <v>700</v>
      </c>
      <c r="C64" s="21" t="s">
        <v>369</v>
      </c>
      <c r="D64" s="3">
        <f>IF(ISNA(VLOOKUP(C64,台業女!C:N,12,FALSE)),0,VLOOKUP(C64,台業女!C:N,12,FALSE))</f>
        <v>0</v>
      </c>
      <c r="E64" s="3">
        <f>IF(ISNA(VLOOKUP(C64,'106秋女OAB'!C:N,12,FALSE)),0,VLOOKUP(C64,'106秋女OAB'!C:N,12,FALSE))</f>
        <v>0</v>
      </c>
      <c r="F64" s="3">
        <f>IF(ISNA(VLOOKUP(C64,'106冬女OAB'!C:N,12,FALSE)),0,VLOOKUP(C64,'106冬女OAB'!C:N,12,FALSE))</f>
        <v>8.1923076923076934</v>
      </c>
      <c r="G64" s="3">
        <f>IF(ISNA(VLOOKUP(C64,'107春女OAB'!C:N,12,FALSE)),0,VLOOKUP(C64,'107春女OAB'!C:N,12,FALSE))</f>
        <v>0</v>
      </c>
      <c r="H64" s="3">
        <f>IF(ISNA(VLOOKUP(C64,'107夏女OAB'!C:N,12,FALSE)),0,VLOOKUP(C64,'107夏女OAB'!C:N,12,FALSE))</f>
        <v>0</v>
      </c>
      <c r="I64" s="3">
        <f t="shared" si="6"/>
        <v>0</v>
      </c>
      <c r="J64" s="3">
        <f t="shared" si="7"/>
        <v>0</v>
      </c>
      <c r="K64" s="3">
        <f t="shared" si="8"/>
        <v>9.8307692307692314</v>
      </c>
      <c r="L64" s="3">
        <f t="shared" si="9"/>
        <v>0</v>
      </c>
      <c r="M64" s="3">
        <f t="shared" si="10"/>
        <v>0</v>
      </c>
      <c r="N64" s="3">
        <f t="shared" si="11"/>
        <v>9.8307692307692314</v>
      </c>
      <c r="O64" s="18" t="str">
        <f>IF(ISNA(VLOOKUP($C64,'107夏季賽選手組別'!B:E,4,FALSE)),0,VLOOKUP($C64,'107夏季賽選手組別'!B:E,4,FALSE))</f>
        <v>東華</v>
      </c>
    </row>
    <row r="65" spans="1:15" ht="16.5">
      <c r="A65" s="1">
        <v>64</v>
      </c>
      <c r="B65" s="21" t="s">
        <v>419</v>
      </c>
      <c r="C65" s="21" t="s">
        <v>426</v>
      </c>
      <c r="D65" s="3">
        <f>IF(ISNA(VLOOKUP(C65,台業女!C:N,12,FALSE)),0,VLOOKUP(C65,台業女!C:N,12,FALSE))</f>
        <v>0</v>
      </c>
      <c r="E65" s="3">
        <f>IF(ISNA(VLOOKUP(C65,'106秋女OAB'!C:N,12,FALSE)),0,VLOOKUP(C65,'106秋女OAB'!C:N,12,FALSE))</f>
        <v>9.5777919757431391</v>
      </c>
      <c r="F65" s="3">
        <f>IF(ISNA(VLOOKUP(C65,'106冬女OAB'!C:N,12,FALSE)),0,VLOOKUP(C65,'106冬女OAB'!C:N,12,FALSE))</f>
        <v>0</v>
      </c>
      <c r="G65" s="3">
        <f>IF(ISNA(VLOOKUP(C65,'107春女OAB'!C:N,12,FALSE)),0,VLOOKUP(C65,'107春女OAB'!C:N,12,FALSE))</f>
        <v>0</v>
      </c>
      <c r="H65" s="3">
        <f>IF(ISNA(VLOOKUP(C65,'107夏女OAB'!C:N,12,FALSE)),0,VLOOKUP(C65,'107夏女OAB'!C:N,12,FALSE))</f>
        <v>4.1666666666671404E-2</v>
      </c>
      <c r="I65" s="3">
        <f t="shared" si="6"/>
        <v>0</v>
      </c>
      <c r="J65" s="3">
        <f t="shared" si="7"/>
        <v>9.5777919757431391</v>
      </c>
      <c r="K65" s="3">
        <f t="shared" si="8"/>
        <v>0</v>
      </c>
      <c r="L65" s="3">
        <f t="shared" si="9"/>
        <v>0</v>
      </c>
      <c r="M65" s="3">
        <f t="shared" si="10"/>
        <v>6.2500000000007105E-2</v>
      </c>
      <c r="N65" s="3">
        <f t="shared" si="11"/>
        <v>9.6402919757431462</v>
      </c>
      <c r="O65" s="18" t="str">
        <f>IF(ISNA(VLOOKUP($C65,'107夏季賽選手組別'!B:E,4,FALSE)),0,VLOOKUP($C65,'107夏季賽選手組別'!B:E,4,FALSE))</f>
        <v>台中</v>
      </c>
    </row>
    <row r="66" spans="1:15" ht="16.5">
      <c r="A66" s="1">
        <v>65</v>
      </c>
      <c r="B66" s="21" t="s">
        <v>389</v>
      </c>
      <c r="C66" s="21" t="s">
        <v>397</v>
      </c>
      <c r="D66" s="3">
        <f>IF(ISNA(VLOOKUP(C66,台業女!C:N,12,FALSE)),0,VLOOKUP(C66,台業女!C:N,12,FALSE))</f>
        <v>0</v>
      </c>
      <c r="E66" s="3">
        <f>IF(ISNA(VLOOKUP(C66,'106秋女OAB'!C:N,12,FALSE)),0,VLOOKUP(C66,'106秋女OAB'!C:N,12,FALSE))</f>
        <v>0</v>
      </c>
      <c r="F66" s="3">
        <f>IF(ISNA(VLOOKUP(C66,'106冬女OAB'!C:N,12,FALSE)),0,VLOOKUP(C66,'106冬女OAB'!C:N,12,FALSE))</f>
        <v>0</v>
      </c>
      <c r="G66" s="3">
        <f>IF(ISNA(VLOOKUP(C66,'107春女OAB'!C:N,12,FALSE)),0,VLOOKUP(C66,'107春女OAB'!C:N,12,FALSE))</f>
        <v>6.6956521739130324</v>
      </c>
      <c r="H66" s="3">
        <f>IF(ISNA(VLOOKUP(C66,'107夏女OAB'!C:N,12,FALSE)),0,VLOOKUP(C66,'107夏女OAB'!C:N,12,FALSE))</f>
        <v>0</v>
      </c>
      <c r="I66" s="3">
        <f t="shared" ref="I66:I89" si="12">D66*0.8</f>
        <v>0</v>
      </c>
      <c r="J66" s="3">
        <f t="shared" ref="J66:J89" si="13">E66</f>
        <v>0</v>
      </c>
      <c r="K66" s="3">
        <f t="shared" ref="K66:K89" si="14">F66*1.2</f>
        <v>0</v>
      </c>
      <c r="L66" s="3">
        <f t="shared" ref="L66:L89" si="15">G66*1.3</f>
        <v>8.7043478260869431</v>
      </c>
      <c r="M66" s="3">
        <f t="shared" ref="M66:M89" si="16">H66*1.5</f>
        <v>0</v>
      </c>
      <c r="N66" s="3">
        <f t="shared" ref="N66:N89" si="17">SUM(I66:M66)</f>
        <v>8.7043478260869431</v>
      </c>
      <c r="O66" s="18" t="str">
        <f>IF(ISNA(VLOOKUP($C66,'107夏季賽選手組別'!B:E,4,FALSE)),0,VLOOKUP($C66,'107夏季賽選手組別'!B:E,4,FALSE))</f>
        <v>彰化</v>
      </c>
    </row>
    <row r="67" spans="1:15" ht="16.5">
      <c r="A67" s="1">
        <v>66</v>
      </c>
      <c r="B67" s="21" t="s">
        <v>419</v>
      </c>
      <c r="C67" s="21" t="s">
        <v>427</v>
      </c>
      <c r="D67" s="3">
        <f>IF(ISNA(VLOOKUP(C67,台業女!C:N,12,FALSE)),0,VLOOKUP(C67,台業女!C:N,12,FALSE))</f>
        <v>0</v>
      </c>
      <c r="E67" s="3">
        <f>IF(ISNA(VLOOKUP(C67,'106秋女OAB'!C:N,12,FALSE)),0,VLOOKUP(C67,'106秋女OAB'!C:N,12,FALSE))</f>
        <v>0</v>
      </c>
      <c r="F67" s="3">
        <f>IF(ISNA(VLOOKUP(C67,'106冬女OAB'!C:N,12,FALSE)),0,VLOOKUP(C67,'106冬女OAB'!C:N,12,FALSE))</f>
        <v>0</v>
      </c>
      <c r="G67" s="3">
        <f>IF(ISNA(VLOOKUP(C67,'107春女OAB'!C:N,12,FALSE)),0,VLOOKUP(C67,'107春女OAB'!C:N,12,FALSE))</f>
        <v>4.0869565217391255</v>
      </c>
      <c r="H67" s="3">
        <f>IF(ISNA(VLOOKUP(C67,'107夏女OAB'!C:N,12,FALSE)),0,VLOOKUP(C67,'107夏女OAB'!C:N,12,FALSE))</f>
        <v>2.0416666666666714</v>
      </c>
      <c r="I67" s="3">
        <f t="shared" si="12"/>
        <v>0</v>
      </c>
      <c r="J67" s="3">
        <f t="shared" si="13"/>
        <v>0</v>
      </c>
      <c r="K67" s="3">
        <f t="shared" si="14"/>
        <v>0</v>
      </c>
      <c r="L67" s="3">
        <f t="shared" si="15"/>
        <v>5.3130434782608633</v>
      </c>
      <c r="M67" s="3">
        <f t="shared" si="16"/>
        <v>3.0625000000000071</v>
      </c>
      <c r="N67" s="3">
        <f t="shared" si="17"/>
        <v>8.3755434782608695</v>
      </c>
      <c r="O67" s="18" t="str">
        <f>IF(ISNA(VLOOKUP($C67,'107夏季賽選手組別'!B:E,4,FALSE)),0,VLOOKUP($C67,'107夏季賽選手組別'!B:E,4,FALSE))</f>
        <v>台中</v>
      </c>
    </row>
    <row r="68" spans="1:15" ht="16.5">
      <c r="A68" s="1">
        <v>67</v>
      </c>
      <c r="B68" s="21" t="s">
        <v>419</v>
      </c>
      <c r="C68" s="21" t="s">
        <v>424</v>
      </c>
      <c r="D68" s="3">
        <f>IF(ISNA(VLOOKUP(C68,台業女!C:N,12,FALSE)),0,VLOOKUP(C68,台業女!C:N,12,FALSE))</f>
        <v>5.882352941176805E-2</v>
      </c>
      <c r="E68" s="3">
        <f>IF(ISNA(VLOOKUP(C68,'106秋女OAB'!C:N,12,FALSE)),0,VLOOKUP(C68,'106秋女OAB'!C:N,12,FALSE))</f>
        <v>7.8232714277979341</v>
      </c>
      <c r="F68" s="3">
        <f>IF(ISNA(VLOOKUP(C68,'106冬女OAB'!C:N,12,FALSE)),0,VLOOKUP(C68,'106冬女OAB'!C:N,12,FALSE))</f>
        <v>0</v>
      </c>
      <c r="G68" s="3">
        <f>IF(ISNA(VLOOKUP(C68,'107春女OAB'!C:N,12,FALSE)),0,VLOOKUP(C68,'107春女OAB'!C:N,12,FALSE))</f>
        <v>0</v>
      </c>
      <c r="H68" s="3">
        <f>IF(ISNA(VLOOKUP(C68,'107夏女OAB'!C:N,12,FALSE)),0,VLOOKUP(C68,'107夏女OAB'!C:N,12,FALSE))</f>
        <v>0</v>
      </c>
      <c r="I68" s="3">
        <f t="shared" si="12"/>
        <v>4.7058823529414442E-2</v>
      </c>
      <c r="J68" s="3">
        <f t="shared" si="13"/>
        <v>7.8232714277979341</v>
      </c>
      <c r="K68" s="3">
        <f t="shared" si="14"/>
        <v>0</v>
      </c>
      <c r="L68" s="3">
        <f t="shared" si="15"/>
        <v>0</v>
      </c>
      <c r="M68" s="3">
        <f t="shared" si="16"/>
        <v>0</v>
      </c>
      <c r="N68" s="3">
        <f t="shared" si="17"/>
        <v>7.8703302513273483</v>
      </c>
      <c r="O68" s="18">
        <f>IF(ISNA(VLOOKUP($C68,'107夏季賽選手組別'!B:E,4,FALSE)),0,VLOOKUP($C68,'107夏季賽選手組別'!B:E,4,FALSE))</f>
        <v>0</v>
      </c>
    </row>
    <row r="69" spans="1:15" ht="16.5">
      <c r="A69" s="1">
        <v>68</v>
      </c>
      <c r="B69" s="21" t="s">
        <v>419</v>
      </c>
      <c r="C69" s="21" t="s">
        <v>421</v>
      </c>
      <c r="D69" s="3">
        <f>IF(ISNA(VLOOKUP(C69,台業女!C:N,12,FALSE)),0,VLOOKUP(C69,台業女!C:N,12,FALSE))</f>
        <v>0</v>
      </c>
      <c r="E69" s="3">
        <f>IF(ISNA(VLOOKUP(C69,'106秋女OAB'!C:N,12,FALSE)),0,VLOOKUP(C69,'106秋女OAB'!C:N,12,FALSE))</f>
        <v>0</v>
      </c>
      <c r="F69" s="3">
        <f>IF(ISNA(VLOOKUP(C69,'106冬女OAB'!C:N,12,FALSE)),0,VLOOKUP(C69,'106冬女OAB'!C:N,12,FALSE))</f>
        <v>0</v>
      </c>
      <c r="G69" s="3">
        <f>IF(ISNA(VLOOKUP(C69,'107春女OAB'!C:N,12,FALSE)),0,VLOOKUP(C69,'107春女OAB'!C:N,12,FALSE))</f>
        <v>0</v>
      </c>
      <c r="H69" s="3">
        <f>IF(ISNA(VLOOKUP(C69,'107夏女OAB'!C:N,12,FALSE)),0,VLOOKUP(C69,'107夏女OAB'!C:N,12,FALSE))</f>
        <v>5.0416666666666714</v>
      </c>
      <c r="I69" s="3">
        <f t="shared" si="12"/>
        <v>0</v>
      </c>
      <c r="J69" s="3">
        <f t="shared" si="13"/>
        <v>0</v>
      </c>
      <c r="K69" s="3">
        <f t="shared" si="14"/>
        <v>0</v>
      </c>
      <c r="L69" s="3">
        <f t="shared" si="15"/>
        <v>0</v>
      </c>
      <c r="M69" s="3">
        <f t="shared" si="16"/>
        <v>7.5625000000000071</v>
      </c>
      <c r="N69" s="3">
        <f t="shared" si="17"/>
        <v>7.5625000000000071</v>
      </c>
      <c r="O69" s="18" t="str">
        <f>IF(ISNA(VLOOKUP($C69,'107夏季賽選手組別'!B:E,4,FALSE)),0,VLOOKUP($C69,'107夏季賽選手組別'!B:E,4,FALSE))</f>
        <v>美麗華</v>
      </c>
    </row>
    <row r="70" spans="1:15" ht="16.5">
      <c r="A70" s="1">
        <v>69</v>
      </c>
      <c r="B70" s="21" t="s">
        <v>700</v>
      </c>
      <c r="C70" s="21" t="s">
        <v>380</v>
      </c>
      <c r="D70" s="3">
        <f>IF(ISNA(VLOOKUP(C70,台業女!C:N,12,FALSE)),0,VLOOKUP(C70,台業女!C:N,12,FALSE))</f>
        <v>0</v>
      </c>
      <c r="E70" s="3">
        <f>IF(ISNA(VLOOKUP(C70,'106秋女OAB'!C:N,12,FALSE)),0,VLOOKUP(C70,'106秋女OAB'!C:N,12,FALSE))</f>
        <v>5.8506686880719059</v>
      </c>
      <c r="F70" s="3">
        <f>IF(ISNA(VLOOKUP(C70,'106冬女OAB'!C:N,12,FALSE)),0,VLOOKUP(C70,'106冬女OAB'!C:N,12,FALSE))</f>
        <v>0</v>
      </c>
      <c r="G70" s="3">
        <f>IF(ISNA(VLOOKUP(C70,'107春女OAB'!C:N,12,FALSE)),0,VLOOKUP(C70,'107春女OAB'!C:N,12,FALSE))</f>
        <v>0</v>
      </c>
      <c r="H70" s="3">
        <f>IF(ISNA(VLOOKUP(C70,'107夏女OAB'!C:N,12,FALSE)),0,VLOOKUP(C70,'107夏女OAB'!C:N,12,FALSE))</f>
        <v>0</v>
      </c>
      <c r="I70" s="3">
        <f t="shared" si="12"/>
        <v>0</v>
      </c>
      <c r="J70" s="3">
        <f t="shared" si="13"/>
        <v>5.8506686880719059</v>
      </c>
      <c r="K70" s="3">
        <f t="shared" si="14"/>
        <v>0</v>
      </c>
      <c r="L70" s="3">
        <f t="shared" si="15"/>
        <v>0</v>
      </c>
      <c r="M70" s="3">
        <f t="shared" si="16"/>
        <v>0</v>
      </c>
      <c r="N70" s="3">
        <f t="shared" si="17"/>
        <v>5.8506686880719059</v>
      </c>
      <c r="O70" s="18" t="str">
        <f>IF(ISNA(VLOOKUP($C70,'107夏季賽選手組別'!B:E,4,FALSE)),0,VLOOKUP($C70,'107夏季賽選手組別'!B:E,4,FALSE))</f>
        <v>新豐</v>
      </c>
    </row>
    <row r="71" spans="1:15" ht="16.5">
      <c r="A71" s="1">
        <v>70</v>
      </c>
      <c r="B71" s="21" t="s">
        <v>389</v>
      </c>
      <c r="C71" s="21" t="s">
        <v>395</v>
      </c>
      <c r="D71" s="3">
        <f>IF(ISNA(VLOOKUP(C71,台業女!C:N,12,FALSE)),0,VLOOKUP(C71,台業女!C:N,12,FALSE))</f>
        <v>0</v>
      </c>
      <c r="E71" s="3">
        <f>IF(ISNA(VLOOKUP(C71,'106秋女OAB'!C:N,12,FALSE)),0,VLOOKUP(C71,'106秋女OAB'!C:N,12,FALSE))</f>
        <v>0</v>
      </c>
      <c r="F71" s="3">
        <f>IF(ISNA(VLOOKUP(C71,'106冬女OAB'!C:N,12,FALSE)),0,VLOOKUP(C71,'106冬女OAB'!C:N,12,FALSE))</f>
        <v>0</v>
      </c>
      <c r="G71" s="3">
        <f>IF(ISNA(VLOOKUP(C71,'107春女OAB'!C:N,12,FALSE)),0,VLOOKUP(C71,'107春女OAB'!C:N,12,FALSE))</f>
        <v>0</v>
      </c>
      <c r="H71" s="3">
        <f>IF(ISNA(VLOOKUP(C71,'107夏女OAB'!C:N,12,FALSE)),0,VLOOKUP(C71,'107夏女OAB'!C:N,12,FALSE))</f>
        <v>3.375</v>
      </c>
      <c r="I71" s="3">
        <f t="shared" si="12"/>
        <v>0</v>
      </c>
      <c r="J71" s="3">
        <f t="shared" si="13"/>
        <v>0</v>
      </c>
      <c r="K71" s="3">
        <f t="shared" si="14"/>
        <v>0</v>
      </c>
      <c r="L71" s="3">
        <f t="shared" si="15"/>
        <v>0</v>
      </c>
      <c r="M71" s="3">
        <f t="shared" si="16"/>
        <v>5.0625</v>
      </c>
      <c r="N71" s="3">
        <f t="shared" si="17"/>
        <v>5.0625</v>
      </c>
      <c r="O71" s="18" t="str">
        <f>IF(ISNA(VLOOKUP($C71,'107夏季賽選手組別'!B:E,4,FALSE)),0,VLOOKUP($C71,'107夏季賽選手組別'!B:E,4,FALSE))</f>
        <v>台中國際</v>
      </c>
    </row>
    <row r="72" spans="1:15" ht="16.5">
      <c r="A72" s="1">
        <v>71</v>
      </c>
      <c r="B72" s="21" t="s">
        <v>389</v>
      </c>
      <c r="C72" s="21" t="s">
        <v>405</v>
      </c>
      <c r="D72" s="3">
        <f>IF(ISNA(VLOOKUP(C72,台業女!C:N,12,FALSE)),0,VLOOKUP(C72,台業女!C:N,12,FALSE))</f>
        <v>0</v>
      </c>
      <c r="E72" s="3">
        <f>IF(ISNA(VLOOKUP(C72,'106秋女OAB'!C:N,12,FALSE)),0,VLOOKUP(C72,'106秋女OAB'!C:N,12,FALSE))</f>
        <v>4.864367318208906</v>
      </c>
      <c r="F72" s="3">
        <f>IF(ISNA(VLOOKUP(C72,'106冬女OAB'!C:N,12,FALSE)),0,VLOOKUP(C72,'106冬女OAB'!C:N,12,FALSE))</f>
        <v>0</v>
      </c>
      <c r="G72" s="3">
        <f>IF(ISNA(VLOOKUP(C72,'107春女OAB'!C:N,12,FALSE)),0,VLOOKUP(C72,'107春女OAB'!C:N,12,FALSE))</f>
        <v>0</v>
      </c>
      <c r="H72" s="3">
        <f>IF(ISNA(VLOOKUP(C72,'107夏女OAB'!C:N,12,FALSE)),0,VLOOKUP(C72,'107夏女OAB'!C:N,12,FALSE))</f>
        <v>0</v>
      </c>
      <c r="I72" s="3">
        <f t="shared" si="12"/>
        <v>0</v>
      </c>
      <c r="J72" s="3">
        <f t="shared" si="13"/>
        <v>4.864367318208906</v>
      </c>
      <c r="K72" s="3">
        <f t="shared" si="14"/>
        <v>0</v>
      </c>
      <c r="L72" s="3">
        <f t="shared" si="15"/>
        <v>0</v>
      </c>
      <c r="M72" s="3">
        <f t="shared" si="16"/>
        <v>0</v>
      </c>
      <c r="N72" s="3">
        <f t="shared" si="17"/>
        <v>4.864367318208906</v>
      </c>
      <c r="O72" s="18" t="str">
        <f>IF(ISNA(VLOOKUP($C72,'107夏季賽選手組別'!B:E,4,FALSE)),0,VLOOKUP($C72,'107夏季賽選手組別'!B:E,4,FALSE))</f>
        <v>臺中國際</v>
      </c>
    </row>
    <row r="73" spans="1:15" ht="16.5">
      <c r="A73" s="1">
        <v>72</v>
      </c>
      <c r="B73" s="21" t="s">
        <v>389</v>
      </c>
      <c r="C73" s="21" t="s">
        <v>409</v>
      </c>
      <c r="D73" s="3">
        <f>IF(ISNA(VLOOKUP(C73,台業女!C:N,12,FALSE)),0,VLOOKUP(C73,台業女!C:N,12,FALSE))</f>
        <v>0</v>
      </c>
      <c r="E73" s="3">
        <f>IF(ISNA(VLOOKUP(C73,'106秋女OAB'!C:N,12,FALSE)),0,VLOOKUP(C73,'106秋女OAB'!C:N,12,FALSE))</f>
        <v>0</v>
      </c>
      <c r="F73" s="3">
        <f>IF(ISNA(VLOOKUP(C73,'106冬女OAB'!C:N,12,FALSE)),0,VLOOKUP(C73,'106冬女OAB'!C:N,12,FALSE))</f>
        <v>0</v>
      </c>
      <c r="G73" s="3">
        <f>IF(ISNA(VLOOKUP(C73,'107春女OAB'!C:N,12,FALSE)),0,VLOOKUP(C73,'107春女OAB'!C:N,12,FALSE))</f>
        <v>0</v>
      </c>
      <c r="H73" s="3">
        <f>IF(ISNA(VLOOKUP(C73,'107夏女OAB'!C:N,12,FALSE)),0,VLOOKUP(C73,'107夏女OAB'!C:N,12,FALSE))</f>
        <v>2.4166666666666714</v>
      </c>
      <c r="I73" s="3">
        <f t="shared" si="12"/>
        <v>0</v>
      </c>
      <c r="J73" s="3">
        <f t="shared" si="13"/>
        <v>0</v>
      </c>
      <c r="K73" s="3">
        <f t="shared" si="14"/>
        <v>0</v>
      </c>
      <c r="L73" s="3">
        <f t="shared" si="15"/>
        <v>0</v>
      </c>
      <c r="M73" s="3">
        <f t="shared" si="16"/>
        <v>3.6250000000000071</v>
      </c>
      <c r="N73" s="3">
        <f t="shared" si="17"/>
        <v>3.6250000000000071</v>
      </c>
      <c r="O73" s="18" t="str">
        <f>IF(ISNA(VLOOKUP($C73,'107夏季賽選手組別'!B:E,4,FALSE)),0,VLOOKUP($C73,'107夏季賽選手組別'!B:E,4,FALSE))</f>
        <v>信誼</v>
      </c>
    </row>
    <row r="74" spans="1:15" ht="16.5">
      <c r="A74" s="1">
        <v>73</v>
      </c>
      <c r="B74" s="21" t="s">
        <v>700</v>
      </c>
      <c r="C74" s="21" t="s">
        <v>364</v>
      </c>
      <c r="D74" s="3">
        <f>IF(ISNA(VLOOKUP(C74,台業女!C:N,12,FALSE)),0,VLOOKUP(C74,台業女!C:N,12,FALSE))</f>
        <v>0</v>
      </c>
      <c r="E74" s="3">
        <f>IF(ISNA(VLOOKUP(C74,'106秋女OAB'!C:N,12,FALSE)),0,VLOOKUP(C74,'106秋女OAB'!C:N,12,FALSE))</f>
        <v>2.8917645784828778</v>
      </c>
      <c r="F74" s="3">
        <f>IF(ISNA(VLOOKUP(C74,'106冬女OAB'!C:N,12,FALSE)),0,VLOOKUP(C74,'106冬女OAB'!C:N,12,FALSE))</f>
        <v>0</v>
      </c>
      <c r="G74" s="3">
        <f>IF(ISNA(VLOOKUP(C74,'107春女OAB'!C:N,12,FALSE)),0,VLOOKUP(C74,'107春女OAB'!C:N,12,FALSE))</f>
        <v>0</v>
      </c>
      <c r="H74" s="3">
        <f>IF(ISNA(VLOOKUP(C74,'107夏女OAB'!C:N,12,FALSE)),0,VLOOKUP(C74,'107夏女OAB'!C:N,12,FALSE))</f>
        <v>0</v>
      </c>
      <c r="I74" s="3">
        <f t="shared" si="12"/>
        <v>0</v>
      </c>
      <c r="J74" s="3">
        <f t="shared" si="13"/>
        <v>2.8917645784828778</v>
      </c>
      <c r="K74" s="3">
        <f t="shared" si="14"/>
        <v>0</v>
      </c>
      <c r="L74" s="3">
        <f t="shared" si="15"/>
        <v>0</v>
      </c>
      <c r="M74" s="3">
        <f t="shared" si="16"/>
        <v>0</v>
      </c>
      <c r="N74" s="3">
        <f t="shared" si="17"/>
        <v>2.8917645784828778</v>
      </c>
      <c r="O74" s="18" t="str">
        <f>IF(ISNA(VLOOKUP($C74,'107夏季賽選手組別'!B:E,4,FALSE)),0,VLOOKUP($C74,'107夏季賽選手組別'!B:E,4,FALSE))</f>
        <v>新豐</v>
      </c>
    </row>
    <row r="75" spans="1:15" ht="16.5">
      <c r="A75" s="1">
        <v>74</v>
      </c>
      <c r="B75" s="21" t="s">
        <v>700</v>
      </c>
      <c r="C75" s="21" t="s">
        <v>379</v>
      </c>
      <c r="D75" s="3">
        <f>IF(ISNA(VLOOKUP(C75,台業女!C:N,12,FALSE)),0,VLOOKUP(C75,台業女!C:N,12,FALSE))</f>
        <v>0</v>
      </c>
      <c r="E75" s="3">
        <f>IF(ISNA(VLOOKUP(C75,'106秋女OAB'!C:N,12,FALSE)),0,VLOOKUP(C75,'106秋女OAB'!C:N,12,FALSE))</f>
        <v>2.7099463966646766</v>
      </c>
      <c r="F75" s="3">
        <f>IF(ISNA(VLOOKUP(C75,'106冬女OAB'!C:N,12,FALSE)),0,VLOOKUP(C75,'106冬女OAB'!C:N,12,FALSE))</f>
        <v>0</v>
      </c>
      <c r="G75" s="3">
        <f>IF(ISNA(VLOOKUP(C75,'107春女OAB'!C:N,12,FALSE)),0,VLOOKUP(C75,'107春女OAB'!C:N,12,FALSE))</f>
        <v>0</v>
      </c>
      <c r="H75" s="3">
        <f>IF(ISNA(VLOOKUP(C75,'107夏女OAB'!C:N,12,FALSE)),0,VLOOKUP(C75,'107夏女OAB'!C:N,12,FALSE))</f>
        <v>0</v>
      </c>
      <c r="I75" s="3">
        <f t="shared" si="12"/>
        <v>0</v>
      </c>
      <c r="J75" s="3">
        <f t="shared" si="13"/>
        <v>2.7099463966646766</v>
      </c>
      <c r="K75" s="3">
        <f t="shared" si="14"/>
        <v>0</v>
      </c>
      <c r="L75" s="3">
        <f t="shared" si="15"/>
        <v>0</v>
      </c>
      <c r="M75" s="3">
        <f t="shared" si="16"/>
        <v>0</v>
      </c>
      <c r="N75" s="3">
        <f t="shared" si="17"/>
        <v>2.7099463966646766</v>
      </c>
      <c r="O75" s="18" t="str">
        <f>IF(ISNA(VLOOKUP($C75,'107夏季賽選手組別'!B:E,4,FALSE)),0,VLOOKUP($C75,'107夏季賽選手組別'!B:E,4,FALSE))</f>
        <v>林口</v>
      </c>
    </row>
    <row r="76" spans="1:15" ht="16.5">
      <c r="A76" s="1">
        <v>75</v>
      </c>
      <c r="B76" s="21" t="s">
        <v>419</v>
      </c>
      <c r="C76" s="21" t="s">
        <v>423</v>
      </c>
      <c r="D76" s="3">
        <f>IF(ISNA(VLOOKUP(C76,台業女!C:N,12,FALSE)),0,VLOOKUP(C76,台業女!C:N,12,FALSE))</f>
        <v>0</v>
      </c>
      <c r="E76" s="3">
        <f>IF(ISNA(VLOOKUP(C76,'106秋女OAB'!C:N,12,FALSE)),0,VLOOKUP(C76,'106秋女OAB'!C:N,12,FALSE))</f>
        <v>1.9054632086198495</v>
      </c>
      <c r="F76" s="3">
        <f>IF(ISNA(VLOOKUP(C76,'106冬女OAB'!C:N,12,FALSE)),0,VLOOKUP(C76,'106冬女OAB'!C:N,12,FALSE))</f>
        <v>0</v>
      </c>
      <c r="G76" s="3">
        <f>IF(ISNA(VLOOKUP(C76,'107春女OAB'!C:N,12,FALSE)),0,VLOOKUP(C76,'107春女OAB'!C:N,12,FALSE))</f>
        <v>0</v>
      </c>
      <c r="H76" s="3">
        <f>IF(ISNA(VLOOKUP(C76,'107夏女OAB'!C:N,12,FALSE)),0,VLOOKUP(C76,'107夏女OAB'!C:N,12,FALSE))</f>
        <v>0</v>
      </c>
      <c r="I76" s="3">
        <f t="shared" si="12"/>
        <v>0</v>
      </c>
      <c r="J76" s="3">
        <f t="shared" si="13"/>
        <v>1.9054632086198495</v>
      </c>
      <c r="K76" s="3">
        <f t="shared" si="14"/>
        <v>0</v>
      </c>
      <c r="L76" s="3">
        <f t="shared" si="15"/>
        <v>0</v>
      </c>
      <c r="M76" s="3">
        <f t="shared" si="16"/>
        <v>0</v>
      </c>
      <c r="N76" s="3">
        <f t="shared" si="17"/>
        <v>1.9054632086198495</v>
      </c>
      <c r="O76" s="18" t="str">
        <f>IF(ISNA(VLOOKUP($C76,'107夏季賽選手組別'!B:E,4,FALSE)),0,VLOOKUP($C76,'107夏季賽選手組別'!B:E,4,FALSE))</f>
        <v>林口</v>
      </c>
    </row>
    <row r="77" spans="1:15" ht="16.5">
      <c r="A77" s="1">
        <v>76</v>
      </c>
      <c r="B77" s="21" t="s">
        <v>419</v>
      </c>
      <c r="C77" s="21" t="s">
        <v>432</v>
      </c>
      <c r="D77" s="3">
        <f>IF(ISNA(VLOOKUP(C77,台業女!C:N,12,FALSE)),0,VLOOKUP(C77,台業女!C:N,12,FALSE))</f>
        <v>0</v>
      </c>
      <c r="E77" s="3">
        <f>IF(ISNA(VLOOKUP(C77,'106秋女OAB'!C:N,12,FALSE)),0,VLOOKUP(C77,'106秋女OAB'!C:N,12,FALSE))</f>
        <v>0</v>
      </c>
      <c r="F77" s="3">
        <f>IF(ISNA(VLOOKUP(C77,'106冬女OAB'!C:N,12,FALSE)),0,VLOOKUP(C77,'106冬女OAB'!C:N,12,FALSE))</f>
        <v>0</v>
      </c>
      <c r="G77" s="3">
        <f>IF(ISNA(VLOOKUP(C77,'107春女OAB'!C:N,12,FALSE)),0,VLOOKUP(C77,'107春女OAB'!C:N,12,FALSE))</f>
        <v>0</v>
      </c>
      <c r="H77" s="3">
        <f>IF(ISNA(VLOOKUP(C77,'107夏女OAB'!C:N,12,FALSE)),0,VLOOKUP(C77,'107夏女OAB'!C:N,12,FALSE))</f>
        <v>1.0416666666666714</v>
      </c>
      <c r="I77" s="3">
        <f t="shared" si="12"/>
        <v>0</v>
      </c>
      <c r="J77" s="3">
        <f t="shared" si="13"/>
        <v>0</v>
      </c>
      <c r="K77" s="3">
        <f t="shared" si="14"/>
        <v>0</v>
      </c>
      <c r="L77" s="3">
        <f t="shared" si="15"/>
        <v>0</v>
      </c>
      <c r="M77" s="3">
        <f t="shared" si="16"/>
        <v>1.5625000000000071</v>
      </c>
      <c r="N77" s="3">
        <f t="shared" si="17"/>
        <v>1.5625000000000071</v>
      </c>
      <c r="O77" s="18" t="str">
        <f>IF(ISNA(VLOOKUP($C77,'107夏季賽選手組別'!B:E,4,FALSE)),0,VLOOKUP($C77,'107夏季賽選手組別'!B:E,4,FALSE))</f>
        <v>高雄</v>
      </c>
    </row>
    <row r="78" spans="1:15" ht="16.5">
      <c r="A78" s="1">
        <v>77</v>
      </c>
      <c r="B78" s="21" t="s">
        <v>419</v>
      </c>
      <c r="C78" s="21" t="s">
        <v>437</v>
      </c>
      <c r="D78" s="3">
        <f>IF(ISNA(VLOOKUP(C78,台業女!C:N,12,FALSE)),0,VLOOKUP(C78,台業女!C:N,12,FALSE))</f>
        <v>0</v>
      </c>
      <c r="E78" s="3">
        <f>IF(ISNA(VLOOKUP(C78,'106秋女OAB'!C:N,12,FALSE)),0,VLOOKUP(C78,'106秋女OAB'!C:N,12,FALSE))</f>
        <v>0</v>
      </c>
      <c r="F78" s="3">
        <f>IF(ISNA(VLOOKUP(C78,'106冬女OAB'!C:N,12,FALSE)),0,VLOOKUP(C78,'106冬女OAB'!C:N,12,FALSE))</f>
        <v>0</v>
      </c>
      <c r="G78" s="3">
        <f>IF(ISNA(VLOOKUP(C78,'107春女OAB'!C:N,12,FALSE)),0,VLOOKUP(C78,'107春女OAB'!C:N,12,FALSE))</f>
        <v>0</v>
      </c>
      <c r="H78" s="3">
        <f>IF(ISNA(VLOOKUP(C78,'107夏女OAB'!C:N,12,FALSE)),0,VLOOKUP(C78,'107夏女OAB'!C:N,12,FALSE))</f>
        <v>1.0416666666666714</v>
      </c>
      <c r="I78" s="3">
        <f t="shared" si="12"/>
        <v>0</v>
      </c>
      <c r="J78" s="3">
        <f t="shared" si="13"/>
        <v>0</v>
      </c>
      <c r="K78" s="3">
        <f t="shared" si="14"/>
        <v>0</v>
      </c>
      <c r="L78" s="3">
        <f t="shared" si="15"/>
        <v>0</v>
      </c>
      <c r="M78" s="3">
        <f t="shared" si="16"/>
        <v>1.5625000000000071</v>
      </c>
      <c r="N78" s="3">
        <f t="shared" si="17"/>
        <v>1.5625000000000071</v>
      </c>
      <c r="O78" s="18">
        <f>IF(ISNA(VLOOKUP($C78,'107夏季賽選手組別'!B:E,4,FALSE)),0,VLOOKUP($C78,'107夏季賽選手組別'!B:E,4,FALSE))</f>
        <v>0</v>
      </c>
    </row>
    <row r="79" spans="1:15" ht="16.5">
      <c r="A79" s="1">
        <v>78</v>
      </c>
      <c r="B79" s="21" t="s">
        <v>700</v>
      </c>
      <c r="C79" s="21" t="s">
        <v>367</v>
      </c>
      <c r="D79" s="3">
        <f>IF(ISNA(VLOOKUP(C79,台業女!C:N,12,FALSE)),0,VLOOKUP(C79,台業女!C:N,12,FALSE))</f>
        <v>0</v>
      </c>
      <c r="E79" s="3">
        <f>IF(ISNA(VLOOKUP(C79,'106秋女OAB'!C:N,12,FALSE)),0,VLOOKUP(C79,'106秋女OAB'!C:N,12,FALSE))</f>
        <v>0</v>
      </c>
      <c r="F79" s="3">
        <f>IF(ISNA(VLOOKUP(C79,'106冬女OAB'!C:N,12,FALSE)),0,VLOOKUP(C79,'106冬女OAB'!C:N,12,FALSE))</f>
        <v>0</v>
      </c>
      <c r="G79" s="3">
        <f>IF(ISNA(VLOOKUP(C79,'107春女OAB'!C:N,12,FALSE)),0,VLOOKUP(C79,'107春女OAB'!C:N,12,FALSE))</f>
        <v>0</v>
      </c>
      <c r="H79" s="3">
        <f>IF(ISNA(VLOOKUP(C79,'107夏女OAB'!C:N,12,FALSE)),0,VLOOKUP(C79,'107夏女OAB'!C:N,12,FALSE))</f>
        <v>0</v>
      </c>
      <c r="I79" s="3">
        <f t="shared" si="12"/>
        <v>0</v>
      </c>
      <c r="J79" s="3">
        <f t="shared" si="13"/>
        <v>0</v>
      </c>
      <c r="K79" s="3">
        <f t="shared" si="14"/>
        <v>0</v>
      </c>
      <c r="L79" s="3">
        <f t="shared" si="15"/>
        <v>0</v>
      </c>
      <c r="M79" s="3">
        <f t="shared" si="16"/>
        <v>0</v>
      </c>
      <c r="N79" s="3">
        <f t="shared" si="17"/>
        <v>0</v>
      </c>
      <c r="O79" s="18" t="str">
        <f>IF(ISNA(VLOOKUP($C79,'107夏季賽選手組別'!B:E,4,FALSE)),0,VLOOKUP($C79,'107夏季賽選手組別'!B:E,4,FALSE))</f>
        <v>大崗山</v>
      </c>
    </row>
    <row r="80" spans="1:15" ht="16.5">
      <c r="A80" s="1">
        <v>79</v>
      </c>
      <c r="B80" s="21" t="s">
        <v>389</v>
      </c>
      <c r="C80" s="21" t="s">
        <v>392</v>
      </c>
      <c r="D80" s="3">
        <f>IF(ISNA(VLOOKUP(C80,台業女!C:N,12,FALSE)),0,VLOOKUP(C80,台業女!C:N,12,FALSE))</f>
        <v>0</v>
      </c>
      <c r="E80" s="3">
        <f>IF(ISNA(VLOOKUP(C80,'106秋女OAB'!C:N,12,FALSE)),0,VLOOKUP(C80,'106秋女OAB'!C:N,12,FALSE))</f>
        <v>0</v>
      </c>
      <c r="F80" s="3">
        <f>IF(ISNA(VLOOKUP(C80,'106冬女OAB'!C:N,12,FALSE)),0,VLOOKUP(C80,'106冬女OAB'!C:N,12,FALSE))</f>
        <v>0</v>
      </c>
      <c r="G80" s="3">
        <f>IF(ISNA(VLOOKUP(C80,'107春女OAB'!C:N,12,FALSE)),0,VLOOKUP(C80,'107春女OAB'!C:N,12,FALSE))</f>
        <v>0</v>
      </c>
      <c r="H80" s="3">
        <f>IF(ISNA(VLOOKUP(C80,'107夏女OAB'!C:N,12,FALSE)),0,VLOOKUP(C80,'107夏女OAB'!C:N,12,FALSE))</f>
        <v>0</v>
      </c>
      <c r="I80" s="3">
        <f t="shared" si="12"/>
        <v>0</v>
      </c>
      <c r="J80" s="3">
        <f t="shared" si="13"/>
        <v>0</v>
      </c>
      <c r="K80" s="3">
        <f t="shared" si="14"/>
        <v>0</v>
      </c>
      <c r="L80" s="3">
        <f t="shared" si="15"/>
        <v>0</v>
      </c>
      <c r="M80" s="3">
        <f t="shared" si="16"/>
        <v>0</v>
      </c>
      <c r="N80" s="3">
        <f t="shared" si="17"/>
        <v>0</v>
      </c>
      <c r="O80" s="18" t="str">
        <f>IF(ISNA(VLOOKUP($C80,'107夏季賽選手組別'!B:E,4,FALSE)),0,VLOOKUP($C80,'107夏季賽選手組別'!B:E,4,FALSE))</f>
        <v>新豐</v>
      </c>
    </row>
    <row r="81" spans="1:15" ht="16.5">
      <c r="A81" s="1">
        <v>80</v>
      </c>
      <c r="B81" s="21" t="s">
        <v>419</v>
      </c>
      <c r="C81" s="21" t="s">
        <v>442</v>
      </c>
      <c r="D81" s="3">
        <f>IF(ISNA(VLOOKUP(C81,台業女!C:N,12,FALSE)),0,VLOOKUP(C81,台業女!C:N,12,FALSE))</f>
        <v>0</v>
      </c>
      <c r="E81" s="3">
        <f>IF(ISNA(VLOOKUP(C81,'106秋女OAB'!C:N,12,FALSE)),0,VLOOKUP(C81,'106秋女OAB'!C:N,12,FALSE))</f>
        <v>0</v>
      </c>
      <c r="F81" s="3">
        <f>IF(ISNA(VLOOKUP(C81,'106冬女OAB'!C:N,12,FALSE)),0,VLOOKUP(C81,'106冬女OAB'!C:N,12,FALSE))</f>
        <v>0</v>
      </c>
      <c r="G81" s="3">
        <f>IF(ISNA(VLOOKUP(C81,'107春女OAB'!C:N,12,FALSE)),0,VLOOKUP(C81,'107春女OAB'!C:N,12,FALSE))</f>
        <v>0</v>
      </c>
      <c r="H81" s="3">
        <f>IF(ISNA(VLOOKUP(C81,'107夏女OAB'!C:N,12,FALSE)),0,VLOOKUP(C81,'107夏女OAB'!C:N,12,FALSE))</f>
        <v>0</v>
      </c>
      <c r="I81" s="3">
        <f t="shared" si="12"/>
        <v>0</v>
      </c>
      <c r="J81" s="3">
        <f t="shared" si="13"/>
        <v>0</v>
      </c>
      <c r="K81" s="3">
        <f t="shared" si="14"/>
        <v>0</v>
      </c>
      <c r="L81" s="3">
        <f t="shared" si="15"/>
        <v>0</v>
      </c>
      <c r="M81" s="3">
        <f t="shared" si="16"/>
        <v>0</v>
      </c>
      <c r="N81" s="3">
        <f t="shared" si="17"/>
        <v>0</v>
      </c>
      <c r="O81" s="18" t="str">
        <f>IF(ISNA(VLOOKUP($C81,'107夏季賽選手組別'!B:E,4,FALSE)),0,VLOOKUP($C81,'107夏季賽選手組別'!B:E,4,FALSE))</f>
        <v>斑芝花</v>
      </c>
    </row>
    <row r="82" spans="1:15" ht="16.5">
      <c r="A82" s="1">
        <v>81</v>
      </c>
      <c r="B82" s="21" t="s">
        <v>419</v>
      </c>
      <c r="C82" s="21" t="s">
        <v>443</v>
      </c>
      <c r="D82" s="3">
        <f>IF(ISNA(VLOOKUP(C82,台業女!C:N,12,FALSE)),0,VLOOKUP(C82,台業女!C:N,12,FALSE))</f>
        <v>0</v>
      </c>
      <c r="E82" s="3">
        <f>IF(ISNA(VLOOKUP(C82,'106秋女OAB'!C:N,12,FALSE)),0,VLOOKUP(C82,'106秋女OAB'!C:N,12,FALSE))</f>
        <v>0</v>
      </c>
      <c r="F82" s="3">
        <f>IF(ISNA(VLOOKUP(C82,'106冬女OAB'!C:N,12,FALSE)),0,VLOOKUP(C82,'106冬女OAB'!C:N,12,FALSE))</f>
        <v>0</v>
      </c>
      <c r="G82" s="3">
        <f>IF(ISNA(VLOOKUP(C82,'107春女OAB'!C:N,12,FALSE)),0,VLOOKUP(C82,'107春女OAB'!C:N,12,FALSE))</f>
        <v>0</v>
      </c>
      <c r="H82" s="3">
        <f>IF(ISNA(VLOOKUP(C82,'107夏女OAB'!C:N,12,FALSE)),0,VLOOKUP(C82,'107夏女OAB'!C:N,12,FALSE))</f>
        <v>0</v>
      </c>
      <c r="I82" s="3">
        <f t="shared" si="12"/>
        <v>0</v>
      </c>
      <c r="J82" s="3">
        <f t="shared" si="13"/>
        <v>0</v>
      </c>
      <c r="K82" s="3">
        <f t="shared" si="14"/>
        <v>0</v>
      </c>
      <c r="L82" s="3">
        <f t="shared" si="15"/>
        <v>0</v>
      </c>
      <c r="M82" s="3">
        <f t="shared" si="16"/>
        <v>0</v>
      </c>
      <c r="N82" s="3">
        <f t="shared" si="17"/>
        <v>0</v>
      </c>
      <c r="O82" s="18" t="str">
        <f>IF(ISNA(VLOOKUP($C82,'107夏季賽選手組別'!B:E,4,FALSE)),0,VLOOKUP($C82,'107夏季賽選手組別'!B:E,4,FALSE))</f>
        <v>台北</v>
      </c>
    </row>
    <row r="83" spans="1:15" ht="16.5">
      <c r="A83" s="1">
        <v>82</v>
      </c>
      <c r="B83" s="21" t="s">
        <v>419</v>
      </c>
      <c r="C83" s="21" t="s">
        <v>444</v>
      </c>
      <c r="D83" s="3">
        <f>IF(ISNA(VLOOKUP(C83,台業女!C:N,12,FALSE)),0,VLOOKUP(C83,台業女!C:N,12,FALSE))</f>
        <v>0</v>
      </c>
      <c r="E83" s="3">
        <f>IF(ISNA(VLOOKUP(C83,'106秋女OAB'!C:N,12,FALSE)),0,VLOOKUP(C83,'106秋女OAB'!C:N,12,FALSE))</f>
        <v>0</v>
      </c>
      <c r="F83" s="3">
        <f>IF(ISNA(VLOOKUP(C83,'106冬女OAB'!C:N,12,FALSE)),0,VLOOKUP(C83,'106冬女OAB'!C:N,12,FALSE))</f>
        <v>0</v>
      </c>
      <c r="G83" s="3">
        <f>IF(ISNA(VLOOKUP(C83,'107春女OAB'!C:N,12,FALSE)),0,VLOOKUP(C83,'107春女OAB'!C:N,12,FALSE))</f>
        <v>0</v>
      </c>
      <c r="H83" s="3">
        <f>IF(ISNA(VLOOKUP(C83,'107夏女OAB'!C:N,12,FALSE)),0,VLOOKUP(C83,'107夏女OAB'!C:N,12,FALSE))</f>
        <v>0</v>
      </c>
      <c r="I83" s="3">
        <f t="shared" si="12"/>
        <v>0</v>
      </c>
      <c r="J83" s="3">
        <f t="shared" si="13"/>
        <v>0</v>
      </c>
      <c r="K83" s="3">
        <f t="shared" si="14"/>
        <v>0</v>
      </c>
      <c r="L83" s="3">
        <f t="shared" si="15"/>
        <v>0</v>
      </c>
      <c r="M83" s="3">
        <f t="shared" si="16"/>
        <v>0</v>
      </c>
      <c r="N83" s="3">
        <f t="shared" si="17"/>
        <v>0</v>
      </c>
      <c r="O83" s="18">
        <f>IF(ISNA(VLOOKUP($C83,'107夏季賽選手組別'!B:E,4,FALSE)),0,VLOOKUP($C83,'107夏季賽選手組別'!B:E,4,FALSE))</f>
        <v>0</v>
      </c>
    </row>
    <row r="84" spans="1:15" ht="16.5">
      <c r="A84" s="1">
        <v>83</v>
      </c>
      <c r="B84" s="21" t="s">
        <v>419</v>
      </c>
      <c r="C84" s="21" t="s">
        <v>445</v>
      </c>
      <c r="D84" s="3">
        <f>IF(ISNA(VLOOKUP(C84,台業女!C:N,12,FALSE)),0,VLOOKUP(C84,台業女!C:N,12,FALSE))</f>
        <v>0</v>
      </c>
      <c r="E84" s="3">
        <f>IF(ISNA(VLOOKUP(C84,'106秋女OAB'!C:N,12,FALSE)),0,VLOOKUP(C84,'106秋女OAB'!C:N,12,FALSE))</f>
        <v>0</v>
      </c>
      <c r="F84" s="3">
        <f>IF(ISNA(VLOOKUP(C84,'106冬女OAB'!C:N,12,FALSE)),0,VLOOKUP(C84,'106冬女OAB'!C:N,12,FALSE))</f>
        <v>0</v>
      </c>
      <c r="G84" s="3">
        <f>IF(ISNA(VLOOKUP(C84,'107春女OAB'!C:N,12,FALSE)),0,VLOOKUP(C84,'107春女OAB'!C:N,12,FALSE))</f>
        <v>0</v>
      </c>
      <c r="H84" s="3">
        <f>IF(ISNA(VLOOKUP(C84,'107夏女OAB'!C:N,12,FALSE)),0,VLOOKUP(C84,'107夏女OAB'!C:N,12,FALSE))</f>
        <v>0</v>
      </c>
      <c r="I84" s="3">
        <f t="shared" si="12"/>
        <v>0</v>
      </c>
      <c r="J84" s="3">
        <f t="shared" si="13"/>
        <v>0</v>
      </c>
      <c r="K84" s="3">
        <f t="shared" si="14"/>
        <v>0</v>
      </c>
      <c r="L84" s="3">
        <f t="shared" si="15"/>
        <v>0</v>
      </c>
      <c r="M84" s="3">
        <f t="shared" si="16"/>
        <v>0</v>
      </c>
      <c r="N84" s="3">
        <f t="shared" si="17"/>
        <v>0</v>
      </c>
      <c r="O84" s="18" t="str">
        <f>IF(ISNA(VLOOKUP($C84,'107夏季賽選手組別'!B:E,4,FALSE)),0,VLOOKUP($C84,'107夏季賽選手組別'!B:E,4,FALSE))</f>
        <v>豐原</v>
      </c>
    </row>
    <row r="85" spans="1:15" ht="16.5">
      <c r="A85" s="1">
        <v>84</v>
      </c>
      <c r="B85" s="23" t="s">
        <v>419</v>
      </c>
      <c r="C85" s="23" t="s">
        <v>446</v>
      </c>
      <c r="D85" s="3">
        <f>IF(ISNA(VLOOKUP(C85,台業女!C:N,12,FALSE)),0,VLOOKUP(C85,台業女!C:N,12,FALSE))</f>
        <v>0</v>
      </c>
      <c r="E85" s="3">
        <f>IF(ISNA(VLOOKUP(C85,'106秋女OAB'!C:N,12,FALSE)),0,VLOOKUP(C85,'106秋女OAB'!C:N,12,FALSE))</f>
        <v>0</v>
      </c>
      <c r="F85" s="3">
        <f>IF(ISNA(VLOOKUP(C85,'106冬女OAB'!C:N,12,FALSE)),0,VLOOKUP(C85,'106冬女OAB'!C:N,12,FALSE))</f>
        <v>0</v>
      </c>
      <c r="G85" s="3">
        <f>IF(ISNA(VLOOKUP(C85,'107春女OAB'!C:N,12,FALSE)),0,VLOOKUP(C85,'107春女OAB'!C:N,12,FALSE))</f>
        <v>0</v>
      </c>
      <c r="H85" s="3">
        <f>IF(ISNA(VLOOKUP(C85,'107夏女OAB'!C:N,12,FALSE)),0,VLOOKUP(C85,'107夏女OAB'!C:N,12,FALSE))</f>
        <v>0</v>
      </c>
      <c r="I85" s="3">
        <f t="shared" si="12"/>
        <v>0</v>
      </c>
      <c r="J85" s="3">
        <f t="shared" si="13"/>
        <v>0</v>
      </c>
      <c r="K85" s="3">
        <f t="shared" si="14"/>
        <v>0</v>
      </c>
      <c r="L85" s="3">
        <f t="shared" si="15"/>
        <v>0</v>
      </c>
      <c r="M85" s="3">
        <f t="shared" si="16"/>
        <v>0</v>
      </c>
      <c r="N85" s="3">
        <f t="shared" si="17"/>
        <v>0</v>
      </c>
      <c r="O85" s="18" t="str">
        <f>IF(ISNA(VLOOKUP($C85,'107夏季賽選手組別'!B:E,4,FALSE)),0,VLOOKUP($C85,'107夏季賽選手組別'!B:E,4,FALSE))</f>
        <v>新豐</v>
      </c>
    </row>
    <row r="86" spans="1:15" ht="16.5">
      <c r="A86" s="1">
        <v>85</v>
      </c>
      <c r="B86" s="23" t="s">
        <v>419</v>
      </c>
      <c r="C86" s="23" t="s">
        <v>447</v>
      </c>
      <c r="D86" s="3">
        <f>IF(ISNA(VLOOKUP(C86,台業女!C:N,12,FALSE)),0,VLOOKUP(C86,台業女!C:N,12,FALSE))</f>
        <v>0</v>
      </c>
      <c r="E86" s="3">
        <f>IF(ISNA(VLOOKUP(C86,'106秋女OAB'!C:N,12,FALSE)),0,VLOOKUP(C86,'106秋女OAB'!C:N,12,FALSE))</f>
        <v>0</v>
      </c>
      <c r="F86" s="3">
        <f>IF(ISNA(VLOOKUP(C86,'106冬女OAB'!C:N,12,FALSE)),0,VLOOKUP(C86,'106冬女OAB'!C:N,12,FALSE))</f>
        <v>0</v>
      </c>
      <c r="G86" s="3">
        <f>IF(ISNA(VLOOKUP(C86,'107春女OAB'!C:N,12,FALSE)),0,VLOOKUP(C86,'107春女OAB'!C:N,12,FALSE))</f>
        <v>0</v>
      </c>
      <c r="H86" s="3">
        <f>IF(ISNA(VLOOKUP(C86,'107夏女OAB'!C:N,12,FALSE)),0,VLOOKUP(C86,'107夏女OAB'!C:N,12,FALSE))</f>
        <v>0</v>
      </c>
      <c r="I86" s="3">
        <f t="shared" si="12"/>
        <v>0</v>
      </c>
      <c r="J86" s="3">
        <f t="shared" si="13"/>
        <v>0</v>
      </c>
      <c r="K86" s="3">
        <f t="shared" si="14"/>
        <v>0</v>
      </c>
      <c r="L86" s="3">
        <f t="shared" si="15"/>
        <v>0</v>
      </c>
      <c r="M86" s="3">
        <f t="shared" si="16"/>
        <v>0</v>
      </c>
      <c r="N86" s="3">
        <f t="shared" si="17"/>
        <v>0</v>
      </c>
      <c r="O86" s="18" t="str">
        <f>IF(ISNA(VLOOKUP($C86,'107夏季賽選手組別'!B:E,4,FALSE)),0,VLOOKUP($C86,'107夏季賽選手組別'!B:E,4,FALSE))</f>
        <v>林口</v>
      </c>
    </row>
    <row r="87" spans="1:15" ht="16.5">
      <c r="A87" s="1">
        <v>86</v>
      </c>
      <c r="B87" s="23" t="s">
        <v>419</v>
      </c>
      <c r="C87" s="23" t="s">
        <v>448</v>
      </c>
      <c r="D87" s="3">
        <f>IF(ISNA(VLOOKUP(C87,台業女!C:N,12,FALSE)),0,VLOOKUP(C87,台業女!C:N,12,FALSE))</f>
        <v>0</v>
      </c>
      <c r="E87" s="3">
        <f>IF(ISNA(VLOOKUP(C87,'106秋女OAB'!C:N,12,FALSE)),0,VLOOKUP(C87,'106秋女OAB'!C:N,12,FALSE))</f>
        <v>0</v>
      </c>
      <c r="F87" s="3">
        <f>IF(ISNA(VLOOKUP(C87,'106冬女OAB'!C:N,12,FALSE)),0,VLOOKUP(C87,'106冬女OAB'!C:N,12,FALSE))</f>
        <v>0</v>
      </c>
      <c r="G87" s="3">
        <f>IF(ISNA(VLOOKUP(C87,'107春女OAB'!C:N,12,FALSE)),0,VLOOKUP(C87,'107春女OAB'!C:N,12,FALSE))</f>
        <v>0</v>
      </c>
      <c r="H87" s="3">
        <f>IF(ISNA(VLOOKUP(C87,'107夏女OAB'!C:N,12,FALSE)),0,VLOOKUP(C87,'107夏女OAB'!C:N,12,FALSE))</f>
        <v>0</v>
      </c>
      <c r="I87" s="3">
        <f t="shared" si="12"/>
        <v>0</v>
      </c>
      <c r="J87" s="3">
        <f t="shared" si="13"/>
        <v>0</v>
      </c>
      <c r="K87" s="3">
        <f t="shared" si="14"/>
        <v>0</v>
      </c>
      <c r="L87" s="3">
        <f t="shared" si="15"/>
        <v>0</v>
      </c>
      <c r="M87" s="3">
        <f t="shared" si="16"/>
        <v>0</v>
      </c>
      <c r="N87" s="3">
        <f t="shared" si="17"/>
        <v>0</v>
      </c>
      <c r="O87" s="18">
        <f>IF(ISNA(VLOOKUP($C87,'107夏季賽選手組別'!B:E,4,FALSE)),0,VLOOKUP($C87,'107夏季賽選手組別'!B:E,4,FALSE))</f>
        <v>0</v>
      </c>
    </row>
    <row r="88" spans="1:15" ht="16.5">
      <c r="A88" s="1">
        <v>87</v>
      </c>
      <c r="B88" s="23" t="s">
        <v>419</v>
      </c>
      <c r="C88" s="23" t="s">
        <v>450</v>
      </c>
      <c r="D88" s="3">
        <f>IF(ISNA(VLOOKUP(C88,台業女!C:N,12,FALSE)),0,VLOOKUP(C88,台業女!C:N,12,FALSE))</f>
        <v>0</v>
      </c>
      <c r="E88" s="3">
        <f>IF(ISNA(VLOOKUP(C88,'106秋女OAB'!C:N,12,FALSE)),0,VLOOKUP(C88,'106秋女OAB'!C:N,12,FALSE))</f>
        <v>0</v>
      </c>
      <c r="F88" s="3">
        <f>IF(ISNA(VLOOKUP(C88,'106冬女OAB'!C:N,12,FALSE)),0,VLOOKUP(C88,'106冬女OAB'!C:N,12,FALSE))</f>
        <v>0</v>
      </c>
      <c r="G88" s="3">
        <f>IF(ISNA(VLOOKUP(C88,'107春女OAB'!C:N,12,FALSE)),0,VLOOKUP(C88,'107春女OAB'!C:N,12,FALSE))</f>
        <v>0</v>
      </c>
      <c r="H88" s="3">
        <f>IF(ISNA(VLOOKUP(C88,'107夏女OAB'!C:N,12,FALSE)),0,VLOOKUP(C88,'107夏女OAB'!C:N,12,FALSE))</f>
        <v>0</v>
      </c>
      <c r="I88" s="3">
        <f t="shared" si="12"/>
        <v>0</v>
      </c>
      <c r="J88" s="3">
        <f t="shared" si="13"/>
        <v>0</v>
      </c>
      <c r="K88" s="3">
        <f t="shared" si="14"/>
        <v>0</v>
      </c>
      <c r="L88" s="3">
        <f t="shared" si="15"/>
        <v>0</v>
      </c>
      <c r="M88" s="3">
        <f t="shared" si="16"/>
        <v>0</v>
      </c>
      <c r="N88" s="3">
        <f t="shared" si="17"/>
        <v>0</v>
      </c>
      <c r="O88" s="18">
        <f>IF(ISNA(VLOOKUP($C88,'107夏季賽選手組別'!B:E,4,FALSE)),0,VLOOKUP($C88,'107夏季賽選手組別'!B:E,4,FALSE))</f>
        <v>0</v>
      </c>
    </row>
    <row r="89" spans="1:15" ht="16.5">
      <c r="A89" s="1">
        <v>88</v>
      </c>
      <c r="B89" s="23" t="s">
        <v>419</v>
      </c>
      <c r="C89" s="23" t="s">
        <v>451</v>
      </c>
      <c r="D89" s="3">
        <f>IF(ISNA(VLOOKUP(C89,台業女!C:N,12,FALSE)),0,VLOOKUP(C89,台業女!C:N,12,FALSE))</f>
        <v>0</v>
      </c>
      <c r="E89" s="3">
        <f>IF(ISNA(VLOOKUP(C89,'106秋女OAB'!C:N,12,FALSE)),0,VLOOKUP(C89,'106秋女OAB'!C:N,12,FALSE))</f>
        <v>0</v>
      </c>
      <c r="F89" s="3">
        <f>IF(ISNA(VLOOKUP(C89,'106冬女OAB'!C:N,12,FALSE)),0,VLOOKUP(C89,'106冬女OAB'!C:N,12,FALSE))</f>
        <v>0</v>
      </c>
      <c r="G89" s="3">
        <f>IF(ISNA(VLOOKUP(C89,'107春女OAB'!C:N,12,FALSE)),0,VLOOKUP(C89,'107春女OAB'!C:N,12,FALSE))</f>
        <v>0</v>
      </c>
      <c r="H89" s="3">
        <f>IF(ISNA(VLOOKUP(C89,'107夏女OAB'!C:N,12,FALSE)),0,VLOOKUP(C89,'107夏女OAB'!C:N,12,FALSE))</f>
        <v>0</v>
      </c>
      <c r="I89" s="3">
        <f t="shared" si="12"/>
        <v>0</v>
      </c>
      <c r="J89" s="3">
        <f t="shared" si="13"/>
        <v>0</v>
      </c>
      <c r="K89" s="3">
        <f t="shared" si="14"/>
        <v>0</v>
      </c>
      <c r="L89" s="3">
        <f t="shared" si="15"/>
        <v>0</v>
      </c>
      <c r="M89" s="3">
        <f t="shared" si="16"/>
        <v>0</v>
      </c>
      <c r="N89" s="3">
        <f t="shared" si="17"/>
        <v>0</v>
      </c>
      <c r="O89" s="18" t="str">
        <f>IF(ISNA(VLOOKUP($C89,'107夏季賽選手組別'!B:E,4,FALSE)),0,VLOOKUP($C89,'107夏季賽選手組別'!B:E,4,FALSE))</f>
        <v>信誼</v>
      </c>
    </row>
  </sheetData>
  <sortState ref="B2:O89">
    <sortCondition descending="1" ref="N2:N89"/>
  </sortState>
  <phoneticPr fontId="1" type="noConversion"/>
  <conditionalFormatting sqref="A1:A89">
    <cfRule type="expression" dxfId="166" priority="9">
      <formula>AND(XEB1=0,XEC1&lt;&gt;"")</formula>
    </cfRule>
  </conditionalFormatting>
  <conditionalFormatting sqref="D2:M89">
    <cfRule type="cellIs" dxfId="165" priority="7" operator="lessThan">
      <formula>#REF!</formula>
    </cfRule>
    <cfRule type="cellIs" dxfId="164" priority="8" operator="equal">
      <formula>#REF!</formula>
    </cfRule>
  </conditionalFormatting>
  <conditionalFormatting sqref="B36:B82">
    <cfRule type="expression" dxfId="163" priority="3">
      <formula>AND(XEG36=0,XEH36&lt;&gt;"")</formula>
    </cfRule>
  </conditionalFormatting>
  <conditionalFormatting sqref="B36:C82">
    <cfRule type="expression" dxfId="162" priority="2">
      <formula>AND(XEH36=0,XEI36&lt;&gt;"")</formula>
    </cfRule>
  </conditionalFormatting>
  <conditionalFormatting sqref="C1:C1048576">
    <cfRule type="duplicateValues" dxfId="161" priority="285"/>
  </conditionalFormatting>
  <conditionalFormatting sqref="C1:C35">
    <cfRule type="duplicateValues" dxfId="160" priority="286"/>
  </conditionalFormatting>
  <conditionalFormatting sqref="N1:N89">
    <cfRule type="cellIs" dxfId="159" priority="289" operator="lessThan">
      <formula>#REF!*COUNTIF(D1:G1,"&gt;0")</formula>
    </cfRule>
    <cfRule type="cellIs" dxfId="158" priority="290" operator="equal">
      <formula>#REF!*COUNTIF(D1:G1,"&gt;0")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7"/>
  <sheetViews>
    <sheetView showZeros="0" workbookViewId="0">
      <selection activeCell="M2" sqref="M2"/>
    </sheetView>
  </sheetViews>
  <sheetFormatPr defaultRowHeight="15"/>
  <cols>
    <col min="1" max="1" width="6" style="7" bestFit="1" customWidth="1"/>
    <col min="2" max="2" width="7.5" style="24" bestFit="1" customWidth="1"/>
    <col min="3" max="3" width="10.25" style="24" bestFit="1" customWidth="1"/>
    <col min="4" max="6" width="7.25" style="7" bestFit="1" customWidth="1"/>
    <col min="7" max="12" width="10.625" style="7" customWidth="1"/>
    <col min="13" max="16384" width="9" style="7"/>
  </cols>
  <sheetData>
    <row r="1" spans="1:13" ht="16.5">
      <c r="A1" s="22" t="s">
        <v>491</v>
      </c>
      <c r="B1" s="6" t="s">
        <v>492</v>
      </c>
      <c r="C1" s="6" t="s">
        <v>466</v>
      </c>
      <c r="D1" s="6" t="s">
        <v>477</v>
      </c>
      <c r="E1" s="6" t="s">
        <v>455</v>
      </c>
      <c r="F1" s="6" t="s">
        <v>456</v>
      </c>
      <c r="G1" s="6" t="s">
        <v>493</v>
      </c>
      <c r="H1" s="6" t="s">
        <v>459</v>
      </c>
      <c r="I1" s="6" t="s">
        <v>460</v>
      </c>
      <c r="J1" s="6" t="s">
        <v>461</v>
      </c>
      <c r="K1" s="6" t="s">
        <v>494</v>
      </c>
      <c r="L1" s="6" t="s">
        <v>361</v>
      </c>
      <c r="M1" s="5" t="s">
        <v>362</v>
      </c>
    </row>
    <row r="2" spans="1:13" ht="16.5">
      <c r="A2" s="1">
        <v>1</v>
      </c>
      <c r="B2" s="21" t="s">
        <v>781</v>
      </c>
      <c r="C2" s="25" t="s">
        <v>785</v>
      </c>
      <c r="D2" s="4">
        <f>IF(ISNA(VLOOKUP($C2,'106秋男C'!C:N,12,FALSE)),0,VLOOKUP($C2,'106秋男C'!C:N,12,FALSE))</f>
        <v>32.624657534246552</v>
      </c>
      <c r="E2" s="4">
        <f>IF(ISNA(VLOOKUP($C2,'106冬男C'!C:N,12,FALSE)),0,VLOOKUP($C2,'106冬男C'!C:N,12,FALSE))</f>
        <v>37.692307692307693</v>
      </c>
      <c r="F2" s="4">
        <f>IF(ISNA(VLOOKUP($C2,'107春男C'!C:N,12,FALSE)),0,VLOOKUP($C2,'107春男C'!C:N,12,FALSE))</f>
        <v>41.090476190476195</v>
      </c>
      <c r="G2" s="4">
        <f>IF(ISNA(VLOOKUP($C2,'107夏男C'!C:N,12,FALSE)),0,VLOOKUP($C2,'107夏男C'!C:N,12,FALSE))</f>
        <v>42.466666666666654</v>
      </c>
      <c r="H2" s="4">
        <f t="shared" ref="H2:H27" si="0">D2</f>
        <v>32.624657534246552</v>
      </c>
      <c r="I2" s="4">
        <f t="shared" ref="I2:I27" si="1">E2*1.2</f>
        <v>45.230769230769234</v>
      </c>
      <c r="J2" s="4">
        <f t="shared" ref="J2:J27" si="2">F2*1.3</f>
        <v>53.417619047619056</v>
      </c>
      <c r="K2" s="4">
        <f t="shared" ref="K2:K27" si="3">G2*1.5</f>
        <v>63.699999999999982</v>
      </c>
      <c r="L2" s="4">
        <f t="shared" ref="L2:L27" si="4">SUM(H2:K2)</f>
        <v>194.97304581263484</v>
      </c>
      <c r="M2" s="18">
        <f>IF(ISNA(VLOOKUP($C2,'107夏季賽選手組別'!B:E,4,FALSE)),0,VLOOKUP($C2,'107夏季賽選手組別'!B:E,4,FALSE))</f>
        <v>0</v>
      </c>
    </row>
    <row r="3" spans="1:13" ht="16.5">
      <c r="A3" s="1">
        <v>2</v>
      </c>
      <c r="B3" s="21" t="s">
        <v>781</v>
      </c>
      <c r="C3" s="36" t="s">
        <v>655</v>
      </c>
      <c r="D3" s="4">
        <f>IF(ISNA(VLOOKUP($C3,'106秋男C'!C:N,12,FALSE)),0,VLOOKUP($C3,'106秋男C'!C:N,12,FALSE))</f>
        <v>31.638356164383538</v>
      </c>
      <c r="E3" s="4">
        <f>IF(ISNA(VLOOKUP($C3,'106冬男C'!C:N,12,FALSE)),0,VLOOKUP($C3,'106冬男C'!C:N,12,FALSE))</f>
        <v>32.692307692307693</v>
      </c>
      <c r="F3" s="4">
        <f>IF(ISNA(VLOOKUP($C3,'107春男C'!C:N,12,FALSE)),0,VLOOKUP($C3,'107春男C'!C:N,12,FALSE))</f>
        <v>34.090476190476195</v>
      </c>
      <c r="G3" s="4">
        <f>IF(ISNA(VLOOKUP($C3,'107夏男C'!C:N,12,FALSE)),0,VLOOKUP($C3,'107夏男C'!C:N,12,FALSE))</f>
        <v>29.466666666666654</v>
      </c>
      <c r="H3" s="4">
        <f t="shared" si="0"/>
        <v>31.638356164383538</v>
      </c>
      <c r="I3" s="4">
        <f t="shared" si="1"/>
        <v>39.230769230769234</v>
      </c>
      <c r="J3" s="4">
        <f t="shared" si="2"/>
        <v>44.317619047619054</v>
      </c>
      <c r="K3" s="4">
        <f t="shared" si="3"/>
        <v>44.199999999999982</v>
      </c>
      <c r="L3" s="4">
        <f t="shared" si="4"/>
        <v>159.3867444427718</v>
      </c>
      <c r="M3" s="18">
        <f>IF(ISNA(VLOOKUP($C3,'107夏季賽選手組別'!B:E,4,FALSE)),0,VLOOKUP($C3,'107夏季賽選手組別'!B:E,4,FALSE))</f>
        <v>0</v>
      </c>
    </row>
    <row r="4" spans="1:13" ht="16.5">
      <c r="A4" s="1">
        <v>3</v>
      </c>
      <c r="B4" s="37" t="s">
        <v>781</v>
      </c>
      <c r="C4" s="36" t="s">
        <v>661</v>
      </c>
      <c r="D4" s="4">
        <f>IF(ISNA(VLOOKUP($C4,'106秋男C'!C:N,12,FALSE)),0,VLOOKUP($C4,'106秋男C'!C:N,12,FALSE))</f>
        <v>0</v>
      </c>
      <c r="E4" s="4">
        <f>IF(ISNA(VLOOKUP($C4,'106冬男C'!C:N,12,FALSE)),0,VLOOKUP($C4,'106冬男C'!C:N,12,FALSE))</f>
        <v>16.692307692307693</v>
      </c>
      <c r="F4" s="4">
        <f>IF(ISNA(VLOOKUP($C4,'107春男C'!C:N,12,FALSE)),0,VLOOKUP($C4,'107春男C'!C:N,12,FALSE))</f>
        <v>37.090476190476195</v>
      </c>
      <c r="G4" s="4">
        <f>IF(ISNA(VLOOKUP($C4,'107夏男C'!C:N,12,FALSE)),0,VLOOKUP($C4,'107夏男C'!C:N,12,FALSE))</f>
        <v>45.466666666666654</v>
      </c>
      <c r="H4" s="4">
        <f t="shared" si="0"/>
        <v>0</v>
      </c>
      <c r="I4" s="4">
        <f t="shared" si="1"/>
        <v>20.030769230769231</v>
      </c>
      <c r="J4" s="4">
        <f t="shared" si="2"/>
        <v>48.217619047619053</v>
      </c>
      <c r="K4" s="4">
        <f t="shared" si="3"/>
        <v>68.199999999999989</v>
      </c>
      <c r="L4" s="4">
        <f t="shared" si="4"/>
        <v>136.44838827838828</v>
      </c>
      <c r="M4" s="18" t="str">
        <f>IF(ISNA(VLOOKUP($C4,'107夏季賽選手組別'!B:E,4,FALSE)),0,VLOOKUP($C4,'107夏季賽選手組別'!B:E,4,FALSE))</f>
        <v>台北</v>
      </c>
    </row>
    <row r="5" spans="1:13" ht="16.5">
      <c r="A5" s="1">
        <v>4</v>
      </c>
      <c r="B5" s="21" t="s">
        <v>781</v>
      </c>
      <c r="C5" s="23" t="s">
        <v>660</v>
      </c>
      <c r="D5" s="4">
        <f>IF(ISNA(VLOOKUP($C5,'106秋男C'!C:N,12,FALSE)),0,VLOOKUP($C5,'106秋男C'!C:N,12,FALSE))</f>
        <v>0</v>
      </c>
      <c r="E5" s="4">
        <f>IF(ISNA(VLOOKUP($C5,'106冬男C'!C:N,12,FALSE)),0,VLOOKUP($C5,'106冬男C'!C:N,12,FALSE))</f>
        <v>30.692307692307693</v>
      </c>
      <c r="F5" s="4">
        <f>IF(ISNA(VLOOKUP($C5,'107春男C'!C:N,12,FALSE)),0,VLOOKUP($C5,'107春男C'!C:N,12,FALSE))</f>
        <v>23.090476190476195</v>
      </c>
      <c r="G5" s="4">
        <f>IF(ISNA(VLOOKUP($C5,'107夏男C'!C:N,12,FALSE)),0,VLOOKUP($C5,'107夏男C'!C:N,12,FALSE))</f>
        <v>27.466666666666654</v>
      </c>
      <c r="H5" s="4">
        <f t="shared" si="0"/>
        <v>0</v>
      </c>
      <c r="I5" s="4">
        <f t="shared" si="1"/>
        <v>36.830769230769228</v>
      </c>
      <c r="J5" s="4">
        <f t="shared" si="2"/>
        <v>30.017619047619053</v>
      </c>
      <c r="K5" s="4">
        <f t="shared" si="3"/>
        <v>41.199999999999982</v>
      </c>
      <c r="L5" s="4">
        <f t="shared" si="4"/>
        <v>108.04838827838827</v>
      </c>
      <c r="M5" s="18" t="str">
        <f>IF(ISNA(VLOOKUP($C5,'107夏季賽選手組別'!B:E,4,FALSE)),0,VLOOKUP($C5,'107夏季賽選手組別'!B:E,4,FALSE))</f>
        <v>信誼</v>
      </c>
    </row>
    <row r="6" spans="1:13" ht="16.5">
      <c r="A6" s="1">
        <v>5</v>
      </c>
      <c r="B6" s="21" t="s">
        <v>781</v>
      </c>
      <c r="C6" s="36" t="s">
        <v>657</v>
      </c>
      <c r="D6" s="4">
        <f>IF(ISNA(VLOOKUP($C6,'106秋男C'!C:N,12,FALSE)),0,VLOOKUP($C6,'106秋男C'!C:N,12,FALSE))</f>
        <v>6.9808219178081998</v>
      </c>
      <c r="E6" s="4">
        <f>IF(ISNA(VLOOKUP($C6,'106冬男C'!C:N,12,FALSE)),0,VLOOKUP($C6,'106冬男C'!C:N,12,FALSE))</f>
        <v>16.692307692307693</v>
      </c>
      <c r="F6" s="4">
        <f>IF(ISNA(VLOOKUP($C6,'107春男C'!C:N,12,FALSE)),0,VLOOKUP($C6,'107春男C'!C:N,12,FALSE))</f>
        <v>19.090476190476195</v>
      </c>
      <c r="G6" s="4">
        <f>IF(ISNA(VLOOKUP($C6,'107夏男C'!C:N,12,FALSE)),0,VLOOKUP($C6,'107夏男C'!C:N,12,FALSE))</f>
        <v>33.466666666666654</v>
      </c>
      <c r="H6" s="4">
        <f t="shared" si="0"/>
        <v>6.9808219178081998</v>
      </c>
      <c r="I6" s="4">
        <f t="shared" si="1"/>
        <v>20.030769230769231</v>
      </c>
      <c r="J6" s="4">
        <f t="shared" si="2"/>
        <v>24.817619047619054</v>
      </c>
      <c r="K6" s="4">
        <f t="shared" si="3"/>
        <v>50.199999999999982</v>
      </c>
      <c r="L6" s="4">
        <f t="shared" si="4"/>
        <v>102.02921019619646</v>
      </c>
      <c r="M6" s="18">
        <f>IF(ISNA(VLOOKUP($C6,'107夏季賽選手組別'!B:E,4,FALSE)),0,VLOOKUP($C6,'107夏季賽選手組別'!B:E,4,FALSE))</f>
        <v>0</v>
      </c>
    </row>
    <row r="7" spans="1:13" ht="16.5">
      <c r="A7" s="1">
        <v>6</v>
      </c>
      <c r="B7" s="21" t="s">
        <v>781</v>
      </c>
      <c r="C7" s="36" t="s">
        <v>664</v>
      </c>
      <c r="D7" s="4">
        <f>IF(ISNA(VLOOKUP($C7,'106秋男C'!C:N,12,FALSE)),0,VLOOKUP($C7,'106秋男C'!C:N,12,FALSE))</f>
        <v>0</v>
      </c>
      <c r="E7" s="4">
        <f>IF(ISNA(VLOOKUP($C7,'106冬男C'!C:N,12,FALSE)),0,VLOOKUP($C7,'106冬男C'!C:N,12,FALSE))</f>
        <v>0</v>
      </c>
      <c r="F7" s="4">
        <f>IF(ISNA(VLOOKUP($C7,'107春男C'!C:N,12,FALSE)),0,VLOOKUP($C7,'107春男C'!C:N,12,FALSE))</f>
        <v>36.090476190476195</v>
      </c>
      <c r="G7" s="4">
        <f>IF(ISNA(VLOOKUP($C7,'107夏男C'!C:N,12,FALSE)),0,VLOOKUP($C7,'107夏男C'!C:N,12,FALSE))</f>
        <v>32.466666666666654</v>
      </c>
      <c r="H7" s="4">
        <f t="shared" si="0"/>
        <v>0</v>
      </c>
      <c r="I7" s="4">
        <f t="shared" si="1"/>
        <v>0</v>
      </c>
      <c r="J7" s="4">
        <f t="shared" si="2"/>
        <v>46.917619047619056</v>
      </c>
      <c r="K7" s="4">
        <f t="shared" si="3"/>
        <v>48.699999999999982</v>
      </c>
      <c r="L7" s="4">
        <f t="shared" si="4"/>
        <v>95.61761904761903</v>
      </c>
      <c r="M7" s="18">
        <f>IF(ISNA(VLOOKUP($C7,'107夏季賽選手組別'!B:E,4,FALSE)),0,VLOOKUP($C7,'107夏季賽選手組別'!B:E,4,FALSE))</f>
        <v>0</v>
      </c>
    </row>
    <row r="8" spans="1:13" ht="16.5">
      <c r="A8" s="1">
        <v>7</v>
      </c>
      <c r="B8" s="21" t="s">
        <v>781</v>
      </c>
      <c r="C8" s="36" t="s">
        <v>659</v>
      </c>
      <c r="D8" s="4">
        <f>IF(ISNA(VLOOKUP($C8,'106秋男C'!C:N,12,FALSE)),0,VLOOKUP($C8,'106秋男C'!C:N,12,FALSE))</f>
        <v>0</v>
      </c>
      <c r="E8" s="4">
        <f>IF(ISNA(VLOOKUP($C8,'106冬男C'!C:N,12,FALSE)),0,VLOOKUP($C8,'106冬男C'!C:N,12,FALSE))</f>
        <v>46.692307692307693</v>
      </c>
      <c r="F8" s="4">
        <f>IF(ISNA(VLOOKUP($C8,'107春男C'!C:N,12,FALSE)),0,VLOOKUP($C8,'107春男C'!C:N,12,FALSE))</f>
        <v>12.733333333333334</v>
      </c>
      <c r="G8" s="4">
        <f>IF(ISNA(VLOOKUP($C8,'107夏男C'!C:N,12,FALSE)),0,VLOOKUP($C8,'107夏男C'!C:N,12,FALSE))</f>
        <v>0</v>
      </c>
      <c r="H8" s="4">
        <f t="shared" si="0"/>
        <v>0</v>
      </c>
      <c r="I8" s="4">
        <f t="shared" si="1"/>
        <v>56.030769230769231</v>
      </c>
      <c r="J8" s="4">
        <f t="shared" si="2"/>
        <v>16.553333333333335</v>
      </c>
      <c r="K8" s="4">
        <f t="shared" si="3"/>
        <v>0</v>
      </c>
      <c r="L8" s="4">
        <f t="shared" si="4"/>
        <v>72.584102564102565</v>
      </c>
      <c r="M8" s="18">
        <f>IF(ISNA(VLOOKUP($C8,'107夏季賽選手組別'!B:E,4,FALSE)),0,VLOOKUP($C8,'107夏季賽選手組別'!B:E,4,FALSE))</f>
        <v>0</v>
      </c>
    </row>
    <row r="9" spans="1:13" ht="16.5">
      <c r="A9" s="1">
        <v>8</v>
      </c>
      <c r="B9" s="21" t="s">
        <v>781</v>
      </c>
      <c r="C9" s="23" t="s">
        <v>665</v>
      </c>
      <c r="D9" s="4">
        <f>IF(ISNA(VLOOKUP($C9,'106秋男C'!C:N,12,FALSE)),0,VLOOKUP($C9,'106秋男C'!C:N,12,FALSE))</f>
        <v>0</v>
      </c>
      <c r="E9" s="4">
        <f>IF(ISNA(VLOOKUP($C9,'106冬男C'!C:N,12,FALSE)),0,VLOOKUP($C9,'106冬男C'!C:N,12,FALSE))</f>
        <v>0</v>
      </c>
      <c r="F9" s="4">
        <f>IF(ISNA(VLOOKUP($C9,'107春男C'!C:N,12,FALSE)),0,VLOOKUP($C9,'107春男C'!C:N,12,FALSE))</f>
        <v>23.090476190476195</v>
      </c>
      <c r="G9" s="4">
        <f>IF(ISNA(VLOOKUP($C9,'107夏男C'!C:N,12,FALSE)),0,VLOOKUP($C9,'107夏男C'!C:N,12,FALSE))</f>
        <v>27.466666666666654</v>
      </c>
      <c r="H9" s="4">
        <f t="shared" si="0"/>
        <v>0</v>
      </c>
      <c r="I9" s="4">
        <f t="shared" si="1"/>
        <v>0</v>
      </c>
      <c r="J9" s="4">
        <f t="shared" si="2"/>
        <v>30.017619047619053</v>
      </c>
      <c r="K9" s="4">
        <f t="shared" si="3"/>
        <v>41.199999999999982</v>
      </c>
      <c r="L9" s="4">
        <f t="shared" si="4"/>
        <v>71.217619047619038</v>
      </c>
      <c r="M9" s="18" t="str">
        <f>IF(ISNA(VLOOKUP($C9,'107夏季賽選手組別'!B:E,4,FALSE)),0,VLOOKUP($C9,'107夏季賽選手組別'!B:E,4,FALSE))</f>
        <v>老爺</v>
      </c>
    </row>
    <row r="10" spans="1:13" ht="16.5">
      <c r="A10" s="1">
        <v>9</v>
      </c>
      <c r="B10" s="21" t="s">
        <v>781</v>
      </c>
      <c r="C10" s="25" t="s">
        <v>784</v>
      </c>
      <c r="D10" s="4">
        <f>IF(ISNA(VLOOKUP($C10,'106秋男C'!C:N,12,FALSE)),0,VLOOKUP($C10,'106秋男C'!C:N,12,FALSE))</f>
        <v>34.59726027397258</v>
      </c>
      <c r="E10" s="4">
        <f>IF(ISNA(VLOOKUP($C10,'106冬男C'!C:N,12,FALSE)),0,VLOOKUP($C10,'106冬男C'!C:N,12,FALSE))</f>
        <v>29.692307692307693</v>
      </c>
      <c r="F10" s="4">
        <f>IF(ISNA(VLOOKUP($C10,'107春男C'!C:N,12,FALSE)),0,VLOOKUP($C10,'107春男C'!C:N,12,FALSE))</f>
        <v>0</v>
      </c>
      <c r="G10" s="4">
        <f>IF(ISNA(VLOOKUP($C10,'107夏男C'!C:N,12,FALSE)),0,VLOOKUP($C10,'107夏男C'!C:N,12,FALSE))</f>
        <v>0</v>
      </c>
      <c r="H10" s="4">
        <f t="shared" si="0"/>
        <v>34.59726027397258</v>
      </c>
      <c r="I10" s="4">
        <f t="shared" si="1"/>
        <v>35.630769230769232</v>
      </c>
      <c r="J10" s="4">
        <f t="shared" si="2"/>
        <v>0</v>
      </c>
      <c r="K10" s="4">
        <f t="shared" si="3"/>
        <v>0</v>
      </c>
      <c r="L10" s="4">
        <f t="shared" si="4"/>
        <v>70.228029504741812</v>
      </c>
      <c r="M10" s="18">
        <f>IF(ISNA(VLOOKUP($C10,'107夏季賽選手組別'!B:E,4,FALSE)),0,VLOOKUP($C10,'107夏季賽選手組別'!B:E,4,FALSE))</f>
        <v>0</v>
      </c>
    </row>
    <row r="11" spans="1:13" ht="16.5">
      <c r="A11" s="1">
        <v>10</v>
      </c>
      <c r="B11" s="21" t="s">
        <v>781</v>
      </c>
      <c r="C11" s="36" t="s">
        <v>671</v>
      </c>
      <c r="D11" s="4">
        <f>IF(ISNA(VLOOKUP($C11,'106秋男C'!C:N,12,FALSE)),0,VLOOKUP($C11,'106秋男C'!C:N,12,FALSE))</f>
        <v>0</v>
      </c>
      <c r="E11" s="4">
        <f>IF(ISNA(VLOOKUP($C11,'106冬男C'!C:N,12,FALSE)),0,VLOOKUP($C11,'106冬男C'!C:N,12,FALSE))</f>
        <v>0</v>
      </c>
      <c r="F11" s="4">
        <f>IF(ISNA(VLOOKUP($C11,'107春男C'!C:N,12,FALSE)),0,VLOOKUP($C11,'107春男C'!C:N,12,FALSE))</f>
        <v>0</v>
      </c>
      <c r="G11" s="4">
        <f>IF(ISNA(VLOOKUP($C11,'107夏男C'!C:N,12,FALSE)),0,VLOOKUP($C11,'107夏男C'!C:N,12,FALSE))</f>
        <v>29.466666666666654</v>
      </c>
      <c r="H11" s="4">
        <f t="shared" si="0"/>
        <v>0</v>
      </c>
      <c r="I11" s="4">
        <f t="shared" si="1"/>
        <v>0</v>
      </c>
      <c r="J11" s="4">
        <f t="shared" si="2"/>
        <v>0</v>
      </c>
      <c r="K11" s="4">
        <f t="shared" si="3"/>
        <v>44.199999999999982</v>
      </c>
      <c r="L11" s="4">
        <f t="shared" si="4"/>
        <v>44.199999999999982</v>
      </c>
      <c r="M11" s="18">
        <f>IF(ISNA(VLOOKUP($C11,'107夏季賽選手組別'!B:E,4,FALSE)),0,VLOOKUP($C11,'107夏季賽選手組別'!B:E,4,FALSE))</f>
        <v>0</v>
      </c>
    </row>
    <row r="12" spans="1:13" ht="16.5">
      <c r="A12" s="1">
        <v>11</v>
      </c>
      <c r="B12" s="21" t="s">
        <v>781</v>
      </c>
      <c r="C12" s="23" t="s">
        <v>672</v>
      </c>
      <c r="D12" s="4">
        <f>IF(ISNA(VLOOKUP($C12,'106秋男C'!C:N,12,FALSE)),0,VLOOKUP($C12,'106秋男C'!C:N,12,FALSE))</f>
        <v>0</v>
      </c>
      <c r="E12" s="4">
        <f>IF(ISNA(VLOOKUP($C12,'106冬男C'!C:N,12,FALSE)),0,VLOOKUP($C12,'106冬男C'!C:N,12,FALSE))</f>
        <v>0</v>
      </c>
      <c r="F12" s="4">
        <f>IF(ISNA(VLOOKUP($C12,'107春男C'!C:N,12,FALSE)),0,VLOOKUP($C12,'107春男C'!C:N,12,FALSE))</f>
        <v>0</v>
      </c>
      <c r="G12" s="4">
        <f>IF(ISNA(VLOOKUP($C12,'107夏男C'!C:N,12,FALSE)),0,VLOOKUP($C12,'107夏男C'!C:N,12,FALSE))</f>
        <v>28.466666666666654</v>
      </c>
      <c r="H12" s="4">
        <f t="shared" si="0"/>
        <v>0</v>
      </c>
      <c r="I12" s="4">
        <f t="shared" si="1"/>
        <v>0</v>
      </c>
      <c r="J12" s="4">
        <f t="shared" si="2"/>
        <v>0</v>
      </c>
      <c r="K12" s="4">
        <f t="shared" si="3"/>
        <v>42.699999999999982</v>
      </c>
      <c r="L12" s="4">
        <f t="shared" si="4"/>
        <v>42.699999999999982</v>
      </c>
      <c r="M12" s="18" t="str">
        <f>IF(ISNA(VLOOKUP($C12,'107夏季賽選手組別'!B:E,4,FALSE)),0,VLOOKUP($C12,'107夏季賽選手組別'!B:E,4,FALSE))</f>
        <v>斑芝花</v>
      </c>
    </row>
    <row r="13" spans="1:13" ht="16.5">
      <c r="A13" s="1">
        <v>12</v>
      </c>
      <c r="B13" s="37" t="s">
        <v>781</v>
      </c>
      <c r="C13" s="36" t="s">
        <v>711</v>
      </c>
      <c r="D13" s="4">
        <f>IF(ISNA(VLOOKUP($C13,'106秋男C'!C:N,12,FALSE)),0,VLOOKUP($C13,'106秋男C'!C:N,12,FALSE))</f>
        <v>0</v>
      </c>
      <c r="E13" s="4">
        <f>IF(ISNA(VLOOKUP($C13,'106冬男C'!C:N,12,FALSE)),0,VLOOKUP($C13,'106冬男C'!C:N,12,FALSE))</f>
        <v>0</v>
      </c>
      <c r="F13" s="4">
        <f>IF(ISNA(VLOOKUP($C13,'107春男C'!C:N,12,FALSE)),0,VLOOKUP($C13,'107春男C'!C:N,12,FALSE))</f>
        <v>11.090476190476195</v>
      </c>
      <c r="G13" s="4">
        <f>IF(ISNA(VLOOKUP($C13,'107夏男C'!C:N,12,FALSE)),0,VLOOKUP($C13,'107夏男C'!C:N,12,FALSE))</f>
        <v>14.466666666666654</v>
      </c>
      <c r="H13" s="4">
        <f t="shared" si="0"/>
        <v>0</v>
      </c>
      <c r="I13" s="4">
        <f t="shared" si="1"/>
        <v>0</v>
      </c>
      <c r="J13" s="4">
        <f t="shared" si="2"/>
        <v>14.417619047619054</v>
      </c>
      <c r="K13" s="4">
        <f t="shared" si="3"/>
        <v>21.699999999999982</v>
      </c>
      <c r="L13" s="4">
        <f t="shared" si="4"/>
        <v>36.117619047619037</v>
      </c>
      <c r="M13" s="18">
        <f>IF(ISNA(VLOOKUP($C13,'107夏季賽選手組別'!B:E,4,FALSE)),0,VLOOKUP($C13,'107夏季賽選手組別'!B:E,4,FALSE))</f>
        <v>0</v>
      </c>
    </row>
    <row r="14" spans="1:13" ht="16.5">
      <c r="A14" s="1">
        <v>13</v>
      </c>
      <c r="B14" s="21" t="s">
        <v>781</v>
      </c>
      <c r="C14" s="36" t="s">
        <v>666</v>
      </c>
      <c r="D14" s="4">
        <f>IF(ISNA(VLOOKUP($C14,'106秋男C'!C:N,12,FALSE)),0,VLOOKUP($C14,'106秋男C'!C:N,12,FALSE))</f>
        <v>0</v>
      </c>
      <c r="E14" s="4">
        <f>IF(ISNA(VLOOKUP($C14,'106冬男C'!C:N,12,FALSE)),0,VLOOKUP($C14,'106冬男C'!C:N,12,FALSE))</f>
        <v>0</v>
      </c>
      <c r="F14" s="4">
        <f>IF(ISNA(VLOOKUP($C14,'107春男C'!C:N,12,FALSE)),0,VLOOKUP($C14,'107春男C'!C:N,12,FALSE))</f>
        <v>21.090476190476195</v>
      </c>
      <c r="G14" s="4">
        <f>IF(ISNA(VLOOKUP($C14,'107夏男C'!C:N,12,FALSE)),0,VLOOKUP($C14,'107夏男C'!C:N,12,FALSE))</f>
        <v>0</v>
      </c>
      <c r="H14" s="4">
        <f t="shared" si="0"/>
        <v>0</v>
      </c>
      <c r="I14" s="4">
        <f t="shared" si="1"/>
        <v>0</v>
      </c>
      <c r="J14" s="4">
        <f t="shared" si="2"/>
        <v>27.417619047619056</v>
      </c>
      <c r="K14" s="4">
        <f t="shared" si="3"/>
        <v>0</v>
      </c>
      <c r="L14" s="4">
        <f t="shared" si="4"/>
        <v>27.417619047619056</v>
      </c>
      <c r="M14" s="18" t="str">
        <f>IF(ISNA(VLOOKUP($C14,'107夏季賽選手組別'!B:E,4,FALSE)),0,VLOOKUP($C14,'107夏季賽選手組別'!B:E,4,FALSE))</f>
        <v>東華</v>
      </c>
    </row>
    <row r="15" spans="1:13" ht="16.5">
      <c r="A15" s="1">
        <v>14</v>
      </c>
      <c r="B15" s="21" t="s">
        <v>781</v>
      </c>
      <c r="C15" s="23" t="s">
        <v>673</v>
      </c>
      <c r="D15" s="4">
        <f>IF(ISNA(VLOOKUP($C15,'106秋男C'!C:N,12,FALSE)),0,VLOOKUP($C15,'106秋男C'!C:N,12,FALSE))</f>
        <v>0</v>
      </c>
      <c r="E15" s="4">
        <f>IF(ISNA(VLOOKUP($C15,'106冬男C'!C:N,12,FALSE)),0,VLOOKUP($C15,'106冬男C'!C:N,12,FALSE))</f>
        <v>0</v>
      </c>
      <c r="F15" s="4">
        <f>IF(ISNA(VLOOKUP($C15,'107春男C'!C:N,12,FALSE)),0,VLOOKUP($C15,'107春男C'!C:N,12,FALSE))</f>
        <v>0</v>
      </c>
      <c r="G15" s="4">
        <f>IF(ISNA(VLOOKUP($C15,'107夏男C'!C:N,12,FALSE)),0,VLOOKUP($C15,'107夏男C'!C:N,12,FALSE))</f>
        <v>15.466666666666654</v>
      </c>
      <c r="H15" s="4">
        <f t="shared" si="0"/>
        <v>0</v>
      </c>
      <c r="I15" s="4">
        <f t="shared" si="1"/>
        <v>0</v>
      </c>
      <c r="J15" s="4">
        <f t="shared" si="2"/>
        <v>0</v>
      </c>
      <c r="K15" s="4">
        <f t="shared" si="3"/>
        <v>23.199999999999982</v>
      </c>
      <c r="L15" s="4">
        <f t="shared" si="4"/>
        <v>23.199999999999982</v>
      </c>
      <c r="M15" s="18" t="str">
        <f>IF(ISNA(VLOOKUP($C15,'107夏季賽選手組別'!B:E,4,FALSE)),0,VLOOKUP($C15,'107夏季賽選手組別'!B:E,4,FALSE))</f>
        <v>斑芝花</v>
      </c>
    </row>
    <row r="16" spans="1:13" ht="16.5">
      <c r="A16" s="1">
        <v>15</v>
      </c>
      <c r="B16" s="21" t="s">
        <v>781</v>
      </c>
      <c r="C16" s="36" t="s">
        <v>656</v>
      </c>
      <c r="D16" s="4">
        <f>IF(ISNA(VLOOKUP($C16,'106秋男C'!C:N,12,FALSE)),0,VLOOKUP($C16,'106秋男C'!C:N,12,FALSE))</f>
        <v>17.830136986301369</v>
      </c>
      <c r="E16" s="4">
        <f>IF(ISNA(VLOOKUP($C16,'106冬男C'!C:N,12,FALSE)),0,VLOOKUP($C16,'106冬男C'!C:N,12,FALSE))</f>
        <v>0</v>
      </c>
      <c r="F16" s="4">
        <f>IF(ISNA(VLOOKUP($C16,'107春男C'!C:N,12,FALSE)),0,VLOOKUP($C16,'107春男C'!C:N,12,FALSE))</f>
        <v>0</v>
      </c>
      <c r="G16" s="4">
        <f>IF(ISNA(VLOOKUP($C16,'107夏男C'!C:N,12,FALSE)),0,VLOOKUP($C16,'107夏男C'!C:N,12,FALSE))</f>
        <v>0</v>
      </c>
      <c r="H16" s="4">
        <f t="shared" si="0"/>
        <v>17.830136986301369</v>
      </c>
      <c r="I16" s="4">
        <f t="shared" si="1"/>
        <v>0</v>
      </c>
      <c r="J16" s="4">
        <f t="shared" si="2"/>
        <v>0</v>
      </c>
      <c r="K16" s="4">
        <f t="shared" si="3"/>
        <v>0</v>
      </c>
      <c r="L16" s="4">
        <f t="shared" si="4"/>
        <v>17.830136986301369</v>
      </c>
      <c r="M16" s="18">
        <f>IF(ISNA(VLOOKUP($C16,'107夏季賽選手組別'!B:E,4,FALSE)),0,VLOOKUP($C16,'107夏季賽選手組別'!B:E,4,FALSE))</f>
        <v>0</v>
      </c>
    </row>
    <row r="17" spans="1:13" ht="16.5">
      <c r="A17" s="1">
        <v>16</v>
      </c>
      <c r="B17" s="21" t="s">
        <v>781</v>
      </c>
      <c r="C17" s="36" t="s">
        <v>662</v>
      </c>
      <c r="D17" s="4">
        <f>IF(ISNA(VLOOKUP($C17,'106秋男C'!C:N,12,FALSE)),0,VLOOKUP($C17,'106秋男C'!C:N,12,FALSE))</f>
        <v>0</v>
      </c>
      <c r="E17" s="4">
        <f>IF(ISNA(VLOOKUP($C17,'106冬男C'!C:N,12,FALSE)),0,VLOOKUP($C17,'106冬男C'!C:N,12,FALSE))</f>
        <v>11.692307692307693</v>
      </c>
      <c r="F17" s="4">
        <f>IF(ISNA(VLOOKUP($C17,'107春男C'!C:N,12,FALSE)),0,VLOOKUP($C17,'107春男C'!C:N,12,FALSE))</f>
        <v>0</v>
      </c>
      <c r="G17" s="4">
        <f>IF(ISNA(VLOOKUP($C17,'107夏男C'!C:N,12,FALSE)),0,VLOOKUP($C17,'107夏男C'!C:N,12,FALSE))</f>
        <v>0</v>
      </c>
      <c r="H17" s="4">
        <f t="shared" si="0"/>
        <v>0</v>
      </c>
      <c r="I17" s="4">
        <f t="shared" si="1"/>
        <v>14.030769230769232</v>
      </c>
      <c r="J17" s="4">
        <f t="shared" si="2"/>
        <v>0</v>
      </c>
      <c r="K17" s="4">
        <f t="shared" si="3"/>
        <v>0</v>
      </c>
      <c r="L17" s="4">
        <f t="shared" si="4"/>
        <v>14.030769230769232</v>
      </c>
      <c r="M17" s="18" t="str">
        <f>IF(ISNA(VLOOKUP($C17,'107夏季賽選手組別'!B:E,4,FALSE)),0,VLOOKUP($C17,'107夏季賽選手組別'!B:E,4,FALSE))</f>
        <v>斑芝花</v>
      </c>
    </row>
    <row r="18" spans="1:13" ht="16.5">
      <c r="A18" s="1">
        <v>17</v>
      </c>
      <c r="B18" s="21" t="s">
        <v>781</v>
      </c>
      <c r="C18" s="23" t="s">
        <v>667</v>
      </c>
      <c r="D18" s="4">
        <f>IF(ISNA(VLOOKUP($C18,'106秋男C'!C:N,12,FALSE)),0,VLOOKUP($C18,'106秋男C'!C:N,12,FALSE))</f>
        <v>0</v>
      </c>
      <c r="E18" s="4">
        <f>IF(ISNA(VLOOKUP($C18,'106冬男C'!C:N,12,FALSE)),0,VLOOKUP($C18,'106冬男C'!C:N,12,FALSE))</f>
        <v>0</v>
      </c>
      <c r="F18" s="4">
        <f>IF(ISNA(VLOOKUP($C18,'107春男C'!C:N,12,FALSE)),0,VLOOKUP($C18,'107春男C'!C:N,12,FALSE))</f>
        <v>8.0904761904761955</v>
      </c>
      <c r="G18" s="4">
        <f>IF(ISNA(VLOOKUP($C18,'107夏男C'!C:N,12,FALSE)),0,VLOOKUP($C18,'107夏男C'!C:N,12,FALSE))</f>
        <v>0</v>
      </c>
      <c r="H18" s="4">
        <f t="shared" si="0"/>
        <v>0</v>
      </c>
      <c r="I18" s="4">
        <f t="shared" si="1"/>
        <v>0</v>
      </c>
      <c r="J18" s="4">
        <f t="shared" si="2"/>
        <v>10.517619047619055</v>
      </c>
      <c r="K18" s="4">
        <f t="shared" si="3"/>
        <v>0</v>
      </c>
      <c r="L18" s="4">
        <f t="shared" si="4"/>
        <v>10.517619047619055</v>
      </c>
      <c r="M18" s="18" t="str">
        <f>IF(ISNA(VLOOKUP($C18,'107夏季賽選手組別'!B:E,4,FALSE)),0,VLOOKUP($C18,'107夏季賽選手組別'!B:E,4,FALSE))</f>
        <v>高雄</v>
      </c>
    </row>
    <row r="19" spans="1:13" ht="16.5">
      <c r="A19" s="1">
        <v>18</v>
      </c>
      <c r="B19" s="21" t="s">
        <v>781</v>
      </c>
      <c r="C19" s="36" t="s">
        <v>676</v>
      </c>
      <c r="D19" s="4">
        <f>IF(ISNA(VLOOKUP($C19,'106秋男C'!C:N,12,FALSE)),0,VLOOKUP($C19,'106秋男C'!C:N,12,FALSE))</f>
        <v>0</v>
      </c>
      <c r="E19" s="4">
        <f>IF(ISNA(VLOOKUP($C19,'106冬男C'!C:N,12,FALSE)),0,VLOOKUP($C19,'106冬男C'!C:N,12,FALSE))</f>
        <v>0</v>
      </c>
      <c r="F19" s="4">
        <f>IF(ISNA(VLOOKUP($C19,'107春男C'!C:N,12,FALSE)),0,VLOOKUP($C19,'107春男C'!C:N,12,FALSE))</f>
        <v>0</v>
      </c>
      <c r="G19" s="4">
        <f>IF(ISNA(VLOOKUP($C19,'107夏男C'!C:N,12,FALSE)),0,VLOOKUP($C19,'107夏男C'!C:N,12,FALSE))</f>
        <v>6.5999999999999943</v>
      </c>
      <c r="H19" s="4">
        <f t="shared" si="0"/>
        <v>0</v>
      </c>
      <c r="I19" s="4">
        <f t="shared" si="1"/>
        <v>0</v>
      </c>
      <c r="J19" s="4">
        <f t="shared" si="2"/>
        <v>0</v>
      </c>
      <c r="K19" s="4">
        <f t="shared" si="3"/>
        <v>9.8999999999999915</v>
      </c>
      <c r="L19" s="4">
        <f t="shared" si="4"/>
        <v>9.8999999999999915</v>
      </c>
      <c r="M19" s="18">
        <f>IF(ISNA(VLOOKUP($C19,'107夏季賽選手組別'!B:E,4,FALSE)),0,VLOOKUP($C19,'107夏季賽選手組別'!B:E,4,FALSE))</f>
        <v>0</v>
      </c>
    </row>
    <row r="20" spans="1:13" ht="16.5">
      <c r="A20" s="1">
        <v>19</v>
      </c>
      <c r="B20" s="21" t="s">
        <v>781</v>
      </c>
      <c r="C20" s="23" t="s">
        <v>674</v>
      </c>
      <c r="D20" s="4">
        <f>IF(ISNA(VLOOKUP($C20,'106秋男C'!C:N,12,FALSE)),0,VLOOKUP($C20,'106秋男C'!C:N,12,FALSE))</f>
        <v>0</v>
      </c>
      <c r="E20" s="4">
        <f>IF(ISNA(VLOOKUP($C20,'106冬男C'!C:N,12,FALSE)),0,VLOOKUP($C20,'106冬男C'!C:N,12,FALSE))</f>
        <v>0</v>
      </c>
      <c r="F20" s="4">
        <f>IF(ISNA(VLOOKUP($C20,'107春男C'!C:N,12,FALSE)),0,VLOOKUP($C20,'107春男C'!C:N,12,FALSE))</f>
        <v>0</v>
      </c>
      <c r="G20" s="4">
        <f>IF(ISNA(VLOOKUP($C20,'107夏男C'!C:N,12,FALSE)),0,VLOOKUP($C20,'107夏男C'!C:N,12,FALSE))</f>
        <v>5.86666666666666</v>
      </c>
      <c r="H20" s="4">
        <f t="shared" si="0"/>
        <v>0</v>
      </c>
      <c r="I20" s="4">
        <f t="shared" si="1"/>
        <v>0</v>
      </c>
      <c r="J20" s="4">
        <f t="shared" si="2"/>
        <v>0</v>
      </c>
      <c r="K20" s="4">
        <f t="shared" si="3"/>
        <v>8.7999999999999901</v>
      </c>
      <c r="L20" s="4">
        <f t="shared" si="4"/>
        <v>8.7999999999999901</v>
      </c>
      <c r="M20" s="18" t="str">
        <f>IF(ISNA(VLOOKUP($C20,'107夏季賽選手組別'!B:E,4,FALSE)),0,VLOOKUP($C20,'107夏季賽選手組別'!B:E,4,FALSE))</f>
        <v>寶山</v>
      </c>
    </row>
    <row r="21" spans="1:13" ht="16.5">
      <c r="A21" s="1">
        <v>20</v>
      </c>
      <c r="B21" s="23" t="s">
        <v>781</v>
      </c>
      <c r="C21" s="36" t="s">
        <v>669</v>
      </c>
      <c r="D21" s="4">
        <f>IF(ISNA(VLOOKUP($C21,'106秋男C'!C:N,12,FALSE)),0,VLOOKUP($C21,'106秋男C'!C:N,12,FALSE))</f>
        <v>0</v>
      </c>
      <c r="E21" s="4">
        <f>IF(ISNA(VLOOKUP($C21,'106冬男C'!C:N,12,FALSE)),0,VLOOKUP($C21,'106冬男C'!C:N,12,FALSE))</f>
        <v>0</v>
      </c>
      <c r="F21" s="4">
        <f>IF(ISNA(VLOOKUP($C21,'107春男C'!C:N,12,FALSE)),0,VLOOKUP($C21,'107春男C'!C:N,12,FALSE))</f>
        <v>0.3571428571428612</v>
      </c>
      <c r="G21" s="4">
        <f>IF(ISNA(VLOOKUP($C21,'107夏男C'!C:N,12,FALSE)),0,VLOOKUP($C21,'107夏男C'!C:N,12,FALSE))</f>
        <v>0</v>
      </c>
      <c r="H21" s="4">
        <f t="shared" si="0"/>
        <v>0</v>
      </c>
      <c r="I21" s="4">
        <f t="shared" si="1"/>
        <v>0</v>
      </c>
      <c r="J21" s="4">
        <f t="shared" si="2"/>
        <v>0.46428571428571958</v>
      </c>
      <c r="K21" s="4">
        <f t="shared" si="3"/>
        <v>0</v>
      </c>
      <c r="L21" s="4">
        <f t="shared" si="4"/>
        <v>0.46428571428571958</v>
      </c>
      <c r="M21" s="18">
        <f>IF(ISNA(VLOOKUP($C21,'107夏季賽選手組別'!B:E,4,FALSE)),0,VLOOKUP($C21,'107夏季賽選手組別'!B:E,4,FALSE))</f>
        <v>0</v>
      </c>
    </row>
    <row r="22" spans="1:13" ht="16.5">
      <c r="A22" s="1">
        <v>21</v>
      </c>
      <c r="B22" s="23" t="s">
        <v>781</v>
      </c>
      <c r="C22" s="36" t="s">
        <v>677</v>
      </c>
      <c r="D22" s="4">
        <f>IF(ISNA(VLOOKUP($C22,'106秋男C'!C:N,12,FALSE)),0,VLOOKUP($C22,'106秋男C'!C:N,12,FALSE))</f>
        <v>0</v>
      </c>
      <c r="E22" s="4">
        <f>IF(ISNA(VLOOKUP($C22,'106冬男C'!C:N,12,FALSE)),0,VLOOKUP($C22,'106冬男C'!C:N,12,FALSE))</f>
        <v>0</v>
      </c>
      <c r="F22" s="4">
        <f>IF(ISNA(VLOOKUP($C22,'107春男C'!C:N,12,FALSE)),0,VLOOKUP($C22,'107春男C'!C:N,12,FALSE))</f>
        <v>0</v>
      </c>
      <c r="G22" s="4">
        <f>IF(ISNA(VLOOKUP($C22,'107夏男C'!C:N,12,FALSE)),0,VLOOKUP($C22,'107夏男C'!C:N,12,FALSE))</f>
        <v>0</v>
      </c>
      <c r="H22" s="4">
        <f t="shared" si="0"/>
        <v>0</v>
      </c>
      <c r="I22" s="4">
        <f t="shared" si="1"/>
        <v>0</v>
      </c>
      <c r="J22" s="4">
        <f t="shared" si="2"/>
        <v>0</v>
      </c>
      <c r="K22" s="4">
        <f t="shared" si="3"/>
        <v>0</v>
      </c>
      <c r="L22" s="4">
        <f t="shared" si="4"/>
        <v>0</v>
      </c>
      <c r="M22" s="18">
        <f>IF(ISNA(VLOOKUP($C22,'107夏季賽選手組別'!B:E,4,FALSE)),0,VLOOKUP($C22,'107夏季賽選手組別'!B:E,4,FALSE))</f>
        <v>0</v>
      </c>
    </row>
    <row r="23" spans="1:13" ht="16.5">
      <c r="A23" s="1">
        <v>22</v>
      </c>
      <c r="B23" s="23" t="s">
        <v>781</v>
      </c>
      <c r="C23" s="36" t="s">
        <v>663</v>
      </c>
      <c r="D23" s="4">
        <f>IF(ISNA(VLOOKUP($C23,'106秋男C'!C:N,12,FALSE)),0,VLOOKUP($C23,'106秋男C'!C:N,12,FALSE))</f>
        <v>0</v>
      </c>
      <c r="E23" s="4">
        <f>IF(ISNA(VLOOKUP($C23,'106冬男C'!C:N,12,FALSE)),0,VLOOKUP($C23,'106冬男C'!C:N,12,FALSE))</f>
        <v>0</v>
      </c>
      <c r="F23" s="4">
        <f>IF(ISNA(VLOOKUP($C23,'107春男C'!C:N,12,FALSE)),0,VLOOKUP($C23,'107春男C'!C:N,12,FALSE))</f>
        <v>0</v>
      </c>
      <c r="G23" s="4">
        <f>IF(ISNA(VLOOKUP($C23,'107夏男C'!C:N,12,FALSE)),0,VLOOKUP($C23,'107夏男C'!C:N,12,FALSE))</f>
        <v>0</v>
      </c>
      <c r="H23" s="4">
        <f t="shared" si="0"/>
        <v>0</v>
      </c>
      <c r="I23" s="4">
        <f t="shared" si="1"/>
        <v>0</v>
      </c>
      <c r="J23" s="4">
        <f t="shared" si="2"/>
        <v>0</v>
      </c>
      <c r="K23" s="4">
        <f t="shared" si="3"/>
        <v>0</v>
      </c>
      <c r="L23" s="4">
        <f t="shared" si="4"/>
        <v>0</v>
      </c>
      <c r="M23" s="18">
        <f>IF(ISNA(VLOOKUP($C23,'107夏季賽選手組別'!B:E,4,FALSE)),0,VLOOKUP($C23,'107夏季賽選手組別'!B:E,4,FALSE))</f>
        <v>0</v>
      </c>
    </row>
    <row r="24" spans="1:13" ht="16.5">
      <c r="A24" s="1">
        <v>23</v>
      </c>
      <c r="B24" s="23" t="s">
        <v>781</v>
      </c>
      <c r="C24" s="36" t="s">
        <v>668</v>
      </c>
      <c r="D24" s="4">
        <f>IF(ISNA(VLOOKUP($C24,'106秋男C'!C:N,12,FALSE)),0,VLOOKUP($C24,'106秋男C'!C:N,12,FALSE))</f>
        <v>0</v>
      </c>
      <c r="E24" s="4">
        <f>IF(ISNA(VLOOKUP($C24,'106冬男C'!C:N,12,FALSE)),0,VLOOKUP($C24,'106冬男C'!C:N,12,FALSE))</f>
        <v>0</v>
      </c>
      <c r="F24" s="4">
        <f>IF(ISNA(VLOOKUP($C24,'107春男C'!C:N,12,FALSE)),0,VLOOKUP($C24,'107春男C'!C:N,12,FALSE))</f>
        <v>0</v>
      </c>
      <c r="G24" s="4">
        <f>IF(ISNA(VLOOKUP($C24,'107夏男C'!C:N,12,FALSE)),0,VLOOKUP($C24,'107夏男C'!C:N,12,FALSE))</f>
        <v>0</v>
      </c>
      <c r="H24" s="4">
        <f t="shared" si="0"/>
        <v>0</v>
      </c>
      <c r="I24" s="4">
        <f t="shared" si="1"/>
        <v>0</v>
      </c>
      <c r="J24" s="4">
        <f t="shared" si="2"/>
        <v>0</v>
      </c>
      <c r="K24" s="4">
        <f t="shared" si="3"/>
        <v>0</v>
      </c>
      <c r="L24" s="4">
        <f t="shared" si="4"/>
        <v>0</v>
      </c>
      <c r="M24" s="18">
        <f>IF(ISNA(VLOOKUP($C24,'107夏季賽選手組別'!B:E,4,FALSE)),0,VLOOKUP($C24,'107夏季賽選手組別'!B:E,4,FALSE))</f>
        <v>0</v>
      </c>
    </row>
    <row r="25" spans="1:13" ht="16.5">
      <c r="A25" s="1">
        <v>24</v>
      </c>
      <c r="B25" s="23" t="s">
        <v>781</v>
      </c>
      <c r="C25" s="36" t="s">
        <v>675</v>
      </c>
      <c r="D25" s="4">
        <f>IF(ISNA(VLOOKUP($C25,'106秋男C'!C:N,12,FALSE)),0,VLOOKUP($C25,'106秋男C'!C:N,12,FALSE))</f>
        <v>0</v>
      </c>
      <c r="E25" s="4">
        <f>IF(ISNA(VLOOKUP($C25,'106冬男C'!C:N,12,FALSE)),0,VLOOKUP($C25,'106冬男C'!C:N,12,FALSE))</f>
        <v>0</v>
      </c>
      <c r="F25" s="4">
        <f>IF(ISNA(VLOOKUP($C25,'107春男C'!C:N,12,FALSE)),0,VLOOKUP($C25,'107春男C'!C:N,12,FALSE))</f>
        <v>0</v>
      </c>
      <c r="G25" s="4">
        <f>IF(ISNA(VLOOKUP($C25,'107夏男C'!C:N,12,FALSE)),0,VLOOKUP($C25,'107夏男C'!C:N,12,FALSE))</f>
        <v>0</v>
      </c>
      <c r="H25" s="4">
        <f t="shared" si="0"/>
        <v>0</v>
      </c>
      <c r="I25" s="4">
        <f t="shared" si="1"/>
        <v>0</v>
      </c>
      <c r="J25" s="4">
        <f t="shared" si="2"/>
        <v>0</v>
      </c>
      <c r="K25" s="4">
        <f t="shared" si="3"/>
        <v>0</v>
      </c>
      <c r="L25" s="4">
        <f t="shared" si="4"/>
        <v>0</v>
      </c>
      <c r="M25" s="18">
        <f>IF(ISNA(VLOOKUP($C25,'107夏季賽選手組別'!B:E,4,FALSE)),0,VLOOKUP($C25,'107夏季賽選手組別'!B:E,4,FALSE))</f>
        <v>0</v>
      </c>
    </row>
    <row r="26" spans="1:13" ht="16.5">
      <c r="A26" s="1">
        <v>25</v>
      </c>
      <c r="B26" s="23" t="s">
        <v>781</v>
      </c>
      <c r="C26" s="36" t="s">
        <v>680</v>
      </c>
      <c r="D26" s="4">
        <f>IF(ISNA(VLOOKUP($C26,'106秋男C'!C:N,12,FALSE)),0,VLOOKUP($C26,'106秋男C'!C:N,12,FALSE))</f>
        <v>0</v>
      </c>
      <c r="E26" s="4">
        <f>IF(ISNA(VLOOKUP($C26,'106冬男C'!C:N,12,FALSE)),0,VLOOKUP($C26,'106冬男C'!C:N,12,FALSE))</f>
        <v>0</v>
      </c>
      <c r="F26" s="4">
        <f>IF(ISNA(VLOOKUP($C26,'107春男C'!C:N,12,FALSE)),0,VLOOKUP($C26,'107春男C'!C:N,12,FALSE))</f>
        <v>0</v>
      </c>
      <c r="G26" s="4">
        <f>IF(ISNA(VLOOKUP($C26,'107夏男C'!C:N,12,FALSE)),0,VLOOKUP($C26,'107夏男C'!C:N,12,FALSE))</f>
        <v>0</v>
      </c>
      <c r="H26" s="4">
        <f t="shared" si="0"/>
        <v>0</v>
      </c>
      <c r="I26" s="4">
        <f t="shared" si="1"/>
        <v>0</v>
      </c>
      <c r="J26" s="4">
        <f t="shared" si="2"/>
        <v>0</v>
      </c>
      <c r="K26" s="4">
        <f t="shared" si="3"/>
        <v>0</v>
      </c>
      <c r="L26" s="4">
        <f t="shared" si="4"/>
        <v>0</v>
      </c>
      <c r="M26" s="18">
        <f>IF(ISNA(VLOOKUP($C26,'107夏季賽選手組別'!B:E,4,FALSE)),0,VLOOKUP($C26,'107夏季賽選手組別'!B:E,4,FALSE))</f>
        <v>0</v>
      </c>
    </row>
    <row r="27" spans="1:13" ht="16.5">
      <c r="A27" s="1">
        <v>26</v>
      </c>
      <c r="B27" s="23" t="s">
        <v>781</v>
      </c>
      <c r="C27" s="23" t="s">
        <v>679</v>
      </c>
      <c r="D27" s="4">
        <f>IF(ISNA(VLOOKUP($C27,'106秋男C'!C:N,12,FALSE)),0,VLOOKUP($C27,'106秋男C'!C:N,12,FALSE))</f>
        <v>0</v>
      </c>
      <c r="E27" s="4">
        <f>IF(ISNA(VLOOKUP($C27,'106冬男C'!C:N,12,FALSE)),0,VLOOKUP($C27,'106冬男C'!C:N,12,FALSE))</f>
        <v>0</v>
      </c>
      <c r="F27" s="4">
        <f>IF(ISNA(VLOOKUP($C27,'107春男C'!C:N,12,FALSE)),0,VLOOKUP($C27,'107春男C'!C:N,12,FALSE))</f>
        <v>0</v>
      </c>
      <c r="G27" s="4">
        <f>IF(ISNA(VLOOKUP($C27,'107夏男C'!C:N,12,FALSE)),0,VLOOKUP($C27,'107夏男C'!C:N,12,FALSE))</f>
        <v>0</v>
      </c>
      <c r="H27" s="4">
        <f t="shared" si="0"/>
        <v>0</v>
      </c>
      <c r="I27" s="4">
        <f t="shared" si="1"/>
        <v>0</v>
      </c>
      <c r="J27" s="4">
        <f t="shared" si="2"/>
        <v>0</v>
      </c>
      <c r="K27" s="4">
        <f t="shared" si="3"/>
        <v>0</v>
      </c>
      <c r="L27" s="4">
        <f t="shared" si="4"/>
        <v>0</v>
      </c>
      <c r="M27" s="18">
        <f>IF(ISNA(VLOOKUP($C27,'107夏季賽選手組別'!B:E,4,FALSE)),0,VLOOKUP($C27,'107夏季賽選手組別'!B:E,4,FALSE))</f>
        <v>0</v>
      </c>
    </row>
  </sheetData>
  <sortState ref="C2:M27">
    <sortCondition descending="1" ref="L2:L27"/>
  </sortState>
  <phoneticPr fontId="1" type="noConversion"/>
  <conditionalFormatting sqref="B2:B11">
    <cfRule type="expression" dxfId="157" priority="11">
      <formula>AND(XEC2=0,XED2&lt;&gt;"")</formula>
    </cfRule>
  </conditionalFormatting>
  <conditionalFormatting sqref="B12:B16 A17:B20 A2:A27">
    <cfRule type="expression" dxfId="156" priority="10">
      <formula>AND(XEC2=0,XED2&lt;&gt;"")</formula>
    </cfRule>
  </conditionalFormatting>
  <conditionalFormatting sqref="D2:K27">
    <cfRule type="cellIs" dxfId="155" priority="8" operator="lessThan">
      <formula>#REF!</formula>
    </cfRule>
    <cfRule type="cellIs" dxfId="154" priority="9" operator="equal">
      <formula>#REF!</formula>
    </cfRule>
  </conditionalFormatting>
  <conditionalFormatting sqref="C1 C21:C1048576">
    <cfRule type="duplicateValues" dxfId="153" priority="105"/>
  </conditionalFormatting>
  <conditionalFormatting sqref="C1">
    <cfRule type="duplicateValues" dxfId="152" priority="106"/>
  </conditionalFormatting>
  <conditionalFormatting sqref="L2:L27">
    <cfRule type="cellIs" dxfId="151" priority="111" operator="lessThan">
      <formula>#REF!*COUNTIF(D2:H2,"&gt;0")</formula>
    </cfRule>
    <cfRule type="cellIs" dxfId="150" priority="112" operator="equal">
      <formula>#REF!*COUNTIF(D2:H2,"&gt;0")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9"/>
  <sheetViews>
    <sheetView showZeros="0" workbookViewId="0">
      <selection activeCell="D2" sqref="D2"/>
    </sheetView>
  </sheetViews>
  <sheetFormatPr defaultRowHeight="15"/>
  <cols>
    <col min="1" max="1" width="6" style="7" bestFit="1" customWidth="1"/>
    <col min="2" max="2" width="7.5" style="24" bestFit="1" customWidth="1"/>
    <col min="3" max="3" width="10.25" style="24" bestFit="1" customWidth="1"/>
    <col min="4" max="6" width="7.25" style="7" bestFit="1" customWidth="1"/>
    <col min="7" max="7" width="7.25" style="7" customWidth="1"/>
    <col min="8" max="9" width="10.625" style="7" customWidth="1"/>
    <col min="10" max="10" width="11.625" style="7" bestFit="1" customWidth="1"/>
    <col min="11" max="11" width="11.625" style="7" customWidth="1"/>
    <col min="12" max="12" width="8.375" style="7" bestFit="1" customWidth="1"/>
    <col min="13" max="16384" width="9" style="7"/>
  </cols>
  <sheetData>
    <row r="1" spans="1:13" ht="16.5">
      <c r="A1" s="22" t="s">
        <v>491</v>
      </c>
      <c r="B1" s="6" t="s">
        <v>492</v>
      </c>
      <c r="C1" s="6" t="s">
        <v>466</v>
      </c>
      <c r="D1" s="6" t="s">
        <v>477</v>
      </c>
      <c r="E1" s="6" t="s">
        <v>455</v>
      </c>
      <c r="F1" s="6" t="s">
        <v>456</v>
      </c>
      <c r="G1" s="6" t="s">
        <v>493</v>
      </c>
      <c r="H1" s="6" t="s">
        <v>459</v>
      </c>
      <c r="I1" s="6" t="s">
        <v>460</v>
      </c>
      <c r="J1" s="6" t="s">
        <v>461</v>
      </c>
      <c r="K1" s="6" t="s">
        <v>494</v>
      </c>
      <c r="L1" s="6" t="s">
        <v>361</v>
      </c>
      <c r="M1" s="5" t="s">
        <v>362</v>
      </c>
    </row>
    <row r="2" spans="1:13" ht="16.5">
      <c r="A2" s="1">
        <v>1</v>
      </c>
      <c r="B2" s="21" t="s">
        <v>780</v>
      </c>
      <c r="C2" s="21" t="s">
        <v>688</v>
      </c>
      <c r="D2" s="4">
        <f>IF(ISNA(VLOOKUP(C2,'106秋男D'!C:N,12,FALSE)),0,VLOOKUP(C2,'106秋男D'!C:N,12,FALSE))</f>
        <v>0</v>
      </c>
      <c r="E2" s="4">
        <f>IF(ISNA(VLOOKUP(C2,'106冬男D'!C:N,12,FALSE)),0,VLOOKUP(C2,'106冬男D'!C:N,12,FALSE))</f>
        <v>21.5</v>
      </c>
      <c r="F2" s="4">
        <f>IF(ISNA(VLOOKUP(C2,'107春男D'!C:N,12,FALSE)),0,VLOOKUP(C2,'107春男D'!C:N,12,FALSE))</f>
        <v>30.200000000000003</v>
      </c>
      <c r="G2" s="4">
        <f>IF(ISNA(VLOOKUP(C2,'107夏男D'!C:N,12,FALSE)),0,VLOOKUP(C2,'107夏男D'!C:N,12,FALSE))</f>
        <v>37.333333333333343</v>
      </c>
      <c r="H2" s="4">
        <f t="shared" ref="H2:H9" si="0">D2</f>
        <v>0</v>
      </c>
      <c r="I2" s="4">
        <f t="shared" ref="I2:I9" si="1">E2*1.2</f>
        <v>25.8</v>
      </c>
      <c r="J2" s="4">
        <f t="shared" ref="J2:J9" si="2">F2*1.3</f>
        <v>39.260000000000005</v>
      </c>
      <c r="K2" s="4">
        <f t="shared" ref="K2:K9" si="3">G2*1.5</f>
        <v>56.000000000000014</v>
      </c>
      <c r="L2" s="4">
        <f t="shared" ref="L2:L9" si="4">SUM(H2:K2)</f>
        <v>121.06000000000002</v>
      </c>
      <c r="M2" s="18" t="str">
        <f>IF(ISNA(VLOOKUP($C2,'107夏季賽選手組別'!B:E,4,FALSE)),0,VLOOKUP($C2,'107夏季賽選手組別'!B:E,4,FALSE))</f>
        <v>高雄</v>
      </c>
    </row>
    <row r="3" spans="1:13" ht="16.5">
      <c r="A3" s="1">
        <v>2</v>
      </c>
      <c r="B3" s="21" t="s">
        <v>780</v>
      </c>
      <c r="C3" s="21" t="s">
        <v>692</v>
      </c>
      <c r="D3" s="4">
        <f>IF(ISNA(VLOOKUP(C3,'106秋男D'!C:N,12,FALSE)),0,VLOOKUP(C3,'106秋男D'!C:N,12,FALSE))</f>
        <v>0</v>
      </c>
      <c r="E3" s="4">
        <f>IF(ISNA(VLOOKUP(C3,'106冬男D'!C:N,12,FALSE)),0,VLOOKUP(C3,'106冬男D'!C:N,12,FALSE))</f>
        <v>0</v>
      </c>
      <c r="F3" s="4">
        <f>IF(ISNA(VLOOKUP(C3,'107春男D'!C:N,12,FALSE)),0,VLOOKUP(C3,'107春男D'!C:N,12,FALSE))</f>
        <v>0</v>
      </c>
      <c r="G3" s="4">
        <f>IF(ISNA(VLOOKUP(C3,'107夏男D'!C:N,12,FALSE)),0,VLOOKUP(C3,'107夏男D'!C:N,12,FALSE))</f>
        <v>37.333333333333343</v>
      </c>
      <c r="H3" s="4">
        <f t="shared" si="0"/>
        <v>0</v>
      </c>
      <c r="I3" s="4">
        <f t="shared" si="1"/>
        <v>0</v>
      </c>
      <c r="J3" s="4">
        <f t="shared" si="2"/>
        <v>0</v>
      </c>
      <c r="K3" s="4">
        <f t="shared" si="3"/>
        <v>56.000000000000014</v>
      </c>
      <c r="L3" s="4">
        <f t="shared" si="4"/>
        <v>56.000000000000014</v>
      </c>
      <c r="M3" s="18" t="str">
        <f>IF(ISNA(VLOOKUP($C3,'107夏季賽選手組別'!B:E,4,FALSE)),0,VLOOKUP($C3,'107夏季賽選手組別'!B:E,4,FALSE))</f>
        <v>東華</v>
      </c>
    </row>
    <row r="4" spans="1:13" ht="16.5">
      <c r="A4" s="1">
        <v>3</v>
      </c>
      <c r="B4" s="21" t="s">
        <v>780</v>
      </c>
      <c r="C4" s="21" t="s">
        <v>693</v>
      </c>
      <c r="D4" s="4">
        <f>IF(ISNA(VLOOKUP(C4,'106秋男D'!C:N,12,FALSE)),0,VLOOKUP(C4,'106秋男D'!C:N,12,FALSE))</f>
        <v>0</v>
      </c>
      <c r="E4" s="4">
        <f>IF(ISNA(VLOOKUP(C4,'106冬男D'!C:N,12,FALSE)),0,VLOOKUP(C4,'106冬男D'!C:N,12,FALSE))</f>
        <v>0</v>
      </c>
      <c r="F4" s="4">
        <f>IF(ISNA(VLOOKUP(C4,'107春男D'!C:N,12,FALSE)),0,VLOOKUP(C4,'107春男D'!C:N,12,FALSE))</f>
        <v>0</v>
      </c>
      <c r="G4" s="4">
        <f>IF(ISNA(VLOOKUP(C4,'107夏男D'!C:N,12,FALSE)),0,VLOOKUP(C4,'107夏男D'!C:N,12,FALSE))</f>
        <v>26.333333333333343</v>
      </c>
      <c r="H4" s="4">
        <f t="shared" si="0"/>
        <v>0</v>
      </c>
      <c r="I4" s="4">
        <f t="shared" si="1"/>
        <v>0</v>
      </c>
      <c r="J4" s="4">
        <f t="shared" si="2"/>
        <v>0</v>
      </c>
      <c r="K4" s="4">
        <f t="shared" si="3"/>
        <v>39.500000000000014</v>
      </c>
      <c r="L4" s="4">
        <f t="shared" si="4"/>
        <v>39.500000000000014</v>
      </c>
      <c r="M4" s="18" t="str">
        <f>IF(ISNA(VLOOKUP($C4,'107夏季賽選手組別'!B:E,4,FALSE)),0,VLOOKUP($C4,'107夏季賽選手組別'!B:E,4,FALSE))</f>
        <v>揚昇</v>
      </c>
    </row>
    <row r="5" spans="1:13" ht="16.5">
      <c r="A5" s="1">
        <v>4</v>
      </c>
      <c r="B5" s="21" t="s">
        <v>780</v>
      </c>
      <c r="C5" s="23" t="s">
        <v>690</v>
      </c>
      <c r="D5" s="4">
        <f>IF(ISNA(VLOOKUP(C5,'106秋男D'!C:N,12,FALSE)),0,VLOOKUP(C5,'106秋男D'!C:N,12,FALSE))</f>
        <v>0</v>
      </c>
      <c r="E5" s="4">
        <f>IF(ISNA(VLOOKUP(C5,'106冬男D'!C:N,12,FALSE)),0,VLOOKUP(C5,'106冬男D'!C:N,12,FALSE))</f>
        <v>0</v>
      </c>
      <c r="F5" s="4">
        <f>IF(ISNA(VLOOKUP(C5,'107春男D'!C:N,12,FALSE)),0,VLOOKUP(C5,'107春男D'!C:N,12,FALSE))</f>
        <v>4.4000000000000057</v>
      </c>
      <c r="G5" s="4">
        <f>IF(ISNA(VLOOKUP(C5,'107夏男D'!C:N,12,FALSE)),0,VLOOKUP(C5,'107夏男D'!C:N,12,FALSE))</f>
        <v>21.333333333333343</v>
      </c>
      <c r="H5" s="4">
        <f t="shared" si="0"/>
        <v>0</v>
      </c>
      <c r="I5" s="4">
        <f t="shared" si="1"/>
        <v>0</v>
      </c>
      <c r="J5" s="4">
        <f t="shared" si="2"/>
        <v>5.7200000000000077</v>
      </c>
      <c r="K5" s="4">
        <f t="shared" si="3"/>
        <v>32.000000000000014</v>
      </c>
      <c r="L5" s="4">
        <f t="shared" si="4"/>
        <v>37.72000000000002</v>
      </c>
      <c r="M5" s="18" t="str">
        <f>IF(ISNA(VLOOKUP($C5,'107夏季賽選手組別'!B:E,4,FALSE)),0,VLOOKUP($C5,'107夏季賽選手組別'!B:E,4,FALSE))</f>
        <v>斑芝花</v>
      </c>
    </row>
    <row r="6" spans="1:13" ht="16.5">
      <c r="A6" s="1">
        <v>5</v>
      </c>
      <c r="B6" s="21" t="s">
        <v>780</v>
      </c>
      <c r="C6" s="23" t="s">
        <v>694</v>
      </c>
      <c r="D6" s="4">
        <f>IF(ISNA(VLOOKUP(C6,'106秋男D'!C:N,12,FALSE)),0,VLOOKUP(C6,'106秋男D'!C:N,12,FALSE))</f>
        <v>0</v>
      </c>
      <c r="E6" s="4">
        <f>IF(ISNA(VLOOKUP(C6,'106冬男D'!C:N,12,FALSE)),0,VLOOKUP(C6,'106冬男D'!C:N,12,FALSE))</f>
        <v>0</v>
      </c>
      <c r="F6" s="4">
        <f>IF(ISNA(VLOOKUP(C6,'107春男D'!C:N,12,FALSE)),0,VLOOKUP(C6,'107春男D'!C:N,12,FALSE))</f>
        <v>0</v>
      </c>
      <c r="G6" s="4">
        <f>IF(ISNA(VLOOKUP(C6,'107夏男D'!C:N,12,FALSE)),0,VLOOKUP(C6,'107夏男D'!C:N,12,FALSE))</f>
        <v>3.3333333333333428</v>
      </c>
      <c r="H6" s="4">
        <f t="shared" si="0"/>
        <v>0</v>
      </c>
      <c r="I6" s="4">
        <f t="shared" si="1"/>
        <v>0</v>
      </c>
      <c r="J6" s="4">
        <f t="shared" si="2"/>
        <v>0</v>
      </c>
      <c r="K6" s="4">
        <f t="shared" si="3"/>
        <v>5.0000000000000142</v>
      </c>
      <c r="L6" s="4">
        <f t="shared" si="4"/>
        <v>5.0000000000000142</v>
      </c>
      <c r="M6" s="18">
        <f>IF(ISNA(VLOOKUP($C6,'107夏季賽選手組別'!B:E,4,FALSE)),0,VLOOKUP($C6,'107夏季賽選手組別'!B:E,4,FALSE))</f>
        <v>0</v>
      </c>
    </row>
    <row r="7" spans="1:13" ht="16.5">
      <c r="A7" s="1">
        <v>6</v>
      </c>
      <c r="B7" s="23" t="s">
        <v>780</v>
      </c>
      <c r="C7" s="21" t="s">
        <v>689</v>
      </c>
      <c r="D7" s="4">
        <f>IF(ISNA(VLOOKUP(C7,'106秋男D'!C:N,12,FALSE)),0,VLOOKUP(C7,'106秋男D'!C:N,12,FALSE))</f>
        <v>0</v>
      </c>
      <c r="E7" s="4">
        <f>IF(ISNA(VLOOKUP(C7,'106冬男D'!C:N,12,FALSE)),0,VLOOKUP(C7,'106冬男D'!C:N,12,FALSE))</f>
        <v>1</v>
      </c>
      <c r="F7" s="4">
        <f>IF(ISNA(VLOOKUP(C7,'107春男D'!C:N,12,FALSE)),0,VLOOKUP(C7,'107春男D'!C:N,12,FALSE))</f>
        <v>0</v>
      </c>
      <c r="G7" s="4">
        <f>IF(ISNA(VLOOKUP(C7,'107夏男D'!C:N,12,FALSE)),0,VLOOKUP(C7,'107夏男D'!C:N,12,FALSE))</f>
        <v>0</v>
      </c>
      <c r="H7" s="4">
        <f t="shared" si="0"/>
        <v>0</v>
      </c>
      <c r="I7" s="4">
        <f t="shared" si="1"/>
        <v>1.2</v>
      </c>
      <c r="J7" s="4">
        <f t="shared" si="2"/>
        <v>0</v>
      </c>
      <c r="K7" s="4">
        <f t="shared" si="3"/>
        <v>0</v>
      </c>
      <c r="L7" s="4">
        <f t="shared" si="4"/>
        <v>1.2</v>
      </c>
      <c r="M7" s="18" t="str">
        <f>IF(ISNA(VLOOKUP($C7,'107夏季賽選手組別'!B:E,4,FALSE)),0,VLOOKUP($C7,'107夏季賽選手組別'!B:E,4,FALSE))</f>
        <v>淡水老</v>
      </c>
    </row>
    <row r="8" spans="1:13" ht="16.5">
      <c r="A8" s="1">
        <v>7</v>
      </c>
      <c r="B8" s="23" t="s">
        <v>780</v>
      </c>
      <c r="C8" s="21" t="s">
        <v>695</v>
      </c>
      <c r="D8" s="4">
        <f>IF(ISNA(VLOOKUP(C8,'106秋男D'!C:N,12,FALSE)),0,VLOOKUP(C8,'106秋男D'!C:N,12,FALSE))</f>
        <v>0</v>
      </c>
      <c r="E8" s="4">
        <f>IF(ISNA(VLOOKUP(C8,'106冬男D'!C:N,12,FALSE)),0,VLOOKUP(C8,'106冬男D'!C:N,12,FALSE))</f>
        <v>0</v>
      </c>
      <c r="F8" s="4">
        <f>IF(ISNA(VLOOKUP(C8,'107春男D'!C:N,12,FALSE)),0,VLOOKUP(C8,'107春男D'!C:N,12,FALSE))</f>
        <v>0</v>
      </c>
      <c r="G8" s="4">
        <f>IF(ISNA(VLOOKUP(C8,'107夏男D'!C:N,12,FALSE)),0,VLOOKUP(C8,'107夏男D'!C:N,12,FALSE))</f>
        <v>0.1666666666666714</v>
      </c>
      <c r="H8" s="4">
        <f t="shared" si="0"/>
        <v>0</v>
      </c>
      <c r="I8" s="4">
        <f t="shared" si="1"/>
        <v>0</v>
      </c>
      <c r="J8" s="4">
        <f t="shared" si="2"/>
        <v>0</v>
      </c>
      <c r="K8" s="4">
        <f t="shared" si="3"/>
        <v>0.25000000000000711</v>
      </c>
      <c r="L8" s="4">
        <f t="shared" si="4"/>
        <v>0.25000000000000711</v>
      </c>
      <c r="M8" s="18">
        <f>IF(ISNA(VLOOKUP($C8,'107夏季賽選手組別'!B:E,4,FALSE)),0,VLOOKUP($C8,'107夏季賽選手組別'!B:E,4,FALSE))</f>
        <v>0</v>
      </c>
    </row>
    <row r="9" spans="1:13" ht="16.5">
      <c r="A9" s="1">
        <v>8</v>
      </c>
      <c r="B9" s="23" t="s">
        <v>780</v>
      </c>
      <c r="C9" s="23" t="s">
        <v>691</v>
      </c>
      <c r="D9" s="4">
        <f>IF(ISNA(VLOOKUP(C9,'106秋男D'!C:N,12,FALSE)),0,VLOOKUP(C9,'106秋男D'!C:N,12,FALSE))</f>
        <v>0</v>
      </c>
      <c r="E9" s="4">
        <f>IF(ISNA(VLOOKUP(C9,'106冬男D'!C:N,12,FALSE)),0,VLOOKUP(C9,'106冬男D'!C:N,12,FALSE))</f>
        <v>0</v>
      </c>
      <c r="F9" s="4">
        <f>IF(ISNA(VLOOKUP(C9,'107春男D'!C:N,12,FALSE)),0,VLOOKUP(C9,'107春男D'!C:N,12,FALSE))</f>
        <v>0</v>
      </c>
      <c r="G9" s="4">
        <f>IF(ISNA(VLOOKUP(C9,'107夏男D'!C:N,12,FALSE)),0,VLOOKUP(C9,'107夏男D'!C:N,12,FALSE))</f>
        <v>0</v>
      </c>
      <c r="H9" s="4">
        <f t="shared" si="0"/>
        <v>0</v>
      </c>
      <c r="I9" s="4">
        <f t="shared" si="1"/>
        <v>0</v>
      </c>
      <c r="J9" s="4">
        <f t="shared" si="2"/>
        <v>0</v>
      </c>
      <c r="K9" s="4">
        <f t="shared" si="3"/>
        <v>0</v>
      </c>
      <c r="L9" s="4">
        <f t="shared" si="4"/>
        <v>0</v>
      </c>
      <c r="M9" s="18">
        <f>IF(ISNA(VLOOKUP($C9,'107夏季賽選手組別'!B:E,4,FALSE)),0,VLOOKUP($C9,'107夏季賽選手組別'!B:E,4,FALSE))</f>
        <v>0</v>
      </c>
    </row>
  </sheetData>
  <sortState ref="C2:M9">
    <sortCondition descending="1" ref="L2:L9"/>
  </sortState>
  <phoneticPr fontId="1" type="noConversion"/>
  <conditionalFormatting sqref="B2:C6">
    <cfRule type="expression" dxfId="149" priority="16">
      <formula>AND(XEC2=0,XED2&lt;&gt;"")</formula>
    </cfRule>
  </conditionalFormatting>
  <conditionalFormatting sqref="A2:A9">
    <cfRule type="expression" dxfId="148" priority="15">
      <formula>AND(XEC2=0,XED2&lt;&gt;"")</formula>
    </cfRule>
  </conditionalFormatting>
  <conditionalFormatting sqref="D2:K9">
    <cfRule type="cellIs" dxfId="147" priority="13" operator="lessThan">
      <formula>#REF!</formula>
    </cfRule>
    <cfRule type="cellIs" dxfId="146" priority="14" operator="equal">
      <formula>#REF!</formula>
    </cfRule>
  </conditionalFormatting>
  <conditionalFormatting sqref="B2:B4">
    <cfRule type="expression" dxfId="145" priority="9">
      <formula>AND(XEJ2=0,XEK2&lt;&gt;"")</formula>
    </cfRule>
  </conditionalFormatting>
  <conditionalFormatting sqref="B5:B6 C2:C6">
    <cfRule type="expression" dxfId="144" priority="8">
      <formula>AND(XEK2=0,XEL2&lt;&gt;"")</formula>
    </cfRule>
  </conditionalFormatting>
  <conditionalFormatting sqref="C7:C1048576 C1">
    <cfRule type="duplicateValues" dxfId="143" priority="6"/>
  </conditionalFormatting>
  <conditionalFormatting sqref="C1">
    <cfRule type="duplicateValues" dxfId="142" priority="88"/>
  </conditionalFormatting>
  <conditionalFormatting sqref="C2:C6">
    <cfRule type="duplicateValues" dxfId="141" priority="98"/>
  </conditionalFormatting>
  <conditionalFormatting sqref="L2:L9">
    <cfRule type="cellIs" dxfId="140" priority="112" operator="lessThan">
      <formula>#REF!*COUNTIF(D2:H2,"&gt;0")</formula>
    </cfRule>
    <cfRule type="cellIs" dxfId="139" priority="113" operator="equal">
      <formula>#REF!*COUNTIF(D2:H2,"&gt;0")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13"/>
  <sheetViews>
    <sheetView showZeros="0" workbookViewId="0">
      <selection activeCell="A13" sqref="A13:XFD13"/>
    </sheetView>
  </sheetViews>
  <sheetFormatPr defaultRowHeight="15"/>
  <cols>
    <col min="1" max="1" width="6" style="7" bestFit="1" customWidth="1"/>
    <col min="2" max="2" width="7.5" style="7" bestFit="1" customWidth="1"/>
    <col min="3" max="3" width="10.25" style="7" bestFit="1" customWidth="1"/>
    <col min="4" max="6" width="7.25" style="7" bestFit="1" customWidth="1"/>
    <col min="7" max="7" width="7.25" style="7" customWidth="1"/>
    <col min="8" max="12" width="10.625" style="7" customWidth="1"/>
    <col min="13" max="16384" width="9" style="7"/>
  </cols>
  <sheetData>
    <row r="1" spans="1:13" ht="16.5">
      <c r="A1" s="22" t="s">
        <v>491</v>
      </c>
      <c r="B1" s="6" t="s">
        <v>492</v>
      </c>
      <c r="C1" s="6" t="s">
        <v>466</v>
      </c>
      <c r="D1" s="6" t="s">
        <v>477</v>
      </c>
      <c r="E1" s="6" t="s">
        <v>455</v>
      </c>
      <c r="F1" s="6" t="s">
        <v>456</v>
      </c>
      <c r="G1" s="6" t="s">
        <v>493</v>
      </c>
      <c r="H1" s="6" t="s">
        <v>459</v>
      </c>
      <c r="I1" s="6" t="s">
        <v>460</v>
      </c>
      <c r="J1" s="6" t="s">
        <v>461</v>
      </c>
      <c r="K1" s="6" t="s">
        <v>494</v>
      </c>
      <c r="L1" s="6" t="s">
        <v>361</v>
      </c>
      <c r="M1" s="5" t="s">
        <v>362</v>
      </c>
    </row>
    <row r="2" spans="1:13" ht="16.5">
      <c r="A2" s="1">
        <v>1</v>
      </c>
      <c r="B2" s="21" t="s">
        <v>490</v>
      </c>
      <c r="C2" s="9" t="s">
        <v>479</v>
      </c>
      <c r="D2" s="3">
        <f>IF(ISNA(VLOOKUP(C2,'106秋女CD'!C:N,12,FALSE)),0,VLOOKUP(C2,'106秋女CD'!C:N,12,FALSE))</f>
        <v>0</v>
      </c>
      <c r="E2" s="3">
        <f>IF(ISNA(VLOOKUP(C2,'106冬女CD'!C:N,12,FALSE)),0,VLOOKUP(C2,'106冬女CD'!C:N,12,FALSE))</f>
        <v>0</v>
      </c>
      <c r="F2" s="3">
        <f>IF(ISNA(VLOOKUP(C2,'107春女CD'!C:N,12,FALSE)),0,VLOOKUP(C2,'107春女CD'!C:N,12,FALSE))</f>
        <v>42</v>
      </c>
      <c r="G2" s="3">
        <f>IF(ISNA(VLOOKUP(C2,'107夏女CD'!C:N,12,FALSE)),0,VLOOKUP(C2,'107夏女CD'!C:N,12,FALSE))</f>
        <v>41.75</v>
      </c>
      <c r="H2" s="3">
        <f t="shared" ref="H2:H13" si="0">D2</f>
        <v>0</v>
      </c>
      <c r="I2" s="3">
        <f t="shared" ref="I2:I13" si="1">E2*1.2</f>
        <v>0</v>
      </c>
      <c r="J2" s="3">
        <f t="shared" ref="J2:J13" si="2">F2*1.3</f>
        <v>54.6</v>
      </c>
      <c r="K2" s="3">
        <f t="shared" ref="K2:K13" si="3">G2*1.5</f>
        <v>62.625</v>
      </c>
      <c r="L2" s="3">
        <f t="shared" ref="L2:L13" si="4">SUM(H2:K2)</f>
        <v>117.22499999999999</v>
      </c>
      <c r="M2" s="18">
        <f>IF(ISNA(VLOOKUP($C2,'107夏季賽選手組別'!B:E,4,FALSE)),0,VLOOKUP($C2,'107夏季賽選手組別'!B:E,4,FALSE))</f>
        <v>0</v>
      </c>
    </row>
    <row r="3" spans="1:13" ht="16.5">
      <c r="A3" s="1">
        <v>2</v>
      </c>
      <c r="B3" s="21" t="s">
        <v>490</v>
      </c>
      <c r="C3" s="9" t="s">
        <v>480</v>
      </c>
      <c r="D3" s="3">
        <f>IF(ISNA(VLOOKUP(C3,'106秋女CD'!C:N,12,FALSE)),0,VLOOKUP(C3,'106秋女CD'!C:N,12,FALSE))</f>
        <v>15.632093933463793</v>
      </c>
      <c r="E3" s="3">
        <f>IF(ISNA(VLOOKUP(C3,'106冬女CD'!C:N,12,FALSE)),0,VLOOKUP(C3,'106冬女CD'!C:N,12,FALSE))</f>
        <v>0</v>
      </c>
      <c r="F3" s="3">
        <f>IF(ISNA(VLOOKUP(C3,'107春女CD'!C:N,12,FALSE)),0,VLOOKUP(C3,'107春女CD'!C:N,12,FALSE))</f>
        <v>33</v>
      </c>
      <c r="G3" s="3">
        <f>IF(ISNA(VLOOKUP(C3,'107夏女CD'!C:N,12,FALSE)),0,VLOOKUP(C3,'107夏女CD'!C:N,12,FALSE))</f>
        <v>30.75</v>
      </c>
      <c r="H3" s="3">
        <f t="shared" si="0"/>
        <v>15.632093933463793</v>
      </c>
      <c r="I3" s="3">
        <f t="shared" si="1"/>
        <v>0</v>
      </c>
      <c r="J3" s="3">
        <f t="shared" si="2"/>
        <v>42.9</v>
      </c>
      <c r="K3" s="3">
        <f t="shared" si="3"/>
        <v>46.125</v>
      </c>
      <c r="L3" s="3">
        <f t="shared" si="4"/>
        <v>104.65709393346378</v>
      </c>
      <c r="M3" s="18" t="str">
        <f>IF(ISNA(VLOOKUP($C3,'107夏季賽選手組別'!B:E,4,FALSE)),0,VLOOKUP($C3,'107夏季賽選手組別'!B:E,4,FALSE))</f>
        <v>台北</v>
      </c>
    </row>
    <row r="4" spans="1:13" ht="16.5">
      <c r="A4" s="1">
        <v>3</v>
      </c>
      <c r="B4" s="21" t="s">
        <v>490</v>
      </c>
      <c r="C4" s="9" t="s">
        <v>484</v>
      </c>
      <c r="D4" s="3">
        <f>IF(ISNA(VLOOKUP(C4,'106秋女CD'!C:N,12,FALSE)),0,VLOOKUP(C4,'106秋女CD'!C:N,12,FALSE))</f>
        <v>13.659491193737765</v>
      </c>
      <c r="E4" s="3">
        <f>IF(ISNA(VLOOKUP(C4,'106冬女CD'!C:N,12,FALSE)),0,VLOOKUP(C4,'106冬女CD'!C:N,12,FALSE))</f>
        <v>0</v>
      </c>
      <c r="F4" s="3">
        <f>IF(ISNA(VLOOKUP(C4,'107春女CD'!C:N,12,FALSE)),0,VLOOKUP(C4,'107春女CD'!C:N,12,FALSE))</f>
        <v>35</v>
      </c>
      <c r="G4" s="3">
        <f>IF(ISNA(VLOOKUP(C4,'107夏女CD'!C:N,12,FALSE)),0,VLOOKUP(C4,'107夏女CD'!C:N,12,FALSE))</f>
        <v>24.75</v>
      </c>
      <c r="H4" s="3">
        <f t="shared" si="0"/>
        <v>13.659491193737765</v>
      </c>
      <c r="I4" s="3">
        <f t="shared" si="1"/>
        <v>0</v>
      </c>
      <c r="J4" s="3">
        <f t="shared" si="2"/>
        <v>45.5</v>
      </c>
      <c r="K4" s="3">
        <f t="shared" si="3"/>
        <v>37.125</v>
      </c>
      <c r="L4" s="3">
        <f t="shared" si="4"/>
        <v>96.284491193737765</v>
      </c>
      <c r="M4" s="18" t="str">
        <f>IF(ISNA(VLOOKUP($C4,'107夏季賽選手組別'!B:E,4,FALSE)),0,VLOOKUP($C4,'107夏季賽選手組別'!B:E,4,FALSE))</f>
        <v>台北</v>
      </c>
    </row>
    <row r="5" spans="1:13" ht="16.5">
      <c r="A5" s="1">
        <v>4</v>
      </c>
      <c r="B5" s="21" t="s">
        <v>490</v>
      </c>
      <c r="C5" s="9" t="s">
        <v>478</v>
      </c>
      <c r="D5" s="3">
        <f>IF(ISNA(VLOOKUP(C5,'106秋女CD'!C:N,12,FALSE)),0,VLOOKUP(C5,'106秋女CD'!C:N,12,FALSE))</f>
        <v>5.7690802348336661</v>
      </c>
      <c r="E5" s="3">
        <f>IF(ISNA(VLOOKUP(C5,'106冬女CD'!C:N,12,FALSE)),0,VLOOKUP(C5,'106冬女CD'!C:N,12,FALSE))</f>
        <v>0.20000000000000284</v>
      </c>
      <c r="F5" s="3">
        <f>IF(ISNA(VLOOKUP(C5,'107春女CD'!C:N,12,FALSE)),0,VLOOKUP(C5,'107春女CD'!C:N,12,FALSE))</f>
        <v>23</v>
      </c>
      <c r="G5" s="3">
        <f>IF(ISNA(VLOOKUP(C5,'107夏女CD'!C:N,12,FALSE)),0,VLOOKUP(C5,'107夏女CD'!C:N,12,FALSE))</f>
        <v>16.75</v>
      </c>
      <c r="H5" s="3">
        <f t="shared" si="0"/>
        <v>5.7690802348336661</v>
      </c>
      <c r="I5" s="3">
        <f t="shared" si="1"/>
        <v>0.24000000000000341</v>
      </c>
      <c r="J5" s="3">
        <f t="shared" si="2"/>
        <v>29.900000000000002</v>
      </c>
      <c r="K5" s="3">
        <f t="shared" si="3"/>
        <v>25.125</v>
      </c>
      <c r="L5" s="3">
        <f t="shared" si="4"/>
        <v>61.034080234833674</v>
      </c>
      <c r="M5" s="18" t="str">
        <f>IF(ISNA(VLOOKUP($C5,'107夏季賽選手組別'!B:E,4,FALSE)),0,VLOOKUP($C5,'107夏季賽選手組別'!B:E,4,FALSE))</f>
        <v>斑芝花</v>
      </c>
    </row>
    <row r="6" spans="1:13" ht="16.5">
      <c r="A6" s="1">
        <v>5</v>
      </c>
      <c r="B6" s="21" t="s">
        <v>490</v>
      </c>
      <c r="C6" s="18" t="s">
        <v>487</v>
      </c>
      <c r="D6" s="3">
        <f>IF(ISNA(VLOOKUP(C6,'106秋女CD'!C:N,12,FALSE)),0,VLOOKUP(C6,'106秋女CD'!C:N,12,FALSE))</f>
        <v>0</v>
      </c>
      <c r="E6" s="3">
        <f>IF(ISNA(VLOOKUP(C6,'106冬女CD'!C:N,12,FALSE)),0,VLOOKUP(C6,'106冬女CD'!C:N,12,FALSE))</f>
        <v>0</v>
      </c>
      <c r="F6" s="3">
        <f>IF(ISNA(VLOOKUP(C6,'107春女CD'!C:N,12,FALSE)),0,VLOOKUP(C6,'107春女CD'!C:N,12,FALSE))</f>
        <v>0</v>
      </c>
      <c r="G6" s="3">
        <f>IF(ISNA(VLOOKUP(C6,'107夏女CD'!C:N,12,FALSE)),0,VLOOKUP(C6,'107夏女CD'!C:N,12,FALSE))</f>
        <v>38.75</v>
      </c>
      <c r="H6" s="3">
        <f t="shared" si="0"/>
        <v>0</v>
      </c>
      <c r="I6" s="3">
        <f t="shared" si="1"/>
        <v>0</v>
      </c>
      <c r="J6" s="3">
        <f t="shared" si="2"/>
        <v>0</v>
      </c>
      <c r="K6" s="3">
        <f t="shared" si="3"/>
        <v>58.125</v>
      </c>
      <c r="L6" s="3">
        <f t="shared" si="4"/>
        <v>58.125</v>
      </c>
      <c r="M6" s="18">
        <f>IF(ISNA(VLOOKUP($C6,'107夏季賽選手組別'!B:E,4,FALSE)),0,VLOOKUP($C6,'107夏季賽選手組別'!B:E,4,FALSE))</f>
        <v>0</v>
      </c>
    </row>
    <row r="7" spans="1:13" ht="16.5">
      <c r="A7" s="1">
        <v>6</v>
      </c>
      <c r="B7" s="21" t="s">
        <v>490</v>
      </c>
      <c r="C7" s="18" t="s">
        <v>486</v>
      </c>
      <c r="D7" s="3">
        <f>IF(ISNA(VLOOKUP(C7,'106秋女CD'!C:N,12,FALSE)),0,VLOOKUP(C7,'106秋女CD'!C:N,12,FALSE))</f>
        <v>16.618395303326821</v>
      </c>
      <c r="E7" s="3">
        <f>IF(ISNA(VLOOKUP(C7,'106冬女CD'!C:N,12,FALSE)),0,VLOOKUP(C7,'106冬女CD'!C:N,12,FALSE))</f>
        <v>0</v>
      </c>
      <c r="F7" s="3">
        <f>IF(ISNA(VLOOKUP(C7,'107春女CD'!C:N,12,FALSE)),0,VLOOKUP(C7,'107春女CD'!C:N,12,FALSE))</f>
        <v>8</v>
      </c>
      <c r="G7" s="3">
        <f>IF(ISNA(VLOOKUP(C7,'107夏女CD'!C:N,12,FALSE)),0,VLOOKUP(C7,'107夏女CD'!C:N,12,FALSE))</f>
        <v>0</v>
      </c>
      <c r="H7" s="3">
        <f t="shared" si="0"/>
        <v>16.618395303326821</v>
      </c>
      <c r="I7" s="3">
        <f t="shared" si="1"/>
        <v>0</v>
      </c>
      <c r="J7" s="3">
        <f t="shared" si="2"/>
        <v>10.4</v>
      </c>
      <c r="K7" s="3">
        <f t="shared" si="3"/>
        <v>0</v>
      </c>
      <c r="L7" s="3">
        <f t="shared" si="4"/>
        <v>27.01839530332682</v>
      </c>
      <c r="M7" s="18">
        <f>IF(ISNA(VLOOKUP($C7,'107夏季賽選手組別'!B:E,4,FALSE)),0,VLOOKUP($C7,'107夏季賽選手組別'!B:E,4,FALSE))</f>
        <v>0</v>
      </c>
    </row>
    <row r="8" spans="1:13" ht="16.5">
      <c r="A8" s="1">
        <v>7</v>
      </c>
      <c r="B8" s="21" t="s">
        <v>490</v>
      </c>
      <c r="C8" s="18" t="s">
        <v>485</v>
      </c>
      <c r="D8" s="3">
        <f>IF(ISNA(VLOOKUP(C8,'106秋女CD'!C:N,12,FALSE)),0,VLOOKUP(C8,'106秋女CD'!C:N,12,FALSE))</f>
        <v>0</v>
      </c>
      <c r="E8" s="3">
        <f>IF(ISNA(VLOOKUP(C8,'106冬女CD'!C:N,12,FALSE)),0,VLOOKUP(C8,'106冬女CD'!C:N,12,FALSE))</f>
        <v>0</v>
      </c>
      <c r="F8" s="3">
        <f>IF(ISNA(VLOOKUP(C8,'107春女CD'!C:N,12,FALSE)),0,VLOOKUP(C8,'107春女CD'!C:N,12,FALSE))</f>
        <v>0</v>
      </c>
      <c r="G8" s="3">
        <f>IF(ISNA(VLOOKUP(C8,'107夏女CD'!C:N,12,FALSE)),0,VLOOKUP(C8,'107夏女CD'!C:N,12,FALSE))</f>
        <v>13.125</v>
      </c>
      <c r="H8" s="3">
        <f t="shared" si="0"/>
        <v>0</v>
      </c>
      <c r="I8" s="3">
        <f t="shared" si="1"/>
        <v>0</v>
      </c>
      <c r="J8" s="3">
        <f t="shared" si="2"/>
        <v>0</v>
      </c>
      <c r="K8" s="3">
        <f t="shared" si="3"/>
        <v>19.6875</v>
      </c>
      <c r="L8" s="3">
        <f t="shared" si="4"/>
        <v>19.6875</v>
      </c>
      <c r="M8" s="18">
        <f>IF(ISNA(VLOOKUP($C8,'107夏季賽選手組別'!B:E,4,FALSE)),0,VLOOKUP($C8,'107夏季賽選手組別'!B:E,4,FALSE))</f>
        <v>0</v>
      </c>
    </row>
    <row r="9" spans="1:13" ht="16.5">
      <c r="A9" s="1">
        <v>8</v>
      </c>
      <c r="B9" s="18" t="s">
        <v>490</v>
      </c>
      <c r="C9" s="9" t="s">
        <v>482</v>
      </c>
      <c r="D9" s="3">
        <f>IF(ISNA(VLOOKUP(C9,'106秋女CD'!C:N,12,FALSE)),0,VLOOKUP(C9,'106秋女CD'!C:N,12,FALSE))</f>
        <v>0</v>
      </c>
      <c r="E9" s="3">
        <f>IF(ISNA(VLOOKUP(C9,'106冬女CD'!C:N,12,FALSE)),0,VLOOKUP(C9,'106冬女CD'!C:N,12,FALSE))</f>
        <v>0</v>
      </c>
      <c r="F9" s="3">
        <f>IF(ISNA(VLOOKUP(C9,'107春女CD'!C:N,12,FALSE)),0,VLOOKUP(C9,'107春女CD'!C:N,12,FALSE))</f>
        <v>8</v>
      </c>
      <c r="G9" s="3">
        <f>IF(ISNA(VLOOKUP(C9,'107夏女CD'!C:N,12,FALSE)),0,VLOOKUP(C9,'107夏女CD'!C:N,12,FALSE))</f>
        <v>0</v>
      </c>
      <c r="H9" s="3">
        <f t="shared" si="0"/>
        <v>0</v>
      </c>
      <c r="I9" s="3">
        <f t="shared" si="1"/>
        <v>0</v>
      </c>
      <c r="J9" s="3">
        <f t="shared" si="2"/>
        <v>10.4</v>
      </c>
      <c r="K9" s="3">
        <f t="shared" si="3"/>
        <v>0</v>
      </c>
      <c r="L9" s="3">
        <f t="shared" si="4"/>
        <v>10.4</v>
      </c>
      <c r="M9" s="18">
        <f>IF(ISNA(VLOOKUP($C9,'107夏季賽選手組別'!B:E,4,FALSE)),0,VLOOKUP($C9,'107夏季賽選手組別'!B:E,4,FALSE))</f>
        <v>0</v>
      </c>
    </row>
    <row r="10" spans="1:13" ht="16.5">
      <c r="A10" s="1">
        <v>9</v>
      </c>
      <c r="B10" s="18" t="s">
        <v>490</v>
      </c>
      <c r="C10" s="18" t="s">
        <v>710</v>
      </c>
      <c r="D10" s="3">
        <f>IF(ISNA(VLOOKUP(C10,'106秋女CD'!C:N,12,FALSE)),0,VLOOKUP(C10,'106秋女CD'!C:N,12,FALSE))</f>
        <v>5.0684931506849296</v>
      </c>
      <c r="E10" s="3">
        <f>IF(ISNA(VLOOKUP(C10,'106冬女CD'!C:N,12,FALSE)),0,VLOOKUP(C10,'106冬女CD'!C:N,12,FALSE))</f>
        <v>0</v>
      </c>
      <c r="F10" s="3">
        <f>IF(ISNA(VLOOKUP(C10,'107春女CD'!C:N,12,FALSE)),0,VLOOKUP(C10,'107春女CD'!C:N,12,FALSE))</f>
        <v>0</v>
      </c>
      <c r="G10" s="3">
        <f>IF(ISNA(VLOOKUP(C10,'107夏女CD'!C:N,12,FALSE)),0,VLOOKUP(C10,'107夏女CD'!C:N,12,FALSE))</f>
        <v>0</v>
      </c>
      <c r="H10" s="3">
        <f t="shared" si="0"/>
        <v>5.0684931506849296</v>
      </c>
      <c r="I10" s="3">
        <f t="shared" si="1"/>
        <v>0</v>
      </c>
      <c r="J10" s="3">
        <f t="shared" si="2"/>
        <v>0</v>
      </c>
      <c r="K10" s="3">
        <f t="shared" si="3"/>
        <v>0</v>
      </c>
      <c r="L10" s="3">
        <f t="shared" si="4"/>
        <v>5.0684931506849296</v>
      </c>
      <c r="M10" s="18">
        <f>IF(ISNA(VLOOKUP($C10,'107夏季賽選手組別'!B:E,4,FALSE)),0,VLOOKUP($C10,'107夏季賽選手組別'!B:E,4,FALSE))</f>
        <v>0</v>
      </c>
    </row>
    <row r="11" spans="1:13" ht="16.5">
      <c r="A11" s="1">
        <v>10</v>
      </c>
      <c r="B11" s="18" t="s">
        <v>490</v>
      </c>
      <c r="C11" s="9" t="s">
        <v>483</v>
      </c>
      <c r="D11" s="3">
        <f>IF(ISNA(VLOOKUP(C11,'106秋女CD'!C:N,12,FALSE)),0,VLOOKUP(C11,'106秋女CD'!C:N,12,FALSE))</f>
        <v>0</v>
      </c>
      <c r="E11" s="3">
        <f>IF(ISNA(VLOOKUP(C11,'106冬女CD'!C:N,12,FALSE)),0,VLOOKUP(C11,'106冬女CD'!C:N,12,FALSE))</f>
        <v>0</v>
      </c>
      <c r="F11" s="3">
        <f>IF(ISNA(VLOOKUP(C11,'107春女CD'!C:N,12,FALSE)),0,VLOOKUP(C11,'107春女CD'!C:N,12,FALSE))</f>
        <v>0</v>
      </c>
      <c r="G11" s="3">
        <f>IF(ISNA(VLOOKUP(C11,'107夏女CD'!C:N,12,FALSE)),0,VLOOKUP(C11,'107夏女CD'!C:N,12,FALSE))</f>
        <v>2.125</v>
      </c>
      <c r="H11" s="3">
        <f t="shared" si="0"/>
        <v>0</v>
      </c>
      <c r="I11" s="3">
        <f t="shared" si="1"/>
        <v>0</v>
      </c>
      <c r="J11" s="3">
        <f t="shared" si="2"/>
        <v>0</v>
      </c>
      <c r="K11" s="3">
        <f t="shared" si="3"/>
        <v>3.1875</v>
      </c>
      <c r="L11" s="3">
        <f t="shared" si="4"/>
        <v>3.1875</v>
      </c>
      <c r="M11" s="18">
        <f>IF(ISNA(VLOOKUP($C11,'107夏季賽選手組別'!B:E,4,FALSE)),0,VLOOKUP($C11,'107夏季賽選手組別'!B:E,4,FALSE))</f>
        <v>0</v>
      </c>
    </row>
    <row r="12" spans="1:13" ht="16.5">
      <c r="A12" s="1">
        <v>11</v>
      </c>
      <c r="B12" s="18" t="s">
        <v>490</v>
      </c>
      <c r="C12" s="18" t="s">
        <v>489</v>
      </c>
      <c r="D12" s="3">
        <f>IF(ISNA(VLOOKUP(C12,'106秋女CD'!C:N,12,FALSE)),0,VLOOKUP(C12,'106秋女CD'!C:N,12,FALSE))</f>
        <v>0</v>
      </c>
      <c r="E12" s="3">
        <f>IF(ISNA(VLOOKUP(C12,'106冬女CD'!C:N,12,FALSE)),0,VLOOKUP(C12,'106冬女CD'!C:N,12,FALSE))</f>
        <v>0</v>
      </c>
      <c r="F12" s="3">
        <f>IF(ISNA(VLOOKUP(C12,'107春女CD'!C:N,12,FALSE)),0,VLOOKUP(C12,'107春女CD'!C:N,12,FALSE))</f>
        <v>0</v>
      </c>
      <c r="G12" s="3">
        <f>IF(ISNA(VLOOKUP(C12,'107夏女CD'!C:N,12,FALSE)),0,VLOOKUP(C12,'107夏女CD'!C:N,12,FALSE))</f>
        <v>1.625</v>
      </c>
      <c r="H12" s="3">
        <f t="shared" si="0"/>
        <v>0</v>
      </c>
      <c r="I12" s="3">
        <f t="shared" si="1"/>
        <v>0</v>
      </c>
      <c r="J12" s="3">
        <f t="shared" si="2"/>
        <v>0</v>
      </c>
      <c r="K12" s="3">
        <f t="shared" si="3"/>
        <v>2.4375</v>
      </c>
      <c r="L12" s="3">
        <f t="shared" si="4"/>
        <v>2.4375</v>
      </c>
      <c r="M12" s="18">
        <f>IF(ISNA(VLOOKUP($C12,'107夏季賽選手組別'!B:E,4,FALSE)),0,VLOOKUP($C12,'107夏季賽選手組別'!B:E,4,FALSE))</f>
        <v>0</v>
      </c>
    </row>
    <row r="13" spans="1:13" ht="16.5">
      <c r="A13" s="1">
        <v>12</v>
      </c>
      <c r="B13" s="18" t="s">
        <v>490</v>
      </c>
      <c r="C13" s="9" t="s">
        <v>481</v>
      </c>
      <c r="D13" s="3">
        <f>IF(ISNA(VLOOKUP(C13,'106秋女CD'!C:N,12,FALSE)),0,VLOOKUP(C13,'106秋女CD'!C:N,12,FALSE))</f>
        <v>0</v>
      </c>
      <c r="E13" s="3">
        <f>IF(ISNA(VLOOKUP(C13,'106冬女CD'!C:N,12,FALSE)),0,VLOOKUP(C13,'106冬女CD'!C:N,12,FALSE))</f>
        <v>0</v>
      </c>
      <c r="F13" s="3">
        <f>IF(ISNA(VLOOKUP(C13,'107春女CD'!C:N,12,FALSE)),0,VLOOKUP(C13,'107春女CD'!C:N,12,FALSE))</f>
        <v>0</v>
      </c>
      <c r="G13" s="3">
        <f>IF(ISNA(VLOOKUP(C13,'107夏女CD'!C:N,12,FALSE)),0,VLOOKUP(C13,'107夏女CD'!C:N,12,FALSE))</f>
        <v>0</v>
      </c>
      <c r="H13" s="3">
        <f t="shared" si="0"/>
        <v>0</v>
      </c>
      <c r="I13" s="3">
        <f t="shared" si="1"/>
        <v>0</v>
      </c>
      <c r="J13" s="3">
        <f t="shared" si="2"/>
        <v>0</v>
      </c>
      <c r="K13" s="3">
        <f t="shared" si="3"/>
        <v>0</v>
      </c>
      <c r="L13" s="3">
        <f t="shared" si="4"/>
        <v>0</v>
      </c>
      <c r="M13" s="18">
        <f>IF(ISNA(VLOOKUP($C13,'107夏季賽選手組別'!B:E,4,FALSE)),0,VLOOKUP($C13,'107夏季賽選手組別'!B:E,4,FALSE))</f>
        <v>0</v>
      </c>
    </row>
  </sheetData>
  <sortState ref="C2:M13">
    <sortCondition descending="1" ref="L2:L13"/>
  </sortState>
  <phoneticPr fontId="1" type="noConversion"/>
  <conditionalFormatting sqref="B4:B8">
    <cfRule type="expression" dxfId="138" priority="24">
      <formula>AND(XDS4=0,XDT4&lt;&gt;"")</formula>
    </cfRule>
  </conditionalFormatting>
  <conditionalFormatting sqref="B4:B8">
    <cfRule type="expression" dxfId="137" priority="22">
      <formula>AND(XDZ4=0,XEA4&lt;&gt;"")</formula>
    </cfRule>
  </conditionalFormatting>
  <conditionalFormatting sqref="B1:B2">
    <cfRule type="expression" dxfId="136" priority="21">
      <formula>AND(XEA1=0,XEB1&lt;&gt;"")</formula>
    </cfRule>
  </conditionalFormatting>
  <conditionalFormatting sqref="A1:A2 A4:A8 A10 A12">
    <cfRule type="expression" dxfId="135" priority="20">
      <formula>AND(XEA1=0,XEB1&lt;&gt;"")</formula>
    </cfRule>
  </conditionalFormatting>
  <conditionalFormatting sqref="D2:K13">
    <cfRule type="cellIs" dxfId="134" priority="18" operator="lessThan">
      <formula>#REF!</formula>
    </cfRule>
    <cfRule type="cellIs" dxfId="133" priority="19" operator="equal">
      <formula>#REF!</formula>
    </cfRule>
  </conditionalFormatting>
  <conditionalFormatting sqref="B2:B3">
    <cfRule type="expression" dxfId="132" priority="15">
      <formula>AND(XEJ2=0,XEK2&lt;&gt;"")</formula>
    </cfRule>
  </conditionalFormatting>
  <conditionalFormatting sqref="B4:B8">
    <cfRule type="expression" dxfId="131" priority="14">
      <formula>AND(XEK4=0,XEL4&lt;&gt;"")</formula>
    </cfRule>
  </conditionalFormatting>
  <conditionalFormatting sqref="C1">
    <cfRule type="duplicateValues" dxfId="130" priority="52"/>
  </conditionalFormatting>
  <conditionalFormatting sqref="C2:C8">
    <cfRule type="expression" dxfId="129" priority="4">
      <formula>AND(XEI2=0,XEJ2&lt;&gt;"")</formula>
    </cfRule>
  </conditionalFormatting>
  <conditionalFormatting sqref="C2:C8">
    <cfRule type="expression" dxfId="128" priority="3">
      <formula>AND(XEM2=0,XEN2&lt;&gt;"")</formula>
    </cfRule>
  </conditionalFormatting>
  <conditionalFormatting sqref="C2:C8">
    <cfRule type="duplicateValues" dxfId="127" priority="74"/>
  </conditionalFormatting>
  <conditionalFormatting sqref="L1:L13">
    <cfRule type="cellIs" dxfId="126" priority="87" operator="lessThan">
      <formula>#REF!*COUNTIF(D1:H1,"&gt;0")</formula>
    </cfRule>
    <cfRule type="cellIs" dxfId="125" priority="88" operator="equal">
      <formula>#REF!*COUNTIF(D1:H1,"&gt;0")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C000"/>
  </sheetPr>
  <dimension ref="A1:E276"/>
  <sheetViews>
    <sheetView workbookViewId="0">
      <selection activeCell="L17" sqref="L17"/>
    </sheetView>
  </sheetViews>
  <sheetFormatPr defaultRowHeight="15"/>
  <cols>
    <col min="1" max="1" width="9" style="15"/>
    <col min="2" max="2" width="9" style="39"/>
    <col min="3" max="4" width="9" style="15"/>
    <col min="5" max="5" width="18.875" style="15" customWidth="1"/>
    <col min="6" max="16384" width="9" style="15"/>
  </cols>
  <sheetData>
    <row r="1" spans="1:5" ht="16.5">
      <c r="A1" s="15" t="s">
        <v>763</v>
      </c>
      <c r="B1" s="39" t="s">
        <v>708</v>
      </c>
      <c r="C1" s="15" t="s">
        <v>764</v>
      </c>
      <c r="D1" s="15" t="s">
        <v>765</v>
      </c>
      <c r="E1" s="15" t="s">
        <v>338</v>
      </c>
    </row>
    <row r="2" spans="1:5" ht="16.5">
      <c r="A2" s="15" t="s">
        <v>766</v>
      </c>
      <c r="B2" s="40" t="s">
        <v>647</v>
      </c>
      <c r="D2" s="15" t="s">
        <v>747</v>
      </c>
      <c r="E2" s="15" t="s">
        <v>713</v>
      </c>
    </row>
    <row r="3" spans="1:5" ht="16.5">
      <c r="A3" s="15" t="s">
        <v>748</v>
      </c>
      <c r="B3" s="41" t="s">
        <v>571</v>
      </c>
      <c r="D3" s="15" t="s">
        <v>747</v>
      </c>
    </row>
    <row r="4" spans="1:5" ht="16.5">
      <c r="A4" s="15" t="s">
        <v>748</v>
      </c>
      <c r="B4" s="41" t="s">
        <v>572</v>
      </c>
      <c r="D4" s="15" t="s">
        <v>747</v>
      </c>
    </row>
    <row r="5" spans="1:5" ht="16.5">
      <c r="A5" s="15" t="s">
        <v>748</v>
      </c>
      <c r="B5" s="40" t="s">
        <v>603</v>
      </c>
      <c r="D5" s="15" t="s">
        <v>747</v>
      </c>
    </row>
    <row r="6" spans="1:5" ht="16.5">
      <c r="A6" s="15" t="s">
        <v>748</v>
      </c>
      <c r="B6" s="40" t="s">
        <v>771</v>
      </c>
      <c r="D6" s="15" t="s">
        <v>747</v>
      </c>
      <c r="E6" s="15" t="s">
        <v>724</v>
      </c>
    </row>
    <row r="7" spans="1:5" ht="16.5">
      <c r="A7" s="15" t="s">
        <v>748</v>
      </c>
      <c r="B7" s="39" t="s">
        <v>533</v>
      </c>
      <c r="D7" s="15" t="s">
        <v>747</v>
      </c>
      <c r="E7" s="15" t="s">
        <v>742</v>
      </c>
    </row>
    <row r="8" spans="1:5" ht="16.5">
      <c r="A8" s="15" t="s">
        <v>748</v>
      </c>
      <c r="B8" s="41" t="s">
        <v>541</v>
      </c>
      <c r="D8" s="15" t="s">
        <v>747</v>
      </c>
      <c r="E8" s="15" t="s">
        <v>735</v>
      </c>
    </row>
    <row r="9" spans="1:5" ht="16.5">
      <c r="A9" s="15" t="s">
        <v>748</v>
      </c>
      <c r="B9" s="41" t="s">
        <v>499</v>
      </c>
      <c r="D9" s="15" t="s">
        <v>747</v>
      </c>
      <c r="E9" s="15" t="s">
        <v>730</v>
      </c>
    </row>
    <row r="10" spans="1:5" ht="16.5">
      <c r="A10" s="15" t="s">
        <v>748</v>
      </c>
      <c r="B10" s="41" t="s">
        <v>544</v>
      </c>
      <c r="D10" s="15" t="s">
        <v>747</v>
      </c>
      <c r="E10" s="15" t="s">
        <v>719</v>
      </c>
    </row>
    <row r="11" spans="1:5" ht="16.5">
      <c r="A11" s="15" t="s">
        <v>748</v>
      </c>
      <c r="B11" s="40" t="s">
        <v>558</v>
      </c>
      <c r="D11" s="15" t="s">
        <v>747</v>
      </c>
      <c r="E11" s="15" t="s">
        <v>767</v>
      </c>
    </row>
    <row r="12" spans="1:5" ht="16.5">
      <c r="A12" s="15" t="s">
        <v>748</v>
      </c>
      <c r="B12" s="41" t="s">
        <v>523</v>
      </c>
      <c r="D12" s="15" t="s">
        <v>747</v>
      </c>
      <c r="E12" s="15" t="s">
        <v>743</v>
      </c>
    </row>
    <row r="13" spans="1:5" ht="16.5">
      <c r="A13" s="15" t="s">
        <v>748</v>
      </c>
      <c r="B13" s="41" t="s">
        <v>498</v>
      </c>
      <c r="D13" s="15" t="s">
        <v>747</v>
      </c>
      <c r="E13" s="15" t="s">
        <v>730</v>
      </c>
    </row>
    <row r="14" spans="1:5" ht="16.5">
      <c r="A14" s="15" t="s">
        <v>748</v>
      </c>
      <c r="B14" s="40" t="s">
        <v>563</v>
      </c>
      <c r="D14" s="15" t="s">
        <v>747</v>
      </c>
    </row>
    <row r="15" spans="1:5" ht="16.5">
      <c r="A15" s="15" t="s">
        <v>748</v>
      </c>
      <c r="B15" s="40" t="s">
        <v>517</v>
      </c>
      <c r="D15" s="15" t="s">
        <v>747</v>
      </c>
      <c r="E15" s="15" t="s">
        <v>735</v>
      </c>
    </row>
    <row r="16" spans="1:5" ht="16.5">
      <c r="A16" s="15" t="s">
        <v>748</v>
      </c>
      <c r="B16" s="40" t="s">
        <v>535</v>
      </c>
      <c r="D16" s="15" t="s">
        <v>747</v>
      </c>
      <c r="E16" s="15" t="s">
        <v>713</v>
      </c>
    </row>
    <row r="17" spans="1:5" ht="16.5">
      <c r="A17" s="15" t="s">
        <v>748</v>
      </c>
      <c r="B17" s="40" t="s">
        <v>503</v>
      </c>
      <c r="D17" s="15" t="s">
        <v>747</v>
      </c>
      <c r="E17" s="15" t="s">
        <v>724</v>
      </c>
    </row>
    <row r="18" spans="1:5" ht="16.5">
      <c r="A18" s="15" t="s">
        <v>748</v>
      </c>
      <c r="B18" s="41" t="s">
        <v>568</v>
      </c>
      <c r="D18" s="15" t="s">
        <v>747</v>
      </c>
      <c r="E18" s="15" t="s">
        <v>738</v>
      </c>
    </row>
    <row r="19" spans="1:5" ht="16.5">
      <c r="A19" s="15" t="s">
        <v>748</v>
      </c>
      <c r="B19" s="41" t="s">
        <v>508</v>
      </c>
      <c r="D19" s="15" t="s">
        <v>747</v>
      </c>
      <c r="E19" s="15" t="s">
        <v>738</v>
      </c>
    </row>
    <row r="20" spans="1:5" ht="16.5">
      <c r="A20" s="15" t="s">
        <v>748</v>
      </c>
      <c r="B20" s="41" t="s">
        <v>583</v>
      </c>
      <c r="D20" s="15" t="s">
        <v>747</v>
      </c>
      <c r="E20" s="15" t="s">
        <v>743</v>
      </c>
    </row>
    <row r="21" spans="1:5" ht="16.5">
      <c r="A21" s="15" t="s">
        <v>748</v>
      </c>
      <c r="B21" s="40" t="s">
        <v>528</v>
      </c>
      <c r="D21" s="15" t="s">
        <v>747</v>
      </c>
      <c r="E21" s="15" t="s">
        <v>735</v>
      </c>
    </row>
    <row r="22" spans="1:5" ht="16.5">
      <c r="A22" s="15" t="s">
        <v>748</v>
      </c>
      <c r="B22" s="40" t="s">
        <v>598</v>
      </c>
      <c r="D22" s="15" t="s">
        <v>747</v>
      </c>
      <c r="E22" s="15" t="s">
        <v>714</v>
      </c>
    </row>
    <row r="23" spans="1:5" ht="16.5">
      <c r="A23" s="15" t="s">
        <v>748</v>
      </c>
      <c r="B23" s="41" t="s">
        <v>547</v>
      </c>
      <c r="D23" s="15" t="s">
        <v>747</v>
      </c>
      <c r="E23" s="15" t="s">
        <v>744</v>
      </c>
    </row>
    <row r="24" spans="1:5" ht="16.5">
      <c r="A24" s="15" t="s">
        <v>748</v>
      </c>
      <c r="B24" s="40" t="s">
        <v>768</v>
      </c>
      <c r="D24" s="15" t="s">
        <v>747</v>
      </c>
    </row>
    <row r="25" spans="1:5" ht="16.5">
      <c r="A25" s="15" t="s">
        <v>748</v>
      </c>
      <c r="B25" s="40" t="s">
        <v>543</v>
      </c>
      <c r="D25" s="15" t="s">
        <v>747</v>
      </c>
      <c r="E25" s="15" t="s">
        <v>735</v>
      </c>
    </row>
    <row r="26" spans="1:5" ht="16.5">
      <c r="A26" s="15" t="s">
        <v>748</v>
      </c>
      <c r="B26" s="41" t="s">
        <v>575</v>
      </c>
      <c r="D26" s="15" t="s">
        <v>747</v>
      </c>
      <c r="E26" s="15" t="s">
        <v>718</v>
      </c>
    </row>
    <row r="27" spans="1:5" ht="16.5">
      <c r="A27" s="15" t="s">
        <v>748</v>
      </c>
      <c r="B27" s="41" t="s">
        <v>584</v>
      </c>
      <c r="D27" s="15" t="s">
        <v>747</v>
      </c>
      <c r="E27" s="15" t="s">
        <v>736</v>
      </c>
    </row>
    <row r="28" spans="1:5" ht="16.5">
      <c r="A28" s="15" t="s">
        <v>748</v>
      </c>
      <c r="B28" s="41" t="s">
        <v>597</v>
      </c>
      <c r="D28" s="15" t="s">
        <v>747</v>
      </c>
      <c r="E28" s="15" t="s">
        <v>741</v>
      </c>
    </row>
    <row r="29" spans="1:5" ht="16.5">
      <c r="A29" s="15" t="s">
        <v>748</v>
      </c>
      <c r="B29" s="41" t="s">
        <v>645</v>
      </c>
      <c r="D29" s="15" t="s">
        <v>747</v>
      </c>
      <c r="E29" s="15" t="s">
        <v>725</v>
      </c>
    </row>
    <row r="30" spans="1:5" ht="16.5">
      <c r="A30" s="15" t="s">
        <v>748</v>
      </c>
      <c r="B30" s="41" t="s">
        <v>509</v>
      </c>
      <c r="D30" s="15" t="s">
        <v>747</v>
      </c>
      <c r="E30" s="15" t="s">
        <v>714</v>
      </c>
    </row>
    <row r="31" spans="1:5" ht="16.5">
      <c r="A31" s="15" t="s">
        <v>748</v>
      </c>
      <c r="B31" s="40" t="s">
        <v>588</v>
      </c>
      <c r="D31" s="15" t="s">
        <v>747</v>
      </c>
      <c r="E31" s="15" t="s">
        <v>731</v>
      </c>
    </row>
    <row r="32" spans="1:5" ht="16.5">
      <c r="A32" s="15" t="s">
        <v>748</v>
      </c>
      <c r="B32" s="41" t="s">
        <v>538</v>
      </c>
      <c r="D32" s="15" t="s">
        <v>747</v>
      </c>
      <c r="E32" s="15" t="s">
        <v>743</v>
      </c>
    </row>
    <row r="33" spans="1:5" ht="16.5">
      <c r="A33" s="15" t="s">
        <v>748</v>
      </c>
      <c r="B33" s="41" t="s">
        <v>518</v>
      </c>
      <c r="D33" s="15" t="s">
        <v>747</v>
      </c>
      <c r="E33" s="15" t="s">
        <v>717</v>
      </c>
    </row>
    <row r="34" spans="1:5" ht="16.5">
      <c r="A34" s="15" t="s">
        <v>748</v>
      </c>
      <c r="B34" s="40" t="s">
        <v>530</v>
      </c>
      <c r="D34" s="15" t="s">
        <v>747</v>
      </c>
      <c r="E34" s="15" t="s">
        <v>743</v>
      </c>
    </row>
    <row r="35" spans="1:5" ht="16.5">
      <c r="A35" s="15" t="s">
        <v>748</v>
      </c>
      <c r="B35" s="40" t="s">
        <v>573</v>
      </c>
      <c r="D35" s="15" t="s">
        <v>747</v>
      </c>
      <c r="E35" s="15" t="s">
        <v>719</v>
      </c>
    </row>
    <row r="36" spans="1:5" ht="16.5">
      <c r="A36" s="15" t="s">
        <v>748</v>
      </c>
      <c r="B36" s="40" t="s">
        <v>604</v>
      </c>
      <c r="D36" s="15" t="s">
        <v>747</v>
      </c>
      <c r="E36" s="15" t="s">
        <v>724</v>
      </c>
    </row>
    <row r="37" spans="1:5" ht="16.5">
      <c r="A37" s="15" t="s">
        <v>748</v>
      </c>
      <c r="B37" s="40" t="s">
        <v>589</v>
      </c>
      <c r="D37" s="15" t="s">
        <v>747</v>
      </c>
      <c r="E37" s="15" t="s">
        <v>733</v>
      </c>
    </row>
    <row r="38" spans="1:5" ht="16.5">
      <c r="A38" s="15" t="s">
        <v>748</v>
      </c>
      <c r="B38" s="40" t="s">
        <v>592</v>
      </c>
      <c r="D38" s="15" t="s">
        <v>747</v>
      </c>
    </row>
    <row r="39" spans="1:5" ht="16.5">
      <c r="A39" s="15" t="s">
        <v>748</v>
      </c>
      <c r="B39" s="41" t="s">
        <v>605</v>
      </c>
      <c r="D39" s="15" t="s">
        <v>747</v>
      </c>
    </row>
    <row r="40" spans="1:5" ht="16.5">
      <c r="A40" s="15" t="s">
        <v>748</v>
      </c>
      <c r="B40" s="41" t="s">
        <v>506</v>
      </c>
      <c r="D40" s="15" t="s">
        <v>747</v>
      </c>
      <c r="E40" s="15" t="s">
        <v>718</v>
      </c>
    </row>
    <row r="41" spans="1:5" ht="16.5">
      <c r="A41" s="15" t="s">
        <v>748</v>
      </c>
      <c r="B41" s="41" t="s">
        <v>581</v>
      </c>
      <c r="D41" s="15" t="s">
        <v>747</v>
      </c>
      <c r="E41" s="15" t="s">
        <v>736</v>
      </c>
    </row>
    <row r="42" spans="1:5" ht="16.5">
      <c r="A42" s="15" t="s">
        <v>748</v>
      </c>
      <c r="B42" s="41" t="s">
        <v>532</v>
      </c>
      <c r="D42" s="15" t="s">
        <v>747</v>
      </c>
      <c r="E42" s="15" t="s">
        <v>743</v>
      </c>
    </row>
    <row r="43" spans="1:5" ht="16.5">
      <c r="A43" s="15" t="s">
        <v>748</v>
      </c>
      <c r="B43" s="41" t="s">
        <v>514</v>
      </c>
      <c r="D43" s="15" t="s">
        <v>747</v>
      </c>
      <c r="E43" s="15" t="s">
        <v>718</v>
      </c>
    </row>
    <row r="44" spans="1:5" ht="16.5">
      <c r="A44" s="15" t="s">
        <v>748</v>
      </c>
      <c r="B44" s="40" t="s">
        <v>505</v>
      </c>
      <c r="D44" s="15" t="s">
        <v>747</v>
      </c>
      <c r="E44" s="15" t="s">
        <v>714</v>
      </c>
    </row>
    <row r="45" spans="1:5" ht="16.5">
      <c r="A45" s="15" t="s">
        <v>748</v>
      </c>
      <c r="B45" s="39" t="s">
        <v>606</v>
      </c>
      <c r="D45" s="15" t="s">
        <v>747</v>
      </c>
    </row>
    <row r="46" spans="1:5" ht="16.5">
      <c r="A46" s="15" t="s">
        <v>748</v>
      </c>
      <c r="B46" s="41" t="s">
        <v>534</v>
      </c>
      <c r="D46" s="15" t="s">
        <v>747</v>
      </c>
      <c r="E46" s="15" t="s">
        <v>731</v>
      </c>
    </row>
    <row r="47" spans="1:5" ht="16.5">
      <c r="A47" s="15" t="s">
        <v>748</v>
      </c>
      <c r="B47" s="39" t="s">
        <v>596</v>
      </c>
      <c r="D47" s="15" t="s">
        <v>747</v>
      </c>
      <c r="E47" s="15" t="s">
        <v>725</v>
      </c>
    </row>
    <row r="48" spans="1:5" ht="16.5">
      <c r="A48" s="15" t="s">
        <v>748</v>
      </c>
      <c r="B48" s="40" t="s">
        <v>507</v>
      </c>
      <c r="D48" s="15" t="s">
        <v>747</v>
      </c>
      <c r="E48" s="15" t="s">
        <v>743</v>
      </c>
    </row>
    <row r="49" spans="1:5" ht="16.5">
      <c r="A49" s="15" t="s">
        <v>748</v>
      </c>
      <c r="B49" s="40" t="s">
        <v>565</v>
      </c>
      <c r="D49" s="15" t="s">
        <v>747</v>
      </c>
      <c r="E49" s="15" t="s">
        <v>731</v>
      </c>
    </row>
    <row r="50" spans="1:5" ht="16.5">
      <c r="A50" s="15" t="s">
        <v>748</v>
      </c>
      <c r="B50" s="40" t="s">
        <v>569</v>
      </c>
      <c r="D50" s="15" t="s">
        <v>747</v>
      </c>
      <c r="E50" s="15" t="s">
        <v>731</v>
      </c>
    </row>
    <row r="51" spans="1:5" ht="16.5">
      <c r="A51" s="15" t="s">
        <v>748</v>
      </c>
      <c r="B51" s="40" t="s">
        <v>552</v>
      </c>
      <c r="D51" s="15" t="s">
        <v>747</v>
      </c>
      <c r="E51" s="15" t="s">
        <v>724</v>
      </c>
    </row>
    <row r="52" spans="1:5" ht="16.5">
      <c r="A52" s="15" t="s">
        <v>748</v>
      </c>
      <c r="B52" s="41" t="s">
        <v>501</v>
      </c>
      <c r="D52" s="15" t="s">
        <v>747</v>
      </c>
      <c r="E52" s="15" t="s">
        <v>725</v>
      </c>
    </row>
    <row r="53" spans="1:5" ht="16.5">
      <c r="A53" s="15" t="s">
        <v>748</v>
      </c>
      <c r="B53" s="41" t="s">
        <v>502</v>
      </c>
      <c r="D53" s="15" t="s">
        <v>747</v>
      </c>
      <c r="E53" s="15" t="s">
        <v>724</v>
      </c>
    </row>
    <row r="54" spans="1:5" ht="16.5">
      <c r="A54" s="15" t="s">
        <v>748</v>
      </c>
      <c r="B54" s="41" t="s">
        <v>513</v>
      </c>
      <c r="D54" s="15" t="s">
        <v>747</v>
      </c>
      <c r="E54" s="15" t="s">
        <v>718</v>
      </c>
    </row>
    <row r="55" spans="1:5" ht="16.5">
      <c r="A55" s="15" t="s">
        <v>772</v>
      </c>
      <c r="B55" s="40" t="s">
        <v>539</v>
      </c>
      <c r="D55" s="15" t="s">
        <v>747</v>
      </c>
      <c r="E55" s="15" t="s">
        <v>717</v>
      </c>
    </row>
    <row r="56" spans="1:5" ht="16.5">
      <c r="A56" s="15" t="s">
        <v>772</v>
      </c>
      <c r="B56" s="41" t="s">
        <v>516</v>
      </c>
      <c r="D56" s="15" t="s">
        <v>747</v>
      </c>
      <c r="E56" s="15" t="s">
        <v>737</v>
      </c>
    </row>
    <row r="57" spans="1:5" ht="16.5">
      <c r="A57" s="15" t="s">
        <v>772</v>
      </c>
      <c r="B57" s="39" t="s">
        <v>557</v>
      </c>
      <c r="D57" s="15" t="s">
        <v>747</v>
      </c>
      <c r="E57" s="15" t="s">
        <v>718</v>
      </c>
    </row>
    <row r="58" spans="1:5" ht="16.5">
      <c r="A58" s="15" t="s">
        <v>772</v>
      </c>
      <c r="B58" s="40" t="s">
        <v>553</v>
      </c>
      <c r="D58" s="15" t="s">
        <v>747</v>
      </c>
      <c r="E58" s="15" t="s">
        <v>745</v>
      </c>
    </row>
    <row r="59" spans="1:5" ht="16.5">
      <c r="A59" s="15" t="s">
        <v>772</v>
      </c>
      <c r="B59" s="39" t="s">
        <v>599</v>
      </c>
      <c r="D59" s="15" t="s">
        <v>747</v>
      </c>
      <c r="E59" s="15" t="s">
        <v>725</v>
      </c>
    </row>
    <row r="60" spans="1:5" ht="16.5">
      <c r="A60" s="15" t="s">
        <v>772</v>
      </c>
      <c r="B60" s="40" t="s">
        <v>527</v>
      </c>
      <c r="D60" s="15" t="s">
        <v>747</v>
      </c>
      <c r="E60" s="15" t="s">
        <v>718</v>
      </c>
    </row>
    <row r="61" spans="1:5" ht="16.5">
      <c r="A61" s="15" t="s">
        <v>772</v>
      </c>
      <c r="B61" s="40" t="s">
        <v>556</v>
      </c>
      <c r="D61" s="15" t="s">
        <v>747</v>
      </c>
      <c r="E61" s="15" t="s">
        <v>713</v>
      </c>
    </row>
    <row r="62" spans="1:5" ht="16.5">
      <c r="A62" s="15" t="s">
        <v>772</v>
      </c>
      <c r="B62" s="40" t="s">
        <v>536</v>
      </c>
      <c r="D62" s="15" t="s">
        <v>747</v>
      </c>
      <c r="E62" s="15" t="s">
        <v>743</v>
      </c>
    </row>
    <row r="63" spans="1:5" ht="16.5">
      <c r="A63" s="15" t="s">
        <v>772</v>
      </c>
      <c r="B63" s="40" t="s">
        <v>586</v>
      </c>
      <c r="D63" s="15" t="s">
        <v>747</v>
      </c>
      <c r="E63" s="15" t="s">
        <v>740</v>
      </c>
    </row>
    <row r="64" spans="1:5" ht="16.5">
      <c r="A64" s="15" t="s">
        <v>772</v>
      </c>
      <c r="B64" s="41" t="s">
        <v>504</v>
      </c>
      <c r="D64" s="15" t="s">
        <v>747</v>
      </c>
      <c r="E64" s="15" t="s">
        <v>718</v>
      </c>
    </row>
    <row r="65" spans="1:5" ht="16.5">
      <c r="A65" s="15" t="s">
        <v>772</v>
      </c>
      <c r="B65" s="40" t="s">
        <v>519</v>
      </c>
      <c r="D65" s="15" t="s">
        <v>747</v>
      </c>
      <c r="E65" s="15" t="s">
        <v>717</v>
      </c>
    </row>
    <row r="66" spans="1:5" ht="16.5">
      <c r="A66" s="15" t="s">
        <v>772</v>
      </c>
      <c r="B66" s="40" t="s">
        <v>570</v>
      </c>
      <c r="D66" s="15" t="s">
        <v>747</v>
      </c>
      <c r="E66" s="15" t="s">
        <v>740</v>
      </c>
    </row>
    <row r="67" spans="1:5" ht="16.5">
      <c r="A67" s="15" t="s">
        <v>772</v>
      </c>
      <c r="B67" s="40" t="s">
        <v>529</v>
      </c>
      <c r="D67" s="15" t="s">
        <v>747</v>
      </c>
      <c r="E67" s="15" t="s">
        <v>726</v>
      </c>
    </row>
    <row r="68" spans="1:5" ht="16.5">
      <c r="A68" s="15" t="s">
        <v>772</v>
      </c>
      <c r="B68" s="40" t="s">
        <v>587</v>
      </c>
      <c r="D68" s="15" t="s">
        <v>747</v>
      </c>
      <c r="E68" s="15" t="s">
        <v>735</v>
      </c>
    </row>
    <row r="69" spans="1:5" ht="16.5">
      <c r="A69" s="15" t="s">
        <v>772</v>
      </c>
      <c r="B69" s="41" t="s">
        <v>520</v>
      </c>
      <c r="D69" s="15" t="s">
        <v>747</v>
      </c>
      <c r="E69" s="15" t="s">
        <v>740</v>
      </c>
    </row>
    <row r="70" spans="1:5" ht="16.5">
      <c r="A70" s="15" t="s">
        <v>772</v>
      </c>
      <c r="B70" s="40" t="s">
        <v>577</v>
      </c>
      <c r="D70" s="15" t="s">
        <v>747</v>
      </c>
      <c r="E70" s="15" t="s">
        <v>731</v>
      </c>
    </row>
    <row r="71" spans="1:5" ht="16.5">
      <c r="A71" s="15" t="s">
        <v>772</v>
      </c>
      <c r="B71" s="40" t="s">
        <v>512</v>
      </c>
      <c r="D71" s="15" t="s">
        <v>747</v>
      </c>
      <c r="E71" s="15" t="s">
        <v>717</v>
      </c>
    </row>
    <row r="72" spans="1:5" ht="16.5">
      <c r="A72" s="15" t="s">
        <v>772</v>
      </c>
      <c r="B72" s="39" t="s">
        <v>540</v>
      </c>
      <c r="D72" s="15" t="s">
        <v>747</v>
      </c>
      <c r="E72" s="15" t="s">
        <v>731</v>
      </c>
    </row>
    <row r="73" spans="1:5" ht="16.5">
      <c r="A73" s="15" t="s">
        <v>772</v>
      </c>
      <c r="B73" s="40" t="s">
        <v>560</v>
      </c>
      <c r="D73" s="15" t="s">
        <v>747</v>
      </c>
    </row>
    <row r="74" spans="1:5" ht="16.5">
      <c r="A74" s="15" t="s">
        <v>772</v>
      </c>
      <c r="B74" s="40" t="s">
        <v>610</v>
      </c>
      <c r="D74" s="15" t="s">
        <v>747</v>
      </c>
      <c r="E74" s="15" t="s">
        <v>720</v>
      </c>
    </row>
    <row r="75" spans="1:5" ht="16.5">
      <c r="A75" s="15" t="s">
        <v>772</v>
      </c>
      <c r="B75" s="40" t="s">
        <v>566</v>
      </c>
      <c r="D75" s="15" t="s">
        <v>747</v>
      </c>
      <c r="E75" s="15" t="s">
        <v>718</v>
      </c>
    </row>
    <row r="76" spans="1:5" ht="16.5">
      <c r="A76" s="15" t="s">
        <v>772</v>
      </c>
      <c r="B76" s="40" t="s">
        <v>537</v>
      </c>
      <c r="D76" s="15" t="s">
        <v>747</v>
      </c>
      <c r="E76" s="15" t="s">
        <v>749</v>
      </c>
    </row>
    <row r="77" spans="1:5" ht="16.5">
      <c r="A77" s="15" t="s">
        <v>772</v>
      </c>
      <c r="B77" s="40" t="s">
        <v>612</v>
      </c>
      <c r="D77" s="15" t="s">
        <v>747</v>
      </c>
      <c r="E77" s="15" t="s">
        <v>732</v>
      </c>
    </row>
    <row r="78" spans="1:5" ht="16.5">
      <c r="A78" s="15" t="s">
        <v>772</v>
      </c>
      <c r="B78" s="41" t="s">
        <v>500</v>
      </c>
      <c r="D78" s="15" t="s">
        <v>747</v>
      </c>
      <c r="E78" s="15" t="s">
        <v>742</v>
      </c>
    </row>
    <row r="79" spans="1:5" ht="16.5">
      <c r="A79" s="15" t="s">
        <v>772</v>
      </c>
      <c r="B79" s="40" t="s">
        <v>595</v>
      </c>
      <c r="D79" s="15" t="s">
        <v>747</v>
      </c>
    </row>
    <row r="80" spans="1:5" ht="16.5">
      <c r="A80" s="15" t="s">
        <v>772</v>
      </c>
      <c r="B80" s="40" t="s">
        <v>601</v>
      </c>
      <c r="D80" s="15" t="s">
        <v>747</v>
      </c>
    </row>
    <row r="81" spans="1:5" ht="16.5">
      <c r="A81" s="15" t="s">
        <v>772</v>
      </c>
      <c r="B81" s="41" t="s">
        <v>496</v>
      </c>
      <c r="D81" s="15" t="s">
        <v>747</v>
      </c>
    </row>
    <row r="82" spans="1:5" ht="16.5">
      <c r="A82" s="15" t="s">
        <v>772</v>
      </c>
      <c r="B82" s="40" t="s">
        <v>582</v>
      </c>
      <c r="D82" s="15" t="s">
        <v>747</v>
      </c>
      <c r="E82" s="15" t="s">
        <v>717</v>
      </c>
    </row>
    <row r="83" spans="1:5" ht="16.5">
      <c r="A83" s="15" t="s">
        <v>772</v>
      </c>
      <c r="B83" s="40" t="s">
        <v>750</v>
      </c>
      <c r="D83" s="15" t="s">
        <v>747</v>
      </c>
      <c r="E83" s="15" t="s">
        <v>746</v>
      </c>
    </row>
    <row r="84" spans="1:5" ht="16.5">
      <c r="A84" s="15" t="s">
        <v>772</v>
      </c>
      <c r="B84" s="40" t="s">
        <v>564</v>
      </c>
      <c r="D84" s="15" t="s">
        <v>747</v>
      </c>
    </row>
    <row r="85" spans="1:5" ht="16.5">
      <c r="A85" s="15" t="s">
        <v>772</v>
      </c>
      <c r="B85" s="41" t="s">
        <v>525</v>
      </c>
      <c r="D85" s="15" t="s">
        <v>747</v>
      </c>
      <c r="E85" s="15" t="s">
        <v>731</v>
      </c>
    </row>
    <row r="86" spans="1:5" ht="16.5">
      <c r="A86" s="15" t="s">
        <v>772</v>
      </c>
      <c r="B86" s="40" t="s">
        <v>555</v>
      </c>
      <c r="D86" s="15" t="s">
        <v>747</v>
      </c>
      <c r="E86" s="15" t="s">
        <v>714</v>
      </c>
    </row>
    <row r="87" spans="1:5" ht="16.5">
      <c r="A87" s="15" t="s">
        <v>772</v>
      </c>
      <c r="B87" s="40" t="s">
        <v>554</v>
      </c>
      <c r="D87" s="15" t="s">
        <v>747</v>
      </c>
      <c r="E87" s="15" t="s">
        <v>751</v>
      </c>
    </row>
    <row r="88" spans="1:5" ht="16.5">
      <c r="A88" s="15" t="s">
        <v>772</v>
      </c>
      <c r="B88" s="40" t="s">
        <v>545</v>
      </c>
      <c r="D88" s="15" t="s">
        <v>747</v>
      </c>
    </row>
    <row r="89" spans="1:5" ht="16.5">
      <c r="A89" s="15" t="s">
        <v>772</v>
      </c>
      <c r="B89" s="40" t="s">
        <v>608</v>
      </c>
      <c r="D89" s="15" t="s">
        <v>747</v>
      </c>
    </row>
    <row r="90" spans="1:5" ht="16.5">
      <c r="A90" s="15" t="s">
        <v>772</v>
      </c>
      <c r="B90" s="40" t="s">
        <v>590</v>
      </c>
      <c r="D90" s="15" t="s">
        <v>747</v>
      </c>
    </row>
    <row r="91" spans="1:5" ht="16.5">
      <c r="A91" s="15" t="s">
        <v>772</v>
      </c>
      <c r="B91" s="40" t="s">
        <v>567</v>
      </c>
      <c r="D91" s="15" t="s">
        <v>747</v>
      </c>
      <c r="E91" s="15" t="s">
        <v>731</v>
      </c>
    </row>
    <row r="92" spans="1:5" ht="16.5">
      <c r="A92" s="15" t="s">
        <v>772</v>
      </c>
      <c r="B92" s="40" t="s">
        <v>602</v>
      </c>
      <c r="D92" s="15" t="s">
        <v>747</v>
      </c>
    </row>
    <row r="93" spans="1:5" ht="16.5">
      <c r="A93" s="15" t="s">
        <v>772</v>
      </c>
      <c r="B93" s="40" t="s">
        <v>594</v>
      </c>
      <c r="D93" s="15" t="s">
        <v>747</v>
      </c>
    </row>
    <row r="94" spans="1:5" ht="16.5">
      <c r="A94" s="15" t="s">
        <v>772</v>
      </c>
      <c r="B94" s="40" t="s">
        <v>559</v>
      </c>
      <c r="D94" s="15" t="s">
        <v>747</v>
      </c>
    </row>
    <row r="95" spans="1:5" ht="16.5">
      <c r="A95" s="15" t="s">
        <v>772</v>
      </c>
      <c r="B95" s="40" t="s">
        <v>752</v>
      </c>
      <c r="D95" s="15" t="s">
        <v>747</v>
      </c>
    </row>
    <row r="96" spans="1:5" ht="16.5">
      <c r="A96" s="15" t="s">
        <v>772</v>
      </c>
      <c r="B96" s="40" t="s">
        <v>614</v>
      </c>
      <c r="D96" s="15" t="s">
        <v>747</v>
      </c>
    </row>
    <row r="97" spans="1:5" ht="16.5">
      <c r="A97" s="15" t="s">
        <v>772</v>
      </c>
      <c r="B97" s="40" t="s">
        <v>579</v>
      </c>
      <c r="D97" s="15" t="s">
        <v>747</v>
      </c>
    </row>
    <row r="98" spans="1:5" ht="16.5">
      <c r="A98" s="15" t="s">
        <v>772</v>
      </c>
      <c r="B98" s="40" t="s">
        <v>576</v>
      </c>
      <c r="D98" s="15" t="s">
        <v>747</v>
      </c>
      <c r="E98" s="15" t="s">
        <v>714</v>
      </c>
    </row>
    <row r="99" spans="1:5" ht="16.5">
      <c r="A99" s="15" t="s">
        <v>773</v>
      </c>
      <c r="B99" s="40" t="s">
        <v>526</v>
      </c>
      <c r="D99" s="15" t="s">
        <v>747</v>
      </c>
      <c r="E99" s="15" t="s">
        <v>714</v>
      </c>
    </row>
    <row r="100" spans="1:5" ht="16.5">
      <c r="A100" s="15" t="s">
        <v>773</v>
      </c>
      <c r="B100" s="40" t="s">
        <v>585</v>
      </c>
      <c r="D100" s="15" t="s">
        <v>747</v>
      </c>
      <c r="E100" s="15" t="s">
        <v>726</v>
      </c>
    </row>
    <row r="101" spans="1:5" ht="16.5">
      <c r="A101" s="15" t="s">
        <v>773</v>
      </c>
      <c r="B101" s="39" t="s">
        <v>615</v>
      </c>
      <c r="D101" s="15" t="s">
        <v>747</v>
      </c>
      <c r="E101" s="15" t="s">
        <v>731</v>
      </c>
    </row>
    <row r="102" spans="1:5" ht="16.5">
      <c r="A102" s="15" t="s">
        <v>773</v>
      </c>
      <c r="B102" s="40" t="s">
        <v>574</v>
      </c>
      <c r="D102" s="15" t="s">
        <v>747</v>
      </c>
      <c r="E102" s="15" t="s">
        <v>726</v>
      </c>
    </row>
    <row r="103" spans="1:5" ht="16.5">
      <c r="A103" s="15" t="s">
        <v>773</v>
      </c>
      <c r="B103" s="39" t="s">
        <v>616</v>
      </c>
      <c r="D103" s="15" t="s">
        <v>747</v>
      </c>
    </row>
    <row r="104" spans="1:5" ht="16.5">
      <c r="A104" s="15" t="s">
        <v>773</v>
      </c>
      <c r="B104" s="40" t="s">
        <v>617</v>
      </c>
      <c r="D104" s="15" t="s">
        <v>747</v>
      </c>
    </row>
    <row r="105" spans="1:5" ht="16.5">
      <c r="A105" s="15" t="s">
        <v>773</v>
      </c>
      <c r="B105" s="40" t="s">
        <v>515</v>
      </c>
      <c r="D105" s="15" t="s">
        <v>747</v>
      </c>
      <c r="E105" s="15" t="s">
        <v>717</v>
      </c>
    </row>
    <row r="106" spans="1:5" ht="16.5">
      <c r="A106" s="15" t="s">
        <v>773</v>
      </c>
      <c r="B106" s="41" t="s">
        <v>522</v>
      </c>
      <c r="D106" s="15" t="s">
        <v>747</v>
      </c>
      <c r="E106" s="15" t="s">
        <v>718</v>
      </c>
    </row>
    <row r="107" spans="1:5" ht="16.5">
      <c r="A107" s="15" t="s">
        <v>773</v>
      </c>
      <c r="B107" s="39" t="s">
        <v>542</v>
      </c>
      <c r="D107" s="15" t="s">
        <v>747</v>
      </c>
      <c r="E107" s="15" t="s">
        <v>717</v>
      </c>
    </row>
    <row r="108" spans="1:5" ht="16.5">
      <c r="A108" s="15" t="s">
        <v>773</v>
      </c>
      <c r="B108" s="40" t="s">
        <v>550</v>
      </c>
      <c r="D108" s="15" t="s">
        <v>747</v>
      </c>
      <c r="E108" s="15" t="s">
        <v>731</v>
      </c>
    </row>
    <row r="109" spans="1:5" ht="16.5">
      <c r="A109" s="15" t="s">
        <v>773</v>
      </c>
      <c r="B109" s="40" t="s">
        <v>531</v>
      </c>
      <c r="D109" s="15" t="s">
        <v>747</v>
      </c>
      <c r="E109" s="15" t="s">
        <v>717</v>
      </c>
    </row>
    <row r="110" spans="1:5" ht="16.5">
      <c r="A110" s="15" t="s">
        <v>773</v>
      </c>
      <c r="B110" s="40" t="s">
        <v>618</v>
      </c>
      <c r="D110" s="15" t="s">
        <v>747</v>
      </c>
      <c r="E110" s="15" t="s">
        <v>738</v>
      </c>
    </row>
    <row r="111" spans="1:5" ht="16.5">
      <c r="A111" s="15" t="s">
        <v>773</v>
      </c>
      <c r="B111" s="40" t="s">
        <v>549</v>
      </c>
      <c r="D111" s="15" t="s">
        <v>747</v>
      </c>
      <c r="E111" s="15" t="s">
        <v>753</v>
      </c>
    </row>
    <row r="112" spans="1:5" ht="16.5">
      <c r="A112" s="15" t="s">
        <v>773</v>
      </c>
      <c r="B112" s="40" t="s">
        <v>551</v>
      </c>
      <c r="D112" s="15" t="s">
        <v>747</v>
      </c>
      <c r="E112" s="15" t="s">
        <v>722</v>
      </c>
    </row>
    <row r="113" spans="1:5" ht="16.5">
      <c r="A113" s="15" t="s">
        <v>773</v>
      </c>
      <c r="B113" s="40" t="s">
        <v>524</v>
      </c>
      <c r="D113" s="15" t="s">
        <v>747</v>
      </c>
      <c r="E113" s="15" t="s">
        <v>726</v>
      </c>
    </row>
    <row r="114" spans="1:5" ht="16.5">
      <c r="A114" s="15" t="s">
        <v>773</v>
      </c>
      <c r="B114" s="39" t="s">
        <v>609</v>
      </c>
      <c r="D114" s="15" t="s">
        <v>747</v>
      </c>
      <c r="E114" s="15" t="s">
        <v>715</v>
      </c>
    </row>
    <row r="115" spans="1:5" ht="16.5">
      <c r="A115" s="15" t="s">
        <v>773</v>
      </c>
      <c r="B115" s="40" t="s">
        <v>619</v>
      </c>
      <c r="D115" s="15" t="s">
        <v>747</v>
      </c>
      <c r="E115" s="15" t="s">
        <v>714</v>
      </c>
    </row>
    <row r="116" spans="1:5" ht="16.5">
      <c r="A116" s="15" t="s">
        <v>773</v>
      </c>
      <c r="B116" s="40" t="s">
        <v>511</v>
      </c>
      <c r="D116" s="15" t="s">
        <v>747</v>
      </c>
    </row>
    <row r="117" spans="1:5" ht="16.5">
      <c r="A117" s="15" t="s">
        <v>773</v>
      </c>
      <c r="B117" s="39" t="s">
        <v>591</v>
      </c>
      <c r="D117" s="15" t="s">
        <v>747</v>
      </c>
      <c r="E117" s="15" t="s">
        <v>717</v>
      </c>
    </row>
    <row r="118" spans="1:5" ht="16.5">
      <c r="A118" s="15" t="s">
        <v>773</v>
      </c>
      <c r="B118" s="40" t="s">
        <v>620</v>
      </c>
      <c r="D118" s="15" t="s">
        <v>747</v>
      </c>
      <c r="E118" s="15" t="s">
        <v>717</v>
      </c>
    </row>
    <row r="119" spans="1:5" ht="16.5">
      <c r="A119" s="15" t="s">
        <v>773</v>
      </c>
      <c r="B119" s="40" t="s">
        <v>546</v>
      </c>
      <c r="D119" s="15" t="s">
        <v>747</v>
      </c>
      <c r="E119" s="15" t="s">
        <v>724</v>
      </c>
    </row>
    <row r="120" spans="1:5" ht="16.5">
      <c r="A120" s="15" t="s">
        <v>773</v>
      </c>
      <c r="B120" s="40" t="s">
        <v>607</v>
      </c>
      <c r="D120" s="15" t="s">
        <v>747</v>
      </c>
    </row>
    <row r="121" spans="1:5" ht="16.5">
      <c r="A121" s="15" t="s">
        <v>773</v>
      </c>
      <c r="B121" s="39" t="s">
        <v>621</v>
      </c>
      <c r="D121" s="15" t="s">
        <v>747</v>
      </c>
      <c r="E121" s="15" t="s">
        <v>742</v>
      </c>
    </row>
    <row r="122" spans="1:5" ht="16.5">
      <c r="A122" s="15" t="s">
        <v>773</v>
      </c>
      <c r="B122" s="40" t="s">
        <v>562</v>
      </c>
      <c r="D122" s="15" t="s">
        <v>747</v>
      </c>
    </row>
    <row r="123" spans="1:5" ht="16.5">
      <c r="A123" s="15" t="s">
        <v>773</v>
      </c>
      <c r="B123" s="39" t="s">
        <v>593</v>
      </c>
      <c r="D123" s="15" t="s">
        <v>747</v>
      </c>
      <c r="E123" s="15" t="s">
        <v>722</v>
      </c>
    </row>
    <row r="124" spans="1:5" ht="16.5">
      <c r="A124" s="15" t="s">
        <v>773</v>
      </c>
      <c r="B124" s="40" t="s">
        <v>561</v>
      </c>
      <c r="D124" s="15" t="s">
        <v>747</v>
      </c>
      <c r="E124" s="15" t="s">
        <v>713</v>
      </c>
    </row>
    <row r="125" spans="1:5" ht="16.5">
      <c r="A125" s="15" t="s">
        <v>773</v>
      </c>
      <c r="B125" s="40" t="s">
        <v>578</v>
      </c>
      <c r="D125" s="15" t="s">
        <v>747</v>
      </c>
    </row>
    <row r="126" spans="1:5" ht="16.5">
      <c r="A126" s="15" t="s">
        <v>773</v>
      </c>
      <c r="B126" s="40" t="s">
        <v>622</v>
      </c>
      <c r="D126" s="15" t="s">
        <v>747</v>
      </c>
      <c r="E126" s="15" t="s">
        <v>738</v>
      </c>
    </row>
    <row r="127" spans="1:5" ht="16.5">
      <c r="A127" s="15" t="s">
        <v>773</v>
      </c>
      <c r="B127" s="40" t="s">
        <v>623</v>
      </c>
      <c r="D127" s="15" t="s">
        <v>747</v>
      </c>
      <c r="E127" s="15" t="s">
        <v>733</v>
      </c>
    </row>
    <row r="128" spans="1:5" ht="16.5">
      <c r="A128" s="15" t="s">
        <v>773</v>
      </c>
      <c r="B128" s="40" t="s">
        <v>624</v>
      </c>
      <c r="D128" s="15" t="s">
        <v>747</v>
      </c>
      <c r="E128" s="15" t="s">
        <v>718</v>
      </c>
    </row>
    <row r="129" spans="1:5" ht="16.5">
      <c r="A129" s="15" t="s">
        <v>773</v>
      </c>
      <c r="B129" s="40" t="s">
        <v>625</v>
      </c>
      <c r="D129" s="15" t="s">
        <v>747</v>
      </c>
      <c r="E129" s="15" t="s">
        <v>719</v>
      </c>
    </row>
    <row r="130" spans="1:5" ht="16.5">
      <c r="A130" s="15" t="s">
        <v>773</v>
      </c>
      <c r="B130" s="40" t="s">
        <v>626</v>
      </c>
      <c r="D130" s="15" t="s">
        <v>747</v>
      </c>
      <c r="E130" s="15" t="s">
        <v>725</v>
      </c>
    </row>
    <row r="131" spans="1:5" ht="16.5">
      <c r="A131" s="15" t="s">
        <v>773</v>
      </c>
      <c r="B131" s="40" t="s">
        <v>627</v>
      </c>
      <c r="D131" s="15" t="s">
        <v>747</v>
      </c>
    </row>
    <row r="132" spans="1:5" ht="16.5">
      <c r="A132" s="15" t="s">
        <v>773</v>
      </c>
      <c r="B132" s="40" t="s">
        <v>600</v>
      </c>
      <c r="D132" s="15" t="s">
        <v>747</v>
      </c>
      <c r="E132" s="15" t="s">
        <v>732</v>
      </c>
    </row>
    <row r="133" spans="1:5" ht="16.5">
      <c r="A133" s="15" t="s">
        <v>773</v>
      </c>
      <c r="B133" s="40" t="s">
        <v>628</v>
      </c>
      <c r="D133" s="15" t="s">
        <v>747</v>
      </c>
      <c r="E133" s="15" t="s">
        <v>713</v>
      </c>
    </row>
    <row r="134" spans="1:5" ht="16.5">
      <c r="A134" s="15" t="s">
        <v>773</v>
      </c>
      <c r="B134" s="40" t="s">
        <v>629</v>
      </c>
      <c r="D134" s="15" t="s">
        <v>747</v>
      </c>
      <c r="E134" s="15" t="s">
        <v>713</v>
      </c>
    </row>
    <row r="135" spans="1:5" ht="16.5">
      <c r="A135" s="15" t="s">
        <v>773</v>
      </c>
      <c r="B135" s="40" t="s">
        <v>630</v>
      </c>
      <c r="D135" s="15" t="s">
        <v>747</v>
      </c>
    </row>
    <row r="136" spans="1:5" ht="16.5">
      <c r="A136" s="15" t="s">
        <v>773</v>
      </c>
      <c r="B136" s="40" t="s">
        <v>548</v>
      </c>
      <c r="D136" s="15" t="s">
        <v>747</v>
      </c>
      <c r="E136" s="15" t="s">
        <v>715</v>
      </c>
    </row>
    <row r="137" spans="1:5" ht="16.5">
      <c r="A137" s="15" t="s">
        <v>773</v>
      </c>
      <c r="B137" s="40" t="s">
        <v>631</v>
      </c>
      <c r="D137" s="15" t="s">
        <v>747</v>
      </c>
    </row>
    <row r="138" spans="1:5" ht="16.5">
      <c r="A138" s="15" t="s">
        <v>773</v>
      </c>
      <c r="B138" s="39" t="s">
        <v>632</v>
      </c>
      <c r="D138" s="15" t="s">
        <v>747</v>
      </c>
      <c r="E138" s="15" t="s">
        <v>721</v>
      </c>
    </row>
    <row r="139" spans="1:5" ht="16.5">
      <c r="A139" s="15" t="s">
        <v>774</v>
      </c>
      <c r="B139" s="40" t="s">
        <v>677</v>
      </c>
      <c r="D139" s="15" t="s">
        <v>747</v>
      </c>
    </row>
    <row r="140" spans="1:5" ht="16.5">
      <c r="A140" s="15" t="s">
        <v>774</v>
      </c>
      <c r="B140" s="40" t="s">
        <v>663</v>
      </c>
      <c r="D140" s="15" t="s">
        <v>747</v>
      </c>
    </row>
    <row r="141" spans="1:5" ht="16.5">
      <c r="A141" s="15" t="s">
        <v>774</v>
      </c>
      <c r="B141" s="40" t="s">
        <v>661</v>
      </c>
      <c r="D141" s="15" t="s">
        <v>747</v>
      </c>
      <c r="E141" s="15" t="s">
        <v>718</v>
      </c>
    </row>
    <row r="142" spans="1:5" ht="16.5">
      <c r="A142" s="15" t="s">
        <v>774</v>
      </c>
      <c r="B142" s="40" t="s">
        <v>655</v>
      </c>
      <c r="D142" s="15" t="s">
        <v>747</v>
      </c>
    </row>
    <row r="143" spans="1:5" ht="16.5">
      <c r="A143" s="15" t="s">
        <v>774</v>
      </c>
      <c r="B143" s="39" t="s">
        <v>668</v>
      </c>
      <c r="D143" s="15" t="s">
        <v>747</v>
      </c>
    </row>
    <row r="144" spans="1:5" ht="16.5">
      <c r="A144" s="15" t="s">
        <v>774</v>
      </c>
      <c r="B144" s="40" t="s">
        <v>659</v>
      </c>
      <c r="D144" s="15" t="s">
        <v>747</v>
      </c>
    </row>
    <row r="145" spans="1:5" ht="16.5">
      <c r="A145" s="15" t="s">
        <v>774</v>
      </c>
      <c r="B145" s="40" t="s">
        <v>657</v>
      </c>
      <c r="D145" s="15" t="s">
        <v>747</v>
      </c>
    </row>
    <row r="146" spans="1:5" ht="16.5">
      <c r="A146" s="15" t="s">
        <v>774</v>
      </c>
      <c r="B146" s="40" t="s">
        <v>709</v>
      </c>
      <c r="D146" s="15" t="s">
        <v>747</v>
      </c>
      <c r="E146" s="15" t="s">
        <v>713</v>
      </c>
    </row>
    <row r="147" spans="1:5" ht="16.5">
      <c r="A147" s="15" t="s">
        <v>774</v>
      </c>
      <c r="B147" s="39" t="s">
        <v>669</v>
      </c>
      <c r="D147" s="15" t="s">
        <v>747</v>
      </c>
    </row>
    <row r="148" spans="1:5" ht="16.5">
      <c r="A148" s="15" t="s">
        <v>774</v>
      </c>
      <c r="B148" s="39" t="s">
        <v>664</v>
      </c>
      <c r="D148" s="15" t="s">
        <v>747</v>
      </c>
    </row>
    <row r="149" spans="1:5" ht="16.5">
      <c r="A149" s="15" t="s">
        <v>774</v>
      </c>
      <c r="B149" s="40" t="s">
        <v>656</v>
      </c>
      <c r="D149" s="15" t="s">
        <v>747</v>
      </c>
    </row>
    <row r="150" spans="1:5" ht="16.5">
      <c r="A150" s="15" t="s">
        <v>774</v>
      </c>
      <c r="B150" s="40" t="s">
        <v>754</v>
      </c>
      <c r="D150" s="15" t="s">
        <v>747</v>
      </c>
      <c r="E150" s="15" t="s">
        <v>717</v>
      </c>
    </row>
    <row r="151" spans="1:5" ht="16.5">
      <c r="A151" s="15" t="s">
        <v>774</v>
      </c>
      <c r="B151" s="40" t="s">
        <v>676</v>
      </c>
      <c r="D151" s="15" t="s">
        <v>747</v>
      </c>
    </row>
    <row r="152" spans="1:5" ht="16.5">
      <c r="A152" s="15" t="s">
        <v>774</v>
      </c>
      <c r="B152" s="40" t="s">
        <v>675</v>
      </c>
      <c r="D152" s="15" t="s">
        <v>747</v>
      </c>
    </row>
    <row r="153" spans="1:5" ht="16.5">
      <c r="A153" s="15" t="s">
        <v>774</v>
      </c>
      <c r="B153" s="40" t="s">
        <v>671</v>
      </c>
      <c r="D153" s="15" t="s">
        <v>747</v>
      </c>
    </row>
    <row r="154" spans="1:5" ht="16.5">
      <c r="A154" s="15" t="s">
        <v>774</v>
      </c>
      <c r="B154" s="40" t="s">
        <v>662</v>
      </c>
      <c r="D154" s="15" t="s">
        <v>747</v>
      </c>
      <c r="E154" s="15" t="s">
        <v>713</v>
      </c>
    </row>
    <row r="155" spans="1:5" ht="16.5">
      <c r="A155" s="15" t="s">
        <v>774</v>
      </c>
      <c r="B155" s="39" t="s">
        <v>666</v>
      </c>
      <c r="D155" s="15" t="s">
        <v>747</v>
      </c>
      <c r="E155" s="15" t="s">
        <v>717</v>
      </c>
    </row>
    <row r="156" spans="1:5" ht="16.5">
      <c r="A156" s="15" t="s">
        <v>774</v>
      </c>
      <c r="B156" s="40" t="s">
        <v>775</v>
      </c>
      <c r="D156" s="15" t="s">
        <v>747</v>
      </c>
      <c r="E156" s="15" t="s">
        <v>715</v>
      </c>
    </row>
    <row r="157" spans="1:5" ht="16.5">
      <c r="A157" s="15" t="s">
        <v>774</v>
      </c>
      <c r="B157" s="40" t="s">
        <v>680</v>
      </c>
      <c r="D157" s="15" t="s">
        <v>747</v>
      </c>
    </row>
    <row r="158" spans="1:5" ht="16.5">
      <c r="A158" s="15" t="s">
        <v>774</v>
      </c>
      <c r="B158" s="40" t="s">
        <v>679</v>
      </c>
      <c r="D158" s="15" t="s">
        <v>747</v>
      </c>
    </row>
    <row r="159" spans="1:5" ht="16.5">
      <c r="A159" s="15" t="s">
        <v>774</v>
      </c>
      <c r="B159" s="40" t="s">
        <v>660</v>
      </c>
      <c r="D159" s="15" t="s">
        <v>747</v>
      </c>
      <c r="E159" s="15" t="s">
        <v>719</v>
      </c>
    </row>
    <row r="160" spans="1:5" ht="16.5">
      <c r="A160" s="15" t="s">
        <v>774</v>
      </c>
      <c r="B160" s="40" t="s">
        <v>667</v>
      </c>
      <c r="D160" s="15" t="s">
        <v>747</v>
      </c>
      <c r="E160" s="15" t="s">
        <v>714</v>
      </c>
    </row>
    <row r="161" spans="1:5" ht="16.5">
      <c r="A161" s="15" t="s">
        <v>774</v>
      </c>
      <c r="B161" s="40" t="s">
        <v>673</v>
      </c>
      <c r="D161" s="15" t="s">
        <v>747</v>
      </c>
      <c r="E161" s="15" t="s">
        <v>713</v>
      </c>
    </row>
    <row r="162" spans="1:5" ht="16.5">
      <c r="A162" s="15" t="s">
        <v>774</v>
      </c>
      <c r="B162" s="40" t="s">
        <v>665</v>
      </c>
      <c r="D162" s="15" t="s">
        <v>747</v>
      </c>
      <c r="E162" s="15" t="s">
        <v>749</v>
      </c>
    </row>
    <row r="163" spans="1:5" ht="16.5">
      <c r="A163" s="15" t="s">
        <v>774</v>
      </c>
      <c r="B163" s="40" t="s">
        <v>674</v>
      </c>
      <c r="D163" s="15" t="s">
        <v>747</v>
      </c>
      <c r="E163" s="15" t="s">
        <v>715</v>
      </c>
    </row>
    <row r="164" spans="1:5" ht="16.5">
      <c r="A164" s="15" t="s">
        <v>774</v>
      </c>
      <c r="B164" s="40" t="s">
        <v>672</v>
      </c>
      <c r="D164" s="15" t="s">
        <v>747</v>
      </c>
      <c r="E164" s="15" t="s">
        <v>713</v>
      </c>
    </row>
    <row r="165" spans="1:5" ht="16.5">
      <c r="A165" s="15" t="s">
        <v>776</v>
      </c>
      <c r="B165" s="40" t="s">
        <v>693</v>
      </c>
      <c r="D165" s="15" t="s">
        <v>747</v>
      </c>
      <c r="E165" s="15" t="s">
        <v>722</v>
      </c>
    </row>
    <row r="166" spans="1:5" ht="16.5">
      <c r="A166" s="15" t="s">
        <v>776</v>
      </c>
      <c r="B166" s="40" t="s">
        <v>692</v>
      </c>
      <c r="D166" s="15" t="s">
        <v>747</v>
      </c>
      <c r="E166" s="15" t="s">
        <v>717</v>
      </c>
    </row>
    <row r="167" spans="1:5" ht="16.5">
      <c r="A167" s="15" t="s">
        <v>776</v>
      </c>
      <c r="B167" s="40" t="s">
        <v>688</v>
      </c>
      <c r="D167" s="15" t="s">
        <v>747</v>
      </c>
      <c r="E167" s="15" t="s">
        <v>714</v>
      </c>
    </row>
    <row r="168" spans="1:5" ht="16.5">
      <c r="A168" s="15" t="s">
        <v>776</v>
      </c>
      <c r="B168" s="40" t="s">
        <v>695</v>
      </c>
      <c r="D168" s="15" t="s">
        <v>747</v>
      </c>
    </row>
    <row r="169" spans="1:5" ht="16.5">
      <c r="A169" s="15" t="s">
        <v>776</v>
      </c>
      <c r="B169" s="40" t="s">
        <v>689</v>
      </c>
      <c r="D169" s="15" t="s">
        <v>747</v>
      </c>
      <c r="E169" s="15" t="s">
        <v>716</v>
      </c>
    </row>
    <row r="170" spans="1:5" ht="16.5">
      <c r="A170" s="15" t="s">
        <v>776</v>
      </c>
      <c r="B170" s="39" t="s">
        <v>690</v>
      </c>
      <c r="D170" s="15" t="s">
        <v>747</v>
      </c>
      <c r="E170" s="15" t="s">
        <v>713</v>
      </c>
    </row>
    <row r="171" spans="1:5" ht="16.5">
      <c r="A171" s="15" t="s">
        <v>776</v>
      </c>
      <c r="B171" s="39" t="s">
        <v>691</v>
      </c>
      <c r="D171" s="15" t="s">
        <v>747</v>
      </c>
    </row>
    <row r="172" spans="1:5" ht="16.5">
      <c r="A172" s="15" t="s">
        <v>776</v>
      </c>
      <c r="B172" s="40" t="s">
        <v>694</v>
      </c>
      <c r="D172" s="15" t="s">
        <v>747</v>
      </c>
    </row>
    <row r="173" spans="1:5" ht="16.5">
      <c r="A173" s="15" t="s">
        <v>755</v>
      </c>
      <c r="B173" s="40" t="s">
        <v>363</v>
      </c>
      <c r="D173" s="15" t="s">
        <v>756</v>
      </c>
    </row>
    <row r="174" spans="1:5" ht="16.5">
      <c r="A174" s="15" t="s">
        <v>755</v>
      </c>
      <c r="B174" s="40" t="s">
        <v>364</v>
      </c>
      <c r="D174" s="15" t="s">
        <v>756</v>
      </c>
      <c r="E174" s="15" t="s">
        <v>731</v>
      </c>
    </row>
    <row r="175" spans="1:5" ht="16.5">
      <c r="A175" s="15" t="s">
        <v>755</v>
      </c>
      <c r="B175" s="41" t="s">
        <v>365</v>
      </c>
      <c r="D175" s="15" t="s">
        <v>756</v>
      </c>
      <c r="E175" s="15" t="s">
        <v>730</v>
      </c>
    </row>
    <row r="176" spans="1:5" ht="16.5">
      <c r="A176" s="15" t="s">
        <v>755</v>
      </c>
      <c r="B176" s="41" t="s">
        <v>366</v>
      </c>
      <c r="D176" s="15" t="s">
        <v>756</v>
      </c>
      <c r="E176" s="15" t="s">
        <v>735</v>
      </c>
    </row>
    <row r="177" spans="1:5" ht="16.5">
      <c r="A177" s="15" t="s">
        <v>755</v>
      </c>
      <c r="B177" s="40" t="s">
        <v>367</v>
      </c>
      <c r="D177" s="15" t="s">
        <v>756</v>
      </c>
      <c r="E177" s="15" t="s">
        <v>742</v>
      </c>
    </row>
    <row r="178" spans="1:5" ht="16.5">
      <c r="A178" s="15" t="s">
        <v>755</v>
      </c>
      <c r="B178" s="40" t="s">
        <v>757</v>
      </c>
      <c r="D178" s="15" t="s">
        <v>756</v>
      </c>
      <c r="E178" s="15" t="s">
        <v>731</v>
      </c>
    </row>
    <row r="179" spans="1:5" ht="16.5">
      <c r="A179" s="15" t="s">
        <v>755</v>
      </c>
      <c r="B179" s="40" t="s">
        <v>369</v>
      </c>
      <c r="D179" s="15" t="s">
        <v>756</v>
      </c>
      <c r="E179" s="15" t="s">
        <v>717</v>
      </c>
    </row>
    <row r="180" spans="1:5" ht="16.5">
      <c r="A180" s="15" t="s">
        <v>755</v>
      </c>
      <c r="B180" s="41" t="s">
        <v>370</v>
      </c>
      <c r="D180" s="15" t="s">
        <v>756</v>
      </c>
      <c r="E180" s="15" t="s">
        <v>733</v>
      </c>
    </row>
    <row r="181" spans="1:5" ht="16.5">
      <c r="A181" s="15" t="s">
        <v>755</v>
      </c>
      <c r="B181" s="40" t="s">
        <v>758</v>
      </c>
      <c r="D181" s="15" t="s">
        <v>756</v>
      </c>
      <c r="E181" s="15" t="s">
        <v>724</v>
      </c>
    </row>
    <row r="182" spans="1:5" ht="16.5">
      <c r="A182" s="15" t="s">
        <v>755</v>
      </c>
      <c r="B182" s="41" t="s">
        <v>372</v>
      </c>
      <c r="D182" s="15" t="s">
        <v>756</v>
      </c>
      <c r="E182" s="15" t="s">
        <v>732</v>
      </c>
    </row>
    <row r="183" spans="1:5" ht="16.5">
      <c r="A183" s="15" t="s">
        <v>755</v>
      </c>
      <c r="B183" s="41" t="s">
        <v>373</v>
      </c>
      <c r="D183" s="15" t="s">
        <v>756</v>
      </c>
      <c r="E183" s="15" t="s">
        <v>723</v>
      </c>
    </row>
    <row r="184" spans="1:5" ht="16.5">
      <c r="A184" s="15" t="s">
        <v>755</v>
      </c>
      <c r="B184" s="40" t="s">
        <v>374</v>
      </c>
      <c r="D184" s="15" t="s">
        <v>756</v>
      </c>
      <c r="E184" s="15" t="s">
        <v>714</v>
      </c>
    </row>
    <row r="185" spans="1:5" ht="16.5">
      <c r="A185" s="15" t="s">
        <v>755</v>
      </c>
      <c r="B185" s="41" t="s">
        <v>375</v>
      </c>
      <c r="D185" s="15" t="s">
        <v>756</v>
      </c>
      <c r="E185" s="15" t="s">
        <v>759</v>
      </c>
    </row>
    <row r="186" spans="1:5" ht="16.5">
      <c r="A186" s="15" t="s">
        <v>755</v>
      </c>
      <c r="B186" s="40" t="s">
        <v>376</v>
      </c>
      <c r="D186" s="15" t="s">
        <v>756</v>
      </c>
      <c r="E186" s="15" t="s">
        <v>733</v>
      </c>
    </row>
    <row r="187" spans="1:5" ht="16.5">
      <c r="A187" s="15" t="s">
        <v>755</v>
      </c>
      <c r="B187" s="40" t="s">
        <v>377</v>
      </c>
      <c r="D187" s="15" t="s">
        <v>756</v>
      </c>
      <c r="E187" s="15" t="s">
        <v>734</v>
      </c>
    </row>
    <row r="188" spans="1:5" ht="16.5">
      <c r="A188" s="15" t="s">
        <v>755</v>
      </c>
      <c r="B188" s="40" t="s">
        <v>378</v>
      </c>
      <c r="D188" s="15" t="s">
        <v>756</v>
      </c>
      <c r="E188" s="15" t="s">
        <v>722</v>
      </c>
    </row>
    <row r="189" spans="1:5" ht="16.5">
      <c r="A189" s="15" t="s">
        <v>755</v>
      </c>
      <c r="B189" s="40" t="s">
        <v>379</v>
      </c>
      <c r="D189" s="15" t="s">
        <v>756</v>
      </c>
      <c r="E189" s="15" t="s">
        <v>735</v>
      </c>
    </row>
    <row r="190" spans="1:5" ht="16.5">
      <c r="A190" s="15" t="s">
        <v>755</v>
      </c>
      <c r="B190" s="40" t="s">
        <v>380</v>
      </c>
      <c r="D190" s="15" t="s">
        <v>756</v>
      </c>
      <c r="E190" s="15" t="s">
        <v>731</v>
      </c>
    </row>
    <row r="191" spans="1:5" ht="16.5">
      <c r="A191" s="15" t="s">
        <v>755</v>
      </c>
      <c r="B191" s="40" t="s">
        <v>381</v>
      </c>
      <c r="D191" s="15" t="s">
        <v>756</v>
      </c>
      <c r="E191" s="15" t="s">
        <v>724</v>
      </c>
    </row>
    <row r="192" spans="1:5" ht="16.5">
      <c r="A192" s="15" t="s">
        <v>755</v>
      </c>
      <c r="B192" s="40" t="s">
        <v>382</v>
      </c>
      <c r="D192" s="15" t="s">
        <v>756</v>
      </c>
      <c r="E192" s="15" t="s">
        <v>743</v>
      </c>
    </row>
    <row r="193" spans="1:5" ht="16.5">
      <c r="A193" s="15" t="s">
        <v>755</v>
      </c>
      <c r="B193" s="41" t="s">
        <v>383</v>
      </c>
      <c r="D193" s="15" t="s">
        <v>756</v>
      </c>
      <c r="E193" s="15" t="s">
        <v>718</v>
      </c>
    </row>
    <row r="194" spans="1:5" ht="16.5">
      <c r="A194" s="15" t="s">
        <v>755</v>
      </c>
      <c r="B194" s="41" t="s">
        <v>384</v>
      </c>
      <c r="D194" s="15" t="s">
        <v>756</v>
      </c>
    </row>
    <row r="195" spans="1:5" ht="16.5">
      <c r="A195" s="15" t="s">
        <v>755</v>
      </c>
      <c r="B195" s="40" t="s">
        <v>385</v>
      </c>
      <c r="D195" s="15" t="s">
        <v>756</v>
      </c>
      <c r="E195" s="15" t="s">
        <v>727</v>
      </c>
    </row>
    <row r="196" spans="1:5" ht="16.5">
      <c r="A196" s="15" t="s">
        <v>755</v>
      </c>
      <c r="B196" s="41" t="s">
        <v>386</v>
      </c>
      <c r="D196" s="15" t="s">
        <v>756</v>
      </c>
      <c r="E196" s="15" t="s">
        <v>719</v>
      </c>
    </row>
    <row r="197" spans="1:5" ht="16.5">
      <c r="A197" s="15" t="s">
        <v>755</v>
      </c>
      <c r="B197" s="40" t="s">
        <v>387</v>
      </c>
      <c r="D197" s="15" t="s">
        <v>756</v>
      </c>
      <c r="E197" s="15" t="s">
        <v>728</v>
      </c>
    </row>
    <row r="198" spans="1:5" ht="16.5">
      <c r="A198" s="15" t="s">
        <v>755</v>
      </c>
      <c r="B198" s="40" t="s">
        <v>388</v>
      </c>
      <c r="D198" s="15" t="s">
        <v>756</v>
      </c>
      <c r="E198" s="15" t="s">
        <v>736</v>
      </c>
    </row>
    <row r="199" spans="1:5" ht="16.5">
      <c r="A199" s="15" t="s">
        <v>777</v>
      </c>
      <c r="B199" s="40" t="s">
        <v>390</v>
      </c>
      <c r="D199" s="15" t="s">
        <v>756</v>
      </c>
      <c r="E199" s="15" t="s">
        <v>729</v>
      </c>
    </row>
    <row r="200" spans="1:5" ht="16.5">
      <c r="A200" s="15" t="s">
        <v>777</v>
      </c>
      <c r="B200" s="41" t="s">
        <v>391</v>
      </c>
      <c r="D200" s="15" t="s">
        <v>756</v>
      </c>
      <c r="E200" s="15" t="s">
        <v>715</v>
      </c>
    </row>
    <row r="201" spans="1:5" ht="16.5">
      <c r="A201" s="15" t="s">
        <v>777</v>
      </c>
      <c r="B201" s="40" t="s">
        <v>392</v>
      </c>
      <c r="D201" s="15" t="s">
        <v>756</v>
      </c>
      <c r="E201" s="15" t="s">
        <v>731</v>
      </c>
    </row>
    <row r="202" spans="1:5" ht="16.5">
      <c r="A202" s="15" t="s">
        <v>777</v>
      </c>
      <c r="B202" s="40" t="s">
        <v>393</v>
      </c>
      <c r="D202" s="15" t="s">
        <v>756</v>
      </c>
      <c r="E202" s="15" t="s">
        <v>728</v>
      </c>
    </row>
    <row r="203" spans="1:5" ht="16.5">
      <c r="A203" s="15" t="s">
        <v>777</v>
      </c>
      <c r="B203" s="40" t="s">
        <v>394</v>
      </c>
      <c r="D203" s="15" t="s">
        <v>756</v>
      </c>
    </row>
    <row r="204" spans="1:5" ht="16.5">
      <c r="A204" s="15" t="s">
        <v>777</v>
      </c>
      <c r="B204" s="40" t="s">
        <v>395</v>
      </c>
      <c r="D204" s="15" t="s">
        <v>756</v>
      </c>
      <c r="E204" s="15" t="s">
        <v>740</v>
      </c>
    </row>
    <row r="205" spans="1:5" ht="16.5">
      <c r="A205" s="15" t="s">
        <v>777</v>
      </c>
      <c r="B205" s="41" t="s">
        <v>396</v>
      </c>
      <c r="D205" s="15" t="s">
        <v>756</v>
      </c>
      <c r="E205" s="15" t="s">
        <v>718</v>
      </c>
    </row>
    <row r="206" spans="1:5" ht="16.5">
      <c r="A206" s="15" t="s">
        <v>777</v>
      </c>
      <c r="B206" s="39" t="s">
        <v>397</v>
      </c>
      <c r="D206" s="15" t="s">
        <v>756</v>
      </c>
      <c r="E206" s="15" t="s">
        <v>737</v>
      </c>
    </row>
    <row r="207" spans="1:5" ht="16.5">
      <c r="A207" s="15" t="s">
        <v>777</v>
      </c>
      <c r="B207" s="41" t="s">
        <v>398</v>
      </c>
      <c r="D207" s="15" t="s">
        <v>756</v>
      </c>
      <c r="E207" s="15" t="s">
        <v>725</v>
      </c>
    </row>
    <row r="208" spans="1:5" ht="16.5">
      <c r="A208" s="15" t="s">
        <v>777</v>
      </c>
      <c r="B208" s="40" t="s">
        <v>399</v>
      </c>
      <c r="D208" s="15" t="s">
        <v>756</v>
      </c>
      <c r="E208" s="15" t="s">
        <v>720</v>
      </c>
    </row>
    <row r="209" spans="1:5" ht="16.5">
      <c r="A209" s="15" t="s">
        <v>777</v>
      </c>
      <c r="B209" s="41" t="s">
        <v>400</v>
      </c>
      <c r="D209" s="15" t="s">
        <v>756</v>
      </c>
      <c r="E209" s="15" t="s">
        <v>730</v>
      </c>
    </row>
    <row r="210" spans="1:5" ht="16.5">
      <c r="A210" s="15" t="s">
        <v>777</v>
      </c>
      <c r="B210" s="40" t="s">
        <v>401</v>
      </c>
      <c r="D210" s="15" t="s">
        <v>756</v>
      </c>
      <c r="E210" s="15" t="s">
        <v>726</v>
      </c>
    </row>
    <row r="211" spans="1:5" ht="16.5">
      <c r="A211" s="15" t="s">
        <v>777</v>
      </c>
      <c r="B211" s="39" t="s">
        <v>402</v>
      </c>
      <c r="D211" s="15" t="s">
        <v>756</v>
      </c>
      <c r="E211" s="15" t="s">
        <v>760</v>
      </c>
    </row>
    <row r="212" spans="1:5" ht="16.5">
      <c r="A212" s="15" t="s">
        <v>777</v>
      </c>
      <c r="B212" s="40" t="s">
        <v>403</v>
      </c>
      <c r="D212" s="15" t="s">
        <v>756</v>
      </c>
      <c r="E212" s="15" t="s">
        <v>718</v>
      </c>
    </row>
    <row r="213" spans="1:5" ht="16.5">
      <c r="A213" s="15" t="s">
        <v>777</v>
      </c>
      <c r="B213" s="41" t="s">
        <v>404</v>
      </c>
      <c r="D213" s="15" t="s">
        <v>756</v>
      </c>
      <c r="E213" s="15" t="s">
        <v>722</v>
      </c>
    </row>
    <row r="214" spans="1:5" ht="16.5">
      <c r="A214" s="15" t="s">
        <v>777</v>
      </c>
      <c r="B214" s="40" t="s">
        <v>405</v>
      </c>
      <c r="D214" s="15" t="s">
        <v>756</v>
      </c>
      <c r="E214" s="15" t="s">
        <v>738</v>
      </c>
    </row>
    <row r="215" spans="1:5" ht="16.5">
      <c r="A215" s="15" t="s">
        <v>777</v>
      </c>
      <c r="B215" s="40" t="s">
        <v>406</v>
      </c>
      <c r="D215" s="15" t="s">
        <v>756</v>
      </c>
      <c r="E215" s="15" t="s">
        <v>727</v>
      </c>
    </row>
    <row r="216" spans="1:5" ht="16.5">
      <c r="A216" s="15" t="s">
        <v>777</v>
      </c>
      <c r="B216" s="40" t="s">
        <v>407</v>
      </c>
      <c r="D216" s="15" t="s">
        <v>756</v>
      </c>
    </row>
    <row r="217" spans="1:5" ht="16.5">
      <c r="A217" s="15" t="s">
        <v>777</v>
      </c>
      <c r="B217" s="39" t="s">
        <v>408</v>
      </c>
      <c r="D217" s="15" t="s">
        <v>756</v>
      </c>
    </row>
    <row r="218" spans="1:5" ht="16.5">
      <c r="A218" s="15" t="s">
        <v>777</v>
      </c>
      <c r="B218" s="40" t="s">
        <v>409</v>
      </c>
      <c r="D218" s="15" t="s">
        <v>756</v>
      </c>
      <c r="E218" s="15" t="s">
        <v>719</v>
      </c>
    </row>
    <row r="219" spans="1:5" ht="16.5">
      <c r="A219" s="15" t="s">
        <v>777</v>
      </c>
      <c r="B219" s="40" t="s">
        <v>410</v>
      </c>
      <c r="D219" s="15" t="s">
        <v>756</v>
      </c>
      <c r="E219" s="15" t="s">
        <v>720</v>
      </c>
    </row>
    <row r="220" spans="1:5" ht="16.5">
      <c r="A220" s="15" t="s">
        <v>777</v>
      </c>
      <c r="B220" s="41" t="s">
        <v>411</v>
      </c>
      <c r="D220" s="15" t="s">
        <v>756</v>
      </c>
    </row>
    <row r="221" spans="1:5" ht="16.5">
      <c r="A221" s="15" t="s">
        <v>777</v>
      </c>
      <c r="B221" s="40" t="s">
        <v>412</v>
      </c>
      <c r="D221" s="15" t="s">
        <v>756</v>
      </c>
      <c r="E221" s="15" t="s">
        <v>724</v>
      </c>
    </row>
    <row r="222" spans="1:5" ht="16.5">
      <c r="A222" s="15" t="s">
        <v>777</v>
      </c>
      <c r="B222" s="40" t="s">
        <v>413</v>
      </c>
      <c r="D222" s="15" t="s">
        <v>756</v>
      </c>
      <c r="E222" s="15" t="s">
        <v>717</v>
      </c>
    </row>
    <row r="223" spans="1:5" ht="16.5">
      <c r="A223" s="15" t="s">
        <v>777</v>
      </c>
      <c r="B223" s="40" t="s">
        <v>414</v>
      </c>
      <c r="D223" s="15" t="s">
        <v>756</v>
      </c>
      <c r="E223" s="15" t="s">
        <v>751</v>
      </c>
    </row>
    <row r="224" spans="1:5" ht="16.5">
      <c r="A224" s="15" t="s">
        <v>777</v>
      </c>
      <c r="B224" s="40" t="s">
        <v>415</v>
      </c>
      <c r="D224" s="15" t="s">
        <v>756</v>
      </c>
    </row>
    <row r="225" spans="1:5" ht="16.5">
      <c r="A225" s="15" t="s">
        <v>777</v>
      </c>
      <c r="B225" s="40" t="s">
        <v>416</v>
      </c>
      <c r="D225" s="15" t="s">
        <v>756</v>
      </c>
      <c r="E225" s="15" t="s">
        <v>726</v>
      </c>
    </row>
    <row r="226" spans="1:5" ht="16.5">
      <c r="A226" s="15" t="s">
        <v>777</v>
      </c>
      <c r="B226" s="40" t="s">
        <v>761</v>
      </c>
      <c r="D226" s="15" t="s">
        <v>756</v>
      </c>
      <c r="E226" s="15" t="s">
        <v>731</v>
      </c>
    </row>
    <row r="227" spans="1:5" ht="16.5">
      <c r="A227" s="15" t="s">
        <v>777</v>
      </c>
      <c r="B227" s="40" t="s">
        <v>418</v>
      </c>
      <c r="D227" s="15" t="s">
        <v>756</v>
      </c>
    </row>
    <row r="228" spans="1:5" ht="16.5">
      <c r="A228" s="15" t="s">
        <v>778</v>
      </c>
      <c r="B228" s="40" t="s">
        <v>420</v>
      </c>
      <c r="D228" s="15" t="s">
        <v>756</v>
      </c>
      <c r="E228" s="15" t="s">
        <v>727</v>
      </c>
    </row>
    <row r="229" spans="1:5" ht="16.5">
      <c r="A229" s="15" t="s">
        <v>778</v>
      </c>
      <c r="B229" s="40" t="s">
        <v>421</v>
      </c>
      <c r="D229" s="15" t="s">
        <v>756</v>
      </c>
      <c r="E229" s="15" t="s">
        <v>727</v>
      </c>
    </row>
    <row r="230" spans="1:5" ht="16.5">
      <c r="A230" s="15" t="s">
        <v>778</v>
      </c>
      <c r="B230" s="41" t="s">
        <v>422</v>
      </c>
      <c r="D230" s="15" t="s">
        <v>756</v>
      </c>
      <c r="E230" s="15" t="s">
        <v>718</v>
      </c>
    </row>
    <row r="231" spans="1:5" ht="16.5">
      <c r="A231" s="15" t="s">
        <v>778</v>
      </c>
      <c r="B231" s="40" t="s">
        <v>423</v>
      </c>
      <c r="D231" s="15" t="s">
        <v>756</v>
      </c>
      <c r="E231" s="15" t="s">
        <v>735</v>
      </c>
    </row>
    <row r="232" spans="1:5" ht="16.5">
      <c r="A232" s="15" t="s">
        <v>778</v>
      </c>
      <c r="B232" s="41" t="s">
        <v>424</v>
      </c>
      <c r="D232" s="15" t="s">
        <v>756</v>
      </c>
    </row>
    <row r="233" spans="1:5" ht="16.5">
      <c r="A233" s="15" t="s">
        <v>778</v>
      </c>
      <c r="B233" s="40" t="s">
        <v>425</v>
      </c>
      <c r="D233" s="15" t="s">
        <v>756</v>
      </c>
      <c r="E233" s="15" t="s">
        <v>722</v>
      </c>
    </row>
    <row r="234" spans="1:5" ht="16.5">
      <c r="A234" s="15" t="s">
        <v>778</v>
      </c>
      <c r="B234" s="40" t="s">
        <v>426</v>
      </c>
      <c r="D234" s="15" t="s">
        <v>756</v>
      </c>
      <c r="E234" s="15" t="s">
        <v>739</v>
      </c>
    </row>
    <row r="235" spans="1:5" ht="16.5">
      <c r="A235" s="15" t="s">
        <v>778</v>
      </c>
      <c r="B235" s="40" t="s">
        <v>427</v>
      </c>
      <c r="D235" s="15" t="s">
        <v>756</v>
      </c>
      <c r="E235" s="15" t="s">
        <v>739</v>
      </c>
    </row>
    <row r="236" spans="1:5" ht="16.5">
      <c r="A236" s="15" t="s">
        <v>778</v>
      </c>
      <c r="B236" s="40" t="s">
        <v>428</v>
      </c>
      <c r="D236" s="15" t="s">
        <v>756</v>
      </c>
      <c r="E236" s="15" t="s">
        <v>713</v>
      </c>
    </row>
    <row r="237" spans="1:5" ht="16.5">
      <c r="A237" s="15" t="s">
        <v>778</v>
      </c>
      <c r="B237" s="40" t="s">
        <v>429</v>
      </c>
      <c r="D237" s="15" t="s">
        <v>756</v>
      </c>
      <c r="E237" s="15" t="s">
        <v>726</v>
      </c>
    </row>
    <row r="238" spans="1:5" ht="16.5">
      <c r="A238" s="15" t="s">
        <v>778</v>
      </c>
      <c r="B238" s="40" t="s">
        <v>430</v>
      </c>
      <c r="D238" s="15" t="s">
        <v>756</v>
      </c>
      <c r="E238" s="15" t="s">
        <v>753</v>
      </c>
    </row>
    <row r="239" spans="1:5" ht="16.5">
      <c r="A239" s="15" t="s">
        <v>778</v>
      </c>
      <c r="B239" s="40" t="s">
        <v>431</v>
      </c>
      <c r="D239" s="15" t="s">
        <v>756</v>
      </c>
    </row>
    <row r="240" spans="1:5" ht="16.5">
      <c r="A240" s="15" t="s">
        <v>778</v>
      </c>
      <c r="B240" s="40" t="s">
        <v>432</v>
      </c>
      <c r="D240" s="15" t="s">
        <v>756</v>
      </c>
      <c r="E240" s="15" t="s">
        <v>714</v>
      </c>
    </row>
    <row r="241" spans="1:5" ht="16.5">
      <c r="A241" s="15" t="s">
        <v>778</v>
      </c>
      <c r="B241" s="39" t="s">
        <v>433</v>
      </c>
      <c r="D241" s="15" t="s">
        <v>756</v>
      </c>
    </row>
    <row r="242" spans="1:5" ht="16.5">
      <c r="A242" s="15" t="s">
        <v>778</v>
      </c>
      <c r="B242" s="39" t="s">
        <v>434</v>
      </c>
      <c r="D242" s="15" t="s">
        <v>756</v>
      </c>
      <c r="E242" s="15" t="s">
        <v>727</v>
      </c>
    </row>
    <row r="243" spans="1:5" ht="16.5">
      <c r="A243" s="15" t="s">
        <v>778</v>
      </c>
      <c r="B243" s="40" t="s">
        <v>435</v>
      </c>
      <c r="D243" s="15" t="s">
        <v>756</v>
      </c>
    </row>
    <row r="244" spans="1:5" ht="16.5">
      <c r="A244" s="15" t="s">
        <v>778</v>
      </c>
      <c r="B244" s="40" t="s">
        <v>436</v>
      </c>
      <c r="D244" s="15" t="s">
        <v>756</v>
      </c>
      <c r="E244" s="15" t="s">
        <v>713</v>
      </c>
    </row>
    <row r="245" spans="1:5" ht="16.5">
      <c r="A245" s="15" t="s">
        <v>778</v>
      </c>
      <c r="B245" s="39" t="s">
        <v>437</v>
      </c>
      <c r="D245" s="15" t="s">
        <v>756</v>
      </c>
    </row>
    <row r="246" spans="1:5" ht="16.5">
      <c r="A246" s="15" t="s">
        <v>778</v>
      </c>
      <c r="B246" s="40" t="s">
        <v>438</v>
      </c>
      <c r="D246" s="15" t="s">
        <v>756</v>
      </c>
      <c r="E246" s="15" t="s">
        <v>718</v>
      </c>
    </row>
    <row r="247" spans="1:5" ht="16.5">
      <c r="A247" s="15" t="s">
        <v>778</v>
      </c>
      <c r="B247" s="40" t="s">
        <v>439</v>
      </c>
      <c r="D247" s="15" t="s">
        <v>756</v>
      </c>
      <c r="E247" s="15" t="s">
        <v>713</v>
      </c>
    </row>
    <row r="248" spans="1:5" ht="16.5">
      <c r="A248" s="15" t="s">
        <v>778</v>
      </c>
      <c r="B248" s="40" t="s">
        <v>440</v>
      </c>
      <c r="D248" s="15" t="s">
        <v>756</v>
      </c>
    </row>
    <row r="249" spans="1:5" ht="16.5">
      <c r="A249" s="15" t="s">
        <v>778</v>
      </c>
      <c r="B249" s="39" t="s">
        <v>441</v>
      </c>
      <c r="D249" s="15" t="s">
        <v>756</v>
      </c>
      <c r="E249" s="15" t="s">
        <v>727</v>
      </c>
    </row>
    <row r="250" spans="1:5" ht="16.5">
      <c r="A250" s="15" t="s">
        <v>778</v>
      </c>
      <c r="B250" s="40" t="s">
        <v>442</v>
      </c>
      <c r="D250" s="15" t="s">
        <v>756</v>
      </c>
      <c r="E250" s="15" t="s">
        <v>713</v>
      </c>
    </row>
    <row r="251" spans="1:5" ht="16.5">
      <c r="A251" s="15" t="s">
        <v>778</v>
      </c>
      <c r="B251" s="40" t="s">
        <v>443</v>
      </c>
      <c r="D251" s="15" t="s">
        <v>756</v>
      </c>
      <c r="E251" s="15" t="s">
        <v>718</v>
      </c>
    </row>
    <row r="252" spans="1:5" ht="16.5">
      <c r="A252" s="15" t="s">
        <v>778</v>
      </c>
      <c r="B252" s="40" t="s">
        <v>444</v>
      </c>
      <c r="D252" s="15" t="s">
        <v>756</v>
      </c>
    </row>
    <row r="253" spans="1:5" ht="16.5">
      <c r="A253" s="15" t="s">
        <v>778</v>
      </c>
      <c r="B253" s="40" t="s">
        <v>445</v>
      </c>
      <c r="D253" s="15" t="s">
        <v>756</v>
      </c>
      <c r="E253" s="15" t="s">
        <v>762</v>
      </c>
    </row>
    <row r="254" spans="1:5" ht="16.5">
      <c r="A254" s="15" t="s">
        <v>778</v>
      </c>
      <c r="B254" s="40" t="s">
        <v>446</v>
      </c>
      <c r="D254" s="15" t="s">
        <v>756</v>
      </c>
      <c r="E254" s="15" t="s">
        <v>731</v>
      </c>
    </row>
    <row r="255" spans="1:5" ht="16.5">
      <c r="A255" s="15" t="s">
        <v>778</v>
      </c>
      <c r="B255" s="40" t="s">
        <v>447</v>
      </c>
      <c r="D255" s="15" t="s">
        <v>756</v>
      </c>
      <c r="E255" s="15" t="s">
        <v>735</v>
      </c>
    </row>
    <row r="256" spans="1:5" ht="16.5">
      <c r="A256" s="15" t="s">
        <v>778</v>
      </c>
      <c r="B256" s="40" t="s">
        <v>448</v>
      </c>
      <c r="D256" s="15" t="s">
        <v>756</v>
      </c>
    </row>
    <row r="257" spans="1:5" ht="16.5">
      <c r="A257" s="15" t="s">
        <v>778</v>
      </c>
      <c r="B257" s="40" t="s">
        <v>449</v>
      </c>
      <c r="D257" s="15" t="s">
        <v>756</v>
      </c>
      <c r="E257" s="15" t="s">
        <v>718</v>
      </c>
    </row>
    <row r="258" spans="1:5" ht="16.5">
      <c r="A258" s="15" t="s">
        <v>778</v>
      </c>
      <c r="B258" s="40" t="s">
        <v>450</v>
      </c>
      <c r="D258" s="15" t="s">
        <v>756</v>
      </c>
    </row>
    <row r="259" spans="1:5" ht="16.5">
      <c r="A259" s="15" t="s">
        <v>778</v>
      </c>
      <c r="B259" s="40" t="s">
        <v>451</v>
      </c>
      <c r="D259" s="15" t="s">
        <v>756</v>
      </c>
      <c r="E259" s="15" t="s">
        <v>719</v>
      </c>
    </row>
    <row r="260" spans="1:5" ht="16.5">
      <c r="A260" s="15" t="s">
        <v>778</v>
      </c>
      <c r="B260" s="40" t="s">
        <v>452</v>
      </c>
      <c r="D260" s="15" t="s">
        <v>756</v>
      </c>
      <c r="E260" s="15" t="s">
        <v>769</v>
      </c>
    </row>
    <row r="261" spans="1:5" ht="16.5">
      <c r="A261" s="15" t="s">
        <v>779</v>
      </c>
      <c r="B261" s="40" t="s">
        <v>478</v>
      </c>
      <c r="D261" s="15" t="s">
        <v>756</v>
      </c>
      <c r="E261" s="15" t="s">
        <v>713</v>
      </c>
    </row>
    <row r="262" spans="1:5" ht="16.5">
      <c r="A262" s="15" t="s">
        <v>779</v>
      </c>
      <c r="B262" s="39" t="s">
        <v>479</v>
      </c>
      <c r="D262" s="15" t="s">
        <v>756</v>
      </c>
    </row>
    <row r="263" spans="1:5" s="39" customFormat="1" ht="16.5">
      <c r="A263" s="39" t="s">
        <v>779</v>
      </c>
      <c r="B263" s="40" t="s">
        <v>480</v>
      </c>
      <c r="D263" s="39" t="s">
        <v>756</v>
      </c>
      <c r="E263" s="39" t="s">
        <v>718</v>
      </c>
    </row>
    <row r="264" spans="1:5" s="39" customFormat="1" ht="16.5">
      <c r="A264" s="39" t="s">
        <v>779</v>
      </c>
      <c r="B264" s="40" t="s">
        <v>481</v>
      </c>
      <c r="D264" s="39" t="s">
        <v>756</v>
      </c>
    </row>
    <row r="265" spans="1:5" s="39" customFormat="1" ht="16.5">
      <c r="A265" s="39" t="s">
        <v>779</v>
      </c>
      <c r="B265" s="39" t="s">
        <v>482</v>
      </c>
      <c r="D265" s="39" t="s">
        <v>756</v>
      </c>
    </row>
    <row r="266" spans="1:5" s="39" customFormat="1" ht="16.5">
      <c r="A266" s="39" t="s">
        <v>779</v>
      </c>
      <c r="B266" s="40" t="s">
        <v>770</v>
      </c>
      <c r="D266" s="39" t="s">
        <v>756</v>
      </c>
    </row>
    <row r="267" spans="1:5" s="39" customFormat="1" ht="16.5">
      <c r="A267" s="39" t="s">
        <v>779</v>
      </c>
      <c r="B267" s="40" t="s">
        <v>484</v>
      </c>
      <c r="D267" s="39" t="s">
        <v>756</v>
      </c>
      <c r="E267" s="39" t="s">
        <v>718</v>
      </c>
    </row>
    <row r="268" spans="1:5" s="39" customFormat="1" ht="16.5">
      <c r="A268" s="39" t="s">
        <v>779</v>
      </c>
      <c r="B268" s="40" t="s">
        <v>485</v>
      </c>
      <c r="D268" s="39" t="s">
        <v>756</v>
      </c>
    </row>
    <row r="269" spans="1:5" s="39" customFormat="1" ht="16.5">
      <c r="A269" s="39" t="s">
        <v>779</v>
      </c>
      <c r="B269" s="40" t="s">
        <v>486</v>
      </c>
      <c r="D269" s="39" t="s">
        <v>756</v>
      </c>
    </row>
    <row r="270" spans="1:5" s="39" customFormat="1" ht="16.5">
      <c r="A270" s="39" t="s">
        <v>779</v>
      </c>
      <c r="B270" s="40" t="s">
        <v>487</v>
      </c>
      <c r="D270" s="39" t="s">
        <v>756</v>
      </c>
    </row>
    <row r="271" spans="1:5" s="39" customFormat="1" ht="16.5">
      <c r="A271" s="39" t="s">
        <v>779</v>
      </c>
      <c r="B271" s="40" t="s">
        <v>488</v>
      </c>
      <c r="D271" s="39" t="s">
        <v>756</v>
      </c>
    </row>
    <row r="272" spans="1:5" s="39" customFormat="1" ht="16.5">
      <c r="A272" s="39" t="s">
        <v>779</v>
      </c>
      <c r="B272" s="39" t="s">
        <v>489</v>
      </c>
      <c r="D272" s="39" t="s">
        <v>756</v>
      </c>
    </row>
    <row r="273" s="39" customFormat="1"/>
    <row r="274" s="39" customFormat="1"/>
    <row r="275" s="39" customFormat="1"/>
    <row r="276" s="39" customFormat="1"/>
  </sheetData>
  <phoneticPr fontId="1" type="noConversion"/>
  <conditionalFormatting sqref="B682:B1048576 B2:B263">
    <cfRule type="duplicateValues" dxfId="124" priority="4"/>
    <cfRule type="duplicateValues" dxfId="123" priority="5"/>
  </conditionalFormatting>
  <conditionalFormatting sqref="B682:B1048576">
    <cfRule type="duplicateValues" dxfId="122" priority="2"/>
    <cfRule type="duplicateValues" dxfId="121" priority="3"/>
  </conditionalFormatting>
  <conditionalFormatting sqref="B273:B1048576 B1:B263">
    <cfRule type="duplicateValues" dxfId="12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38"/>
  <sheetViews>
    <sheetView showZeros="0" tabSelected="1" workbookViewId="0">
      <selection activeCell="B2" sqref="B2:O138"/>
    </sheetView>
  </sheetViews>
  <sheetFormatPr defaultRowHeight="15"/>
  <cols>
    <col min="1" max="1" width="6" style="7" bestFit="1" customWidth="1"/>
    <col min="2" max="2" width="7.5" style="7" bestFit="1" customWidth="1"/>
    <col min="3" max="3" width="9" style="38"/>
    <col min="4" max="4" width="7.375" style="7" bestFit="1" customWidth="1"/>
    <col min="5" max="5" width="8.5" style="7" bestFit="1" customWidth="1"/>
    <col min="6" max="7" width="7.375" style="7" bestFit="1" customWidth="1"/>
    <col min="8" max="8" width="7.375" style="7" customWidth="1"/>
    <col min="9" max="9" width="9.75" style="7" bestFit="1" customWidth="1"/>
    <col min="10" max="16384" width="9" style="7"/>
  </cols>
  <sheetData>
    <row r="1" spans="1:15">
      <c r="A1" s="22" t="s">
        <v>63</v>
      </c>
      <c r="B1" s="28" t="s">
        <v>64</v>
      </c>
      <c r="C1" s="28" t="s">
        <v>0</v>
      </c>
      <c r="D1" s="5" t="s">
        <v>246</v>
      </c>
      <c r="E1" s="5" t="s">
        <v>344</v>
      </c>
      <c r="F1" s="5" t="s">
        <v>310</v>
      </c>
      <c r="G1" s="5" t="s">
        <v>311</v>
      </c>
      <c r="H1" s="5" t="s">
        <v>345</v>
      </c>
      <c r="I1" s="5" t="s">
        <v>346</v>
      </c>
      <c r="J1" s="5" t="s">
        <v>347</v>
      </c>
      <c r="K1" s="5" t="s">
        <v>348</v>
      </c>
      <c r="L1" s="5" t="s">
        <v>349</v>
      </c>
      <c r="M1" s="5" t="s">
        <v>350</v>
      </c>
      <c r="N1" s="6" t="s">
        <v>247</v>
      </c>
      <c r="O1" s="5" t="s">
        <v>307</v>
      </c>
    </row>
    <row r="2" spans="1:15">
      <c r="A2" s="1">
        <v>1</v>
      </c>
      <c r="B2" s="8" t="s">
        <v>308</v>
      </c>
      <c r="C2" s="9" t="s">
        <v>44</v>
      </c>
      <c r="D2" s="2">
        <v>7.9258241758241752</v>
      </c>
      <c r="E2" s="2">
        <v>55.106199982912273</v>
      </c>
      <c r="F2" s="2">
        <v>51.264837625979851</v>
      </c>
      <c r="G2" s="2">
        <v>58.516121384542444</v>
      </c>
      <c r="H2" s="2">
        <v>49.786111111111126</v>
      </c>
      <c r="I2" s="2">
        <v>6.3406593406593403</v>
      </c>
      <c r="J2" s="2">
        <v>55.106199982912273</v>
      </c>
      <c r="K2" s="2">
        <v>61.517805151175821</v>
      </c>
      <c r="L2" s="2">
        <v>76.070957799905173</v>
      </c>
      <c r="M2" s="2">
        <v>74.679166666666688</v>
      </c>
      <c r="N2" s="2">
        <v>273.71478894131928</v>
      </c>
      <c r="O2" s="18">
        <v>0</v>
      </c>
    </row>
    <row r="3" spans="1:15">
      <c r="A3" s="1">
        <v>2</v>
      </c>
      <c r="B3" s="8" t="s">
        <v>2</v>
      </c>
      <c r="C3" s="9" t="s">
        <v>3</v>
      </c>
      <c r="D3" s="2">
        <v>57.290109890109889</v>
      </c>
      <c r="E3" s="2">
        <v>54.119898613049259</v>
      </c>
      <c r="F3" s="2">
        <v>52.264837625979851</v>
      </c>
      <c r="G3" s="2">
        <v>16.333333333333329</v>
      </c>
      <c r="H3" s="2">
        <v>45.786111111111126</v>
      </c>
      <c r="I3" s="2">
        <v>45.832087912087914</v>
      </c>
      <c r="J3" s="2">
        <v>54.119898613049259</v>
      </c>
      <c r="K3" s="2">
        <v>62.717805151175817</v>
      </c>
      <c r="L3" s="2">
        <v>21.233333333333327</v>
      </c>
      <c r="M3" s="2">
        <v>68.679166666666688</v>
      </c>
      <c r="N3" s="2">
        <v>252.58229167631299</v>
      </c>
      <c r="O3" s="18" t="s">
        <v>254</v>
      </c>
    </row>
    <row r="4" spans="1:15">
      <c r="A4" s="1">
        <v>3</v>
      </c>
      <c r="B4" s="8" t="s">
        <v>2</v>
      </c>
      <c r="C4" s="9" t="s">
        <v>4</v>
      </c>
      <c r="D4" s="2">
        <v>8.9258241758241752</v>
      </c>
      <c r="E4" s="2">
        <v>48.202090393871174</v>
      </c>
      <c r="F4" s="2">
        <v>50.264837625979851</v>
      </c>
      <c r="G4" s="2">
        <v>49.516121384542444</v>
      </c>
      <c r="H4" s="2">
        <v>47.786111111111126</v>
      </c>
      <c r="I4" s="2">
        <v>7.1406593406593402</v>
      </c>
      <c r="J4" s="2">
        <v>48.202090393871174</v>
      </c>
      <c r="K4" s="2">
        <v>60.317805151175818</v>
      </c>
      <c r="L4" s="2">
        <v>64.370957799905185</v>
      </c>
      <c r="M4" s="2">
        <v>71.679166666666688</v>
      </c>
      <c r="N4" s="2">
        <v>251.71067935227819</v>
      </c>
      <c r="O4" s="18" t="s">
        <v>254</v>
      </c>
    </row>
    <row r="5" spans="1:15">
      <c r="A5" s="1">
        <v>4</v>
      </c>
      <c r="B5" s="8" t="s">
        <v>308</v>
      </c>
      <c r="C5" s="9" t="s">
        <v>43</v>
      </c>
      <c r="D5" s="2">
        <v>36.290109890109889</v>
      </c>
      <c r="E5" s="2">
        <v>14.242132543502393</v>
      </c>
      <c r="F5" s="2">
        <v>47.264837625979851</v>
      </c>
      <c r="G5" s="2">
        <v>52.516121384542444</v>
      </c>
      <c r="H5" s="2">
        <v>50.786111111111126</v>
      </c>
      <c r="I5" s="2">
        <v>29.032087912087913</v>
      </c>
      <c r="J5" s="2">
        <v>14.242132543502393</v>
      </c>
      <c r="K5" s="2">
        <v>56.717805151175817</v>
      </c>
      <c r="L5" s="2">
        <v>68.270957799905176</v>
      </c>
      <c r="M5" s="2">
        <v>76.179166666666688</v>
      </c>
      <c r="N5" s="2">
        <v>244.44215007333798</v>
      </c>
      <c r="O5" s="18" t="s">
        <v>268</v>
      </c>
    </row>
    <row r="6" spans="1:15">
      <c r="A6" s="1">
        <v>5</v>
      </c>
      <c r="B6" s="8" t="s">
        <v>2</v>
      </c>
      <c r="C6" s="9" t="s">
        <v>31</v>
      </c>
      <c r="D6" s="2">
        <v>34.290109890109889</v>
      </c>
      <c r="E6" s="2">
        <v>51.160994503460216</v>
      </c>
      <c r="F6" s="2">
        <v>50.264837625979851</v>
      </c>
      <c r="G6" s="2">
        <v>18.333333333333329</v>
      </c>
      <c r="H6" s="2">
        <v>51.786111111111126</v>
      </c>
      <c r="I6" s="2">
        <v>27.432087912087912</v>
      </c>
      <c r="J6" s="2">
        <v>51.160994503460216</v>
      </c>
      <c r="K6" s="2">
        <v>60.317805151175818</v>
      </c>
      <c r="L6" s="2">
        <v>23.833333333333329</v>
      </c>
      <c r="M6" s="2">
        <v>77.679166666666688</v>
      </c>
      <c r="N6" s="2">
        <v>240.42338756672393</v>
      </c>
      <c r="O6" s="18" t="s">
        <v>267</v>
      </c>
    </row>
    <row r="7" spans="1:15">
      <c r="A7" s="1">
        <v>6</v>
      </c>
      <c r="B7" s="8" t="s">
        <v>2</v>
      </c>
      <c r="C7" s="9" t="s">
        <v>29</v>
      </c>
      <c r="D7" s="2">
        <v>43.290109890109889</v>
      </c>
      <c r="E7" s="2">
        <v>49.188391763734188</v>
      </c>
      <c r="F7" s="2">
        <v>44.264837625979851</v>
      </c>
      <c r="G7" s="2">
        <v>50.516121384542444</v>
      </c>
      <c r="H7" s="2">
        <v>17.361111111111114</v>
      </c>
      <c r="I7" s="2">
        <v>34.632087912087911</v>
      </c>
      <c r="J7" s="2">
        <v>49.188391763734188</v>
      </c>
      <c r="K7" s="2">
        <v>53.117805151175823</v>
      </c>
      <c r="L7" s="2">
        <v>65.670957799905182</v>
      </c>
      <c r="M7" s="2">
        <v>26.041666666666671</v>
      </c>
      <c r="N7" s="2">
        <v>228.65090929356978</v>
      </c>
      <c r="O7" s="18" t="s">
        <v>265</v>
      </c>
    </row>
    <row r="8" spans="1:15">
      <c r="A8" s="1">
        <v>7</v>
      </c>
      <c r="B8" s="8" t="s">
        <v>2</v>
      </c>
      <c r="C8" s="9" t="s">
        <v>8</v>
      </c>
      <c r="D8" s="2">
        <v>0</v>
      </c>
      <c r="E8" s="2">
        <v>42.284282174693089</v>
      </c>
      <c r="F8" s="2">
        <v>42.264837625979851</v>
      </c>
      <c r="G8" s="2">
        <v>50.516121384542444</v>
      </c>
      <c r="H8" s="2">
        <v>44.786111111111126</v>
      </c>
      <c r="I8" s="2">
        <v>0</v>
      </c>
      <c r="J8" s="2">
        <v>42.284282174693089</v>
      </c>
      <c r="K8" s="2">
        <v>50.717805151175817</v>
      </c>
      <c r="L8" s="2">
        <v>65.670957799905182</v>
      </c>
      <c r="M8" s="2">
        <v>67.179166666666688</v>
      </c>
      <c r="N8" s="2">
        <v>225.85221179244076</v>
      </c>
      <c r="O8" s="18" t="s">
        <v>265</v>
      </c>
    </row>
    <row r="9" spans="1:15">
      <c r="A9" s="1">
        <v>8</v>
      </c>
      <c r="B9" s="8" t="s">
        <v>308</v>
      </c>
      <c r="C9" s="11" t="s">
        <v>24</v>
      </c>
      <c r="D9" s="2">
        <v>0</v>
      </c>
      <c r="E9" s="2">
        <v>59.051405462364329</v>
      </c>
      <c r="F9" s="2">
        <v>46.264837625979851</v>
      </c>
      <c r="G9" s="2">
        <v>32.516121384542444</v>
      </c>
      <c r="H9" s="2">
        <v>45.786111111111126</v>
      </c>
      <c r="I9" s="2">
        <v>0</v>
      </c>
      <c r="J9" s="2">
        <v>59.051405462364329</v>
      </c>
      <c r="K9" s="2">
        <v>55.517805151175821</v>
      </c>
      <c r="L9" s="2">
        <v>42.270957799905176</v>
      </c>
      <c r="M9" s="2">
        <v>68.679166666666688</v>
      </c>
      <c r="N9" s="2">
        <v>225.519335080112</v>
      </c>
      <c r="O9" s="18" t="s">
        <v>298</v>
      </c>
    </row>
    <row r="10" spans="1:15">
      <c r="A10" s="1">
        <v>9</v>
      </c>
      <c r="B10" s="8" t="s">
        <v>2</v>
      </c>
      <c r="C10" s="9" t="s">
        <v>116</v>
      </c>
      <c r="D10" s="2">
        <v>0</v>
      </c>
      <c r="E10" s="2">
        <v>0</v>
      </c>
      <c r="F10" s="2">
        <v>57.264837625979851</v>
      </c>
      <c r="G10" s="2">
        <v>48.516121384542444</v>
      </c>
      <c r="H10" s="2">
        <v>59.786111111111126</v>
      </c>
      <c r="I10" s="2">
        <v>0</v>
      </c>
      <c r="J10" s="2">
        <v>0</v>
      </c>
      <c r="K10" s="2">
        <v>68.717805151175824</v>
      </c>
      <c r="L10" s="2">
        <v>63.07095779990518</v>
      </c>
      <c r="M10" s="2">
        <v>89.679166666666688</v>
      </c>
      <c r="N10" s="2">
        <v>221.4679296177477</v>
      </c>
      <c r="O10" s="18" t="s">
        <v>271</v>
      </c>
    </row>
    <row r="11" spans="1:15">
      <c r="A11" s="1">
        <v>10</v>
      </c>
      <c r="B11" s="8" t="s">
        <v>2</v>
      </c>
      <c r="C11" s="9" t="s">
        <v>25</v>
      </c>
      <c r="D11" s="2">
        <v>39.290109890109889</v>
      </c>
      <c r="E11" s="2">
        <v>43.270583544556104</v>
      </c>
      <c r="F11" s="2">
        <v>47.264837625979851</v>
      </c>
      <c r="G11" s="2">
        <v>46.516121384542444</v>
      </c>
      <c r="H11" s="2">
        <v>6.3611111111111143</v>
      </c>
      <c r="I11" s="2">
        <v>31.432087912087912</v>
      </c>
      <c r="J11" s="2">
        <v>43.270583544556104</v>
      </c>
      <c r="K11" s="2">
        <v>56.717805151175817</v>
      </c>
      <c r="L11" s="2">
        <v>60.470957799905179</v>
      </c>
      <c r="M11" s="2">
        <v>9.5416666666666714</v>
      </c>
      <c r="N11" s="2">
        <v>201.43310107439169</v>
      </c>
      <c r="O11" s="18" t="s">
        <v>298</v>
      </c>
    </row>
    <row r="12" spans="1:15">
      <c r="A12" s="1">
        <v>11</v>
      </c>
      <c r="B12" s="8" t="s">
        <v>2</v>
      </c>
      <c r="C12" s="9" t="s">
        <v>39</v>
      </c>
      <c r="D12" s="2">
        <v>0</v>
      </c>
      <c r="E12" s="2">
        <v>46.229487654145146</v>
      </c>
      <c r="F12" s="2">
        <v>50.264837625979851</v>
      </c>
      <c r="G12" s="2">
        <v>17.333333333333329</v>
      </c>
      <c r="H12" s="2">
        <v>44.786111111111126</v>
      </c>
      <c r="I12" s="2">
        <v>0</v>
      </c>
      <c r="J12" s="2">
        <v>46.229487654145146</v>
      </c>
      <c r="K12" s="2">
        <v>60.317805151175818</v>
      </c>
      <c r="L12" s="2">
        <v>22.533333333333328</v>
      </c>
      <c r="M12" s="2">
        <v>67.179166666666688</v>
      </c>
      <c r="N12" s="2">
        <v>196.25979280532096</v>
      </c>
      <c r="O12" s="18" t="s">
        <v>260</v>
      </c>
    </row>
    <row r="13" spans="1:15">
      <c r="A13" s="1">
        <v>12</v>
      </c>
      <c r="B13" s="8" t="s">
        <v>2</v>
      </c>
      <c r="C13" s="9" t="s">
        <v>7</v>
      </c>
      <c r="D13" s="2">
        <v>36.290109890109889</v>
      </c>
      <c r="E13" s="2">
        <v>50.174693133597202</v>
      </c>
      <c r="F13" s="2">
        <v>39.264837625979851</v>
      </c>
      <c r="G13" s="2">
        <v>49.516121384542444</v>
      </c>
      <c r="H13" s="2">
        <v>0</v>
      </c>
      <c r="I13" s="2">
        <v>29.032087912087913</v>
      </c>
      <c r="J13" s="2">
        <v>50.174693133597202</v>
      </c>
      <c r="K13" s="2">
        <v>47.117805151175823</v>
      </c>
      <c r="L13" s="2">
        <v>64.370957799905185</v>
      </c>
      <c r="M13" s="2">
        <v>0</v>
      </c>
      <c r="N13" s="2">
        <v>190.69554399676611</v>
      </c>
      <c r="O13" s="18" t="s">
        <v>257</v>
      </c>
    </row>
    <row r="14" spans="1:15">
      <c r="A14" s="1">
        <v>13</v>
      </c>
      <c r="B14" s="8" t="s">
        <v>2</v>
      </c>
      <c r="C14" s="9" t="s">
        <v>15</v>
      </c>
      <c r="D14" s="2">
        <v>31.290109890109889</v>
      </c>
      <c r="E14" s="2">
        <v>54.119898613049259</v>
      </c>
      <c r="F14" s="2">
        <v>40.264837625979851</v>
      </c>
      <c r="G14" s="2">
        <v>0</v>
      </c>
      <c r="H14" s="2">
        <v>41.786111111111126</v>
      </c>
      <c r="I14" s="2">
        <v>25.032087912087913</v>
      </c>
      <c r="J14" s="2">
        <v>54.119898613049259</v>
      </c>
      <c r="K14" s="2">
        <v>48.317805151175818</v>
      </c>
      <c r="L14" s="2">
        <v>0</v>
      </c>
      <c r="M14" s="2">
        <v>62.679166666666688</v>
      </c>
      <c r="N14" s="2">
        <v>190.14895834297968</v>
      </c>
      <c r="O14" s="18" t="s">
        <v>271</v>
      </c>
    </row>
    <row r="15" spans="1:15">
      <c r="A15" s="1">
        <v>14</v>
      </c>
      <c r="B15" s="8" t="s">
        <v>309</v>
      </c>
      <c r="C15" s="9" t="s">
        <v>51</v>
      </c>
      <c r="D15" s="2">
        <v>0</v>
      </c>
      <c r="E15" s="2">
        <v>35.380172585651991</v>
      </c>
      <c r="F15" s="2">
        <v>46.264837625979851</v>
      </c>
      <c r="G15" s="2">
        <v>39.516121384542444</v>
      </c>
      <c r="H15" s="2">
        <v>30.786111111111126</v>
      </c>
      <c r="I15" s="2">
        <v>0</v>
      </c>
      <c r="J15" s="2">
        <v>35.380172585651991</v>
      </c>
      <c r="K15" s="2">
        <v>55.517805151175821</v>
      </c>
      <c r="L15" s="2">
        <v>51.370957799905177</v>
      </c>
      <c r="M15" s="2">
        <v>46.179166666666688</v>
      </c>
      <c r="N15" s="2">
        <v>188.44810220339969</v>
      </c>
      <c r="O15" s="18">
        <v>0</v>
      </c>
    </row>
    <row r="16" spans="1:15">
      <c r="A16" s="1">
        <v>15</v>
      </c>
      <c r="B16" s="8" t="s">
        <v>308</v>
      </c>
      <c r="C16" s="9" t="s">
        <v>118</v>
      </c>
      <c r="D16" s="2">
        <v>0</v>
      </c>
      <c r="E16" s="2">
        <v>0</v>
      </c>
      <c r="F16" s="2">
        <v>45.264837625979851</v>
      </c>
      <c r="G16" s="2">
        <v>46.516121384542444</v>
      </c>
      <c r="H16" s="2">
        <v>42.786111111111126</v>
      </c>
      <c r="I16" s="2">
        <v>0</v>
      </c>
      <c r="J16" s="2">
        <v>0</v>
      </c>
      <c r="K16" s="2">
        <v>54.317805151175818</v>
      </c>
      <c r="L16" s="2">
        <v>60.470957799905179</v>
      </c>
      <c r="M16" s="2">
        <v>64.179166666666688</v>
      </c>
      <c r="N16" s="2">
        <v>178.9679296177477</v>
      </c>
      <c r="O16" s="18" t="s">
        <v>264</v>
      </c>
    </row>
    <row r="17" spans="1:15">
      <c r="A17" s="1">
        <v>16</v>
      </c>
      <c r="B17" s="8" t="s">
        <v>2</v>
      </c>
      <c r="C17" s="9" t="s">
        <v>97</v>
      </c>
      <c r="D17" s="2">
        <v>34.290109890109889</v>
      </c>
      <c r="E17" s="2">
        <v>33.407569845925977</v>
      </c>
      <c r="F17" s="2">
        <v>0</v>
      </c>
      <c r="G17" s="2">
        <v>31.516121384542444</v>
      </c>
      <c r="H17" s="2">
        <v>45.786111111111126</v>
      </c>
      <c r="I17" s="2">
        <v>27.432087912087912</v>
      </c>
      <c r="J17" s="2">
        <v>33.407569845925977</v>
      </c>
      <c r="K17" s="2">
        <v>0</v>
      </c>
      <c r="L17" s="2">
        <v>40.970957799905179</v>
      </c>
      <c r="M17" s="2">
        <v>68.679166666666688</v>
      </c>
      <c r="N17" s="2">
        <v>170.48978222458575</v>
      </c>
      <c r="O17" s="18" t="s">
        <v>298</v>
      </c>
    </row>
    <row r="18" spans="1:15">
      <c r="A18" s="1">
        <v>17</v>
      </c>
      <c r="B18" s="8" t="s">
        <v>2</v>
      </c>
      <c r="C18" s="11" t="s">
        <v>35</v>
      </c>
      <c r="D18" s="2">
        <v>28.328571428571422</v>
      </c>
      <c r="E18" s="2">
        <v>39.325378065104047</v>
      </c>
      <c r="F18" s="2">
        <v>42.264837625979851</v>
      </c>
      <c r="G18" s="2">
        <v>43.516121384542444</v>
      </c>
      <c r="H18" s="2">
        <v>0</v>
      </c>
      <c r="I18" s="2">
        <v>22.662857142857138</v>
      </c>
      <c r="J18" s="2">
        <v>39.325378065104047</v>
      </c>
      <c r="K18" s="2">
        <v>50.717805151175817</v>
      </c>
      <c r="L18" s="2">
        <v>56.57095779990518</v>
      </c>
      <c r="M18" s="2">
        <v>0</v>
      </c>
      <c r="N18" s="2">
        <v>169.27699815904219</v>
      </c>
      <c r="O18" s="18" t="s">
        <v>298</v>
      </c>
    </row>
    <row r="19" spans="1:15">
      <c r="A19" s="1">
        <v>18</v>
      </c>
      <c r="B19" s="8" t="s">
        <v>309</v>
      </c>
      <c r="C19" s="9" t="s">
        <v>46</v>
      </c>
      <c r="D19" s="2">
        <v>0</v>
      </c>
      <c r="E19" s="2">
        <v>26.503460256884864</v>
      </c>
      <c r="F19" s="2">
        <v>27.264837625979851</v>
      </c>
      <c r="G19" s="2">
        <v>39.516121384542444</v>
      </c>
      <c r="H19" s="2">
        <v>38.786111111111126</v>
      </c>
      <c r="I19" s="2">
        <v>0</v>
      </c>
      <c r="J19" s="2">
        <v>26.503460256884864</v>
      </c>
      <c r="K19" s="2">
        <v>32.717805151175817</v>
      </c>
      <c r="L19" s="2">
        <v>51.370957799905177</v>
      </c>
      <c r="M19" s="2">
        <v>58.179166666666688</v>
      </c>
      <c r="N19" s="2">
        <v>168.77138987463255</v>
      </c>
      <c r="O19" s="18" t="s">
        <v>264</v>
      </c>
    </row>
    <row r="20" spans="1:15">
      <c r="A20" s="1">
        <v>19</v>
      </c>
      <c r="B20" s="8" t="s">
        <v>308</v>
      </c>
      <c r="C20" s="9" t="s">
        <v>23</v>
      </c>
      <c r="D20" s="2">
        <v>0</v>
      </c>
      <c r="E20" s="2">
        <v>49.188391763734188</v>
      </c>
      <c r="F20" s="2">
        <v>35.264837625979851</v>
      </c>
      <c r="G20" s="2">
        <v>0</v>
      </c>
      <c r="H20" s="2">
        <v>49.786111111111126</v>
      </c>
      <c r="I20" s="2">
        <v>0</v>
      </c>
      <c r="J20" s="2">
        <v>49.188391763734188</v>
      </c>
      <c r="K20" s="2">
        <v>42.317805151175818</v>
      </c>
      <c r="L20" s="2">
        <v>0</v>
      </c>
      <c r="M20" s="2">
        <v>74.679166666666688</v>
      </c>
      <c r="N20" s="2">
        <v>166.18536358157669</v>
      </c>
      <c r="O20" s="18" t="s">
        <v>276</v>
      </c>
    </row>
    <row r="21" spans="1:15">
      <c r="A21" s="1">
        <v>20</v>
      </c>
      <c r="B21" s="8" t="s">
        <v>2</v>
      </c>
      <c r="C21" s="9" t="s">
        <v>119</v>
      </c>
      <c r="D21" s="2">
        <v>0</v>
      </c>
      <c r="E21" s="2">
        <v>0</v>
      </c>
      <c r="F21" s="2">
        <v>44.264837625979851</v>
      </c>
      <c r="G21" s="2">
        <v>53.516121384542444</v>
      </c>
      <c r="H21" s="2">
        <v>27.786111111111126</v>
      </c>
      <c r="I21" s="2">
        <v>0</v>
      </c>
      <c r="J21" s="2">
        <v>0</v>
      </c>
      <c r="K21" s="2">
        <v>53.117805151175823</v>
      </c>
      <c r="L21" s="2">
        <v>69.570957799905173</v>
      </c>
      <c r="M21" s="2">
        <v>41.679166666666688</v>
      </c>
      <c r="N21" s="2">
        <v>164.36792961774768</v>
      </c>
      <c r="O21" s="18" t="s">
        <v>259</v>
      </c>
    </row>
    <row r="22" spans="1:15">
      <c r="A22" s="1">
        <v>21</v>
      </c>
      <c r="B22" s="8" t="s">
        <v>2</v>
      </c>
      <c r="C22" s="11" t="s">
        <v>94</v>
      </c>
      <c r="D22" s="2">
        <v>40.290109890109889</v>
      </c>
      <c r="E22" s="2">
        <v>0</v>
      </c>
      <c r="F22" s="2">
        <v>37.264837625979851</v>
      </c>
      <c r="G22" s="2">
        <v>17.333333333333329</v>
      </c>
      <c r="H22" s="2">
        <v>42.786111111111126</v>
      </c>
      <c r="I22" s="2">
        <v>32.232087912087913</v>
      </c>
      <c r="J22" s="2">
        <v>0</v>
      </c>
      <c r="K22" s="2">
        <v>44.717805151175817</v>
      </c>
      <c r="L22" s="2">
        <v>22.533333333333328</v>
      </c>
      <c r="M22" s="2">
        <v>64.179166666666688</v>
      </c>
      <c r="N22" s="2">
        <v>163.66239306326375</v>
      </c>
      <c r="O22" s="18" t="s">
        <v>264</v>
      </c>
    </row>
    <row r="23" spans="1:15">
      <c r="A23" s="1">
        <v>22</v>
      </c>
      <c r="B23" s="8" t="s">
        <v>308</v>
      </c>
      <c r="C23" s="9" t="s">
        <v>30</v>
      </c>
      <c r="D23" s="2">
        <v>0</v>
      </c>
      <c r="E23" s="2">
        <v>39.325378065104047</v>
      </c>
      <c r="F23" s="2">
        <v>10.60526315789474</v>
      </c>
      <c r="G23" s="2">
        <v>33.570175438596493</v>
      </c>
      <c r="H23" s="2">
        <v>43.786111111111126</v>
      </c>
      <c r="I23" s="2">
        <v>0</v>
      </c>
      <c r="J23" s="2">
        <v>39.325378065104047</v>
      </c>
      <c r="K23" s="2">
        <v>12.726315789473688</v>
      </c>
      <c r="L23" s="2">
        <v>43.641228070175444</v>
      </c>
      <c r="M23" s="2">
        <v>65.679166666666688</v>
      </c>
      <c r="N23" s="2">
        <v>161.37208859141987</v>
      </c>
      <c r="O23" s="18" t="s">
        <v>264</v>
      </c>
    </row>
    <row r="24" spans="1:15">
      <c r="A24" s="1">
        <v>23</v>
      </c>
      <c r="B24" s="8" t="s">
        <v>308</v>
      </c>
      <c r="C24" s="9" t="s">
        <v>77</v>
      </c>
      <c r="D24" s="2">
        <v>9.9258241758241752</v>
      </c>
      <c r="E24" s="2">
        <v>12.269529803776365</v>
      </c>
      <c r="F24" s="2">
        <v>0</v>
      </c>
      <c r="G24" s="2">
        <v>51.516121384542444</v>
      </c>
      <c r="H24" s="2">
        <v>44.786111111111126</v>
      </c>
      <c r="I24" s="2">
        <v>7.9406593406593409</v>
      </c>
      <c r="J24" s="2">
        <v>12.269529803776365</v>
      </c>
      <c r="K24" s="2">
        <v>0</v>
      </c>
      <c r="L24" s="2">
        <v>66.970957799905179</v>
      </c>
      <c r="M24" s="2">
        <v>67.179166666666688</v>
      </c>
      <c r="N24" s="2">
        <v>154.36031361100757</v>
      </c>
      <c r="O24" s="18" t="s">
        <v>294</v>
      </c>
    </row>
    <row r="25" spans="1:15">
      <c r="A25" s="1">
        <v>24</v>
      </c>
      <c r="B25" s="8" t="s">
        <v>2</v>
      </c>
      <c r="C25" s="10" t="s">
        <v>17</v>
      </c>
      <c r="D25" s="2">
        <v>5.9258241758241752</v>
      </c>
      <c r="E25" s="2">
        <v>52.14729587332323</v>
      </c>
      <c r="F25" s="2">
        <v>36.264837625979851</v>
      </c>
      <c r="G25" s="2">
        <v>0</v>
      </c>
      <c r="H25" s="2">
        <v>35.786111111111126</v>
      </c>
      <c r="I25" s="2">
        <v>4.7406593406593407</v>
      </c>
      <c r="J25" s="2">
        <v>52.14729587332323</v>
      </c>
      <c r="K25" s="2">
        <v>43.517805151175821</v>
      </c>
      <c r="L25" s="2">
        <v>0</v>
      </c>
      <c r="M25" s="2">
        <v>53.679166666666688</v>
      </c>
      <c r="N25" s="2">
        <v>154.08492703182509</v>
      </c>
      <c r="O25" s="18" t="s">
        <v>267</v>
      </c>
    </row>
    <row r="26" spans="1:15">
      <c r="A26" s="1">
        <v>25</v>
      </c>
      <c r="B26" s="8" t="s">
        <v>309</v>
      </c>
      <c r="C26" s="11" t="s">
        <v>47</v>
      </c>
      <c r="D26" s="2">
        <v>1.961538461538467</v>
      </c>
      <c r="E26" s="2">
        <v>3.6023694927804257</v>
      </c>
      <c r="F26" s="2">
        <v>38.264837625979851</v>
      </c>
      <c r="G26" s="2">
        <v>39.516121384542444</v>
      </c>
      <c r="H26" s="2">
        <v>31.786111111111126</v>
      </c>
      <c r="I26" s="2">
        <v>1.5692307692307736</v>
      </c>
      <c r="J26" s="2">
        <v>3.6023694927804257</v>
      </c>
      <c r="K26" s="2">
        <v>45.91780515117582</v>
      </c>
      <c r="L26" s="2">
        <v>51.370957799905177</v>
      </c>
      <c r="M26" s="2">
        <v>47.679166666666688</v>
      </c>
      <c r="N26" s="2">
        <v>150.13952987975887</v>
      </c>
      <c r="O26" s="18" t="s">
        <v>298</v>
      </c>
    </row>
    <row r="27" spans="1:15">
      <c r="A27" s="1">
        <v>26</v>
      </c>
      <c r="B27" s="8" t="s">
        <v>2</v>
      </c>
      <c r="C27" s="9" t="s">
        <v>71</v>
      </c>
      <c r="D27" s="2">
        <v>43.290109890109889</v>
      </c>
      <c r="E27" s="2">
        <v>47.21578902400816</v>
      </c>
      <c r="F27" s="2">
        <v>9.6052631578947398</v>
      </c>
      <c r="G27" s="2">
        <v>43.516121384542444</v>
      </c>
      <c r="H27" s="2">
        <v>0</v>
      </c>
      <c r="I27" s="2">
        <v>34.632087912087911</v>
      </c>
      <c r="J27" s="2">
        <v>47.21578902400816</v>
      </c>
      <c r="K27" s="2">
        <v>11.526315789473687</v>
      </c>
      <c r="L27" s="2">
        <v>56.57095779990518</v>
      </c>
      <c r="M27" s="2">
        <v>0</v>
      </c>
      <c r="N27" s="2">
        <v>149.94515052547493</v>
      </c>
      <c r="O27" s="18" t="s">
        <v>260</v>
      </c>
    </row>
    <row r="28" spans="1:15">
      <c r="A28" s="1">
        <v>27</v>
      </c>
      <c r="B28" s="8" t="s">
        <v>309</v>
      </c>
      <c r="C28" s="9" t="s">
        <v>57</v>
      </c>
      <c r="D28" s="2">
        <v>0</v>
      </c>
      <c r="E28" s="2">
        <v>34.393871215788977</v>
      </c>
      <c r="F28" s="2">
        <v>23.264837625979851</v>
      </c>
      <c r="G28" s="2">
        <v>33.516121384542444</v>
      </c>
      <c r="H28" s="2">
        <v>28.786111111111126</v>
      </c>
      <c r="I28" s="2">
        <v>0</v>
      </c>
      <c r="J28" s="2">
        <v>34.393871215788977</v>
      </c>
      <c r="K28" s="2">
        <v>27.91780515117582</v>
      </c>
      <c r="L28" s="2">
        <v>43.57095779990518</v>
      </c>
      <c r="M28" s="2">
        <v>43.179166666666688</v>
      </c>
      <c r="N28" s="2">
        <v>149.06180083353667</v>
      </c>
      <c r="O28" s="18" t="s">
        <v>266</v>
      </c>
    </row>
    <row r="29" spans="1:15">
      <c r="A29" s="1">
        <v>28</v>
      </c>
      <c r="B29" s="8" t="s">
        <v>308</v>
      </c>
      <c r="C29" s="9" t="s">
        <v>45</v>
      </c>
      <c r="D29" s="2">
        <v>7.9642857142857082</v>
      </c>
      <c r="E29" s="2">
        <v>22.648876484492888</v>
      </c>
      <c r="F29" s="2">
        <v>7.6052631578947398</v>
      </c>
      <c r="G29" s="2">
        <v>45.516121384542444</v>
      </c>
      <c r="H29" s="2">
        <v>33.786111111111126</v>
      </c>
      <c r="I29" s="2">
        <v>6.3714285714285666</v>
      </c>
      <c r="J29" s="2">
        <v>22.648876484492888</v>
      </c>
      <c r="K29" s="2">
        <v>9.1263157894736882</v>
      </c>
      <c r="L29" s="2">
        <v>59.170957799905182</v>
      </c>
      <c r="M29" s="2">
        <v>50.679166666666688</v>
      </c>
      <c r="N29" s="2">
        <v>147.996745311967</v>
      </c>
      <c r="O29" s="18" t="s">
        <v>262</v>
      </c>
    </row>
    <row r="30" spans="1:15">
      <c r="A30" s="1">
        <v>29</v>
      </c>
      <c r="B30" s="8" t="s">
        <v>309</v>
      </c>
      <c r="C30" s="9" t="s">
        <v>50</v>
      </c>
      <c r="D30" s="2">
        <v>0</v>
      </c>
      <c r="E30" s="2">
        <v>32.421268476062949</v>
      </c>
      <c r="F30" s="2">
        <v>24.264837625979851</v>
      </c>
      <c r="G30" s="2">
        <v>31.516121384542444</v>
      </c>
      <c r="H30" s="2">
        <v>26.786111111111126</v>
      </c>
      <c r="I30" s="2">
        <v>0</v>
      </c>
      <c r="J30" s="2">
        <v>32.421268476062949</v>
      </c>
      <c r="K30" s="2">
        <v>29.117805151175819</v>
      </c>
      <c r="L30" s="2">
        <v>40.970957799905179</v>
      </c>
      <c r="M30" s="2">
        <v>40.179166666666688</v>
      </c>
      <c r="N30" s="2">
        <v>142.68919809381063</v>
      </c>
      <c r="O30" s="18" t="s">
        <v>271</v>
      </c>
    </row>
    <row r="31" spans="1:15">
      <c r="A31" s="1">
        <v>30</v>
      </c>
      <c r="B31" s="8" t="s">
        <v>308</v>
      </c>
      <c r="C31" s="9" t="s">
        <v>36</v>
      </c>
      <c r="D31" s="2">
        <v>0</v>
      </c>
      <c r="E31" s="2">
        <v>29.932332754250538</v>
      </c>
      <c r="F31" s="2">
        <v>38.264837625979851</v>
      </c>
      <c r="G31" s="2">
        <v>7.3333333333333286</v>
      </c>
      <c r="H31" s="2">
        <v>36.786111111111126</v>
      </c>
      <c r="I31" s="2">
        <v>0</v>
      </c>
      <c r="J31" s="2">
        <v>29.932332754250538</v>
      </c>
      <c r="K31" s="2">
        <v>45.91780515117582</v>
      </c>
      <c r="L31" s="2">
        <v>9.5333333333333279</v>
      </c>
      <c r="M31" s="2">
        <v>55.179166666666688</v>
      </c>
      <c r="N31" s="2">
        <v>140.56263790542636</v>
      </c>
      <c r="O31" s="18" t="s">
        <v>298</v>
      </c>
    </row>
    <row r="32" spans="1:15">
      <c r="A32" s="1">
        <v>31</v>
      </c>
      <c r="B32" s="8" t="s">
        <v>2</v>
      </c>
      <c r="C32" s="9" t="s">
        <v>18</v>
      </c>
      <c r="D32" s="2">
        <v>0</v>
      </c>
      <c r="E32" s="2">
        <v>14.242132543502393</v>
      </c>
      <c r="F32" s="2">
        <v>52.264837625979851</v>
      </c>
      <c r="G32" s="2">
        <v>41.516121384542444</v>
      </c>
      <c r="H32" s="2">
        <v>0</v>
      </c>
      <c r="I32" s="2">
        <v>0</v>
      </c>
      <c r="J32" s="2">
        <v>14.242132543502393</v>
      </c>
      <c r="K32" s="2">
        <v>62.717805151175817</v>
      </c>
      <c r="L32" s="2">
        <v>53.970957799905179</v>
      </c>
      <c r="M32" s="2">
        <v>0</v>
      </c>
      <c r="N32" s="2">
        <v>130.93089549458341</v>
      </c>
      <c r="O32" s="18" t="s">
        <v>259</v>
      </c>
    </row>
    <row r="33" spans="1:15">
      <c r="A33" s="1">
        <v>32</v>
      </c>
      <c r="B33" s="8" t="s">
        <v>308</v>
      </c>
      <c r="C33" s="9" t="s">
        <v>72</v>
      </c>
      <c r="D33" s="2">
        <v>0</v>
      </c>
      <c r="E33" s="2">
        <v>11.283228433913351</v>
      </c>
      <c r="F33" s="2">
        <v>37.264837625979851</v>
      </c>
      <c r="G33" s="2">
        <v>0</v>
      </c>
      <c r="H33" s="2">
        <v>45.786111111111126</v>
      </c>
      <c r="I33" s="2">
        <v>0</v>
      </c>
      <c r="J33" s="2">
        <v>11.283228433913351</v>
      </c>
      <c r="K33" s="2">
        <v>44.717805151175817</v>
      </c>
      <c r="L33" s="2">
        <v>0</v>
      </c>
      <c r="M33" s="2">
        <v>68.679166666666688</v>
      </c>
      <c r="N33" s="2">
        <v>124.68020025175585</v>
      </c>
      <c r="O33" s="18" t="s">
        <v>266</v>
      </c>
    </row>
    <row r="34" spans="1:15">
      <c r="A34" s="1">
        <v>33</v>
      </c>
      <c r="B34" s="8" t="s">
        <v>2</v>
      </c>
      <c r="C34" s="11" t="s">
        <v>117</v>
      </c>
      <c r="D34" s="2">
        <v>0</v>
      </c>
      <c r="E34" s="2">
        <v>0</v>
      </c>
      <c r="F34" s="2">
        <v>53.264837625979851</v>
      </c>
      <c r="G34" s="2">
        <v>45.516121384542444</v>
      </c>
      <c r="H34" s="2">
        <v>0</v>
      </c>
      <c r="I34" s="2">
        <v>0</v>
      </c>
      <c r="J34" s="2">
        <v>0</v>
      </c>
      <c r="K34" s="2">
        <v>63.91780515117582</v>
      </c>
      <c r="L34" s="2">
        <v>59.170957799905182</v>
      </c>
      <c r="M34" s="2">
        <v>0</v>
      </c>
      <c r="N34" s="2">
        <v>123.08876295108101</v>
      </c>
      <c r="O34" s="18" t="s">
        <v>260</v>
      </c>
    </row>
    <row r="35" spans="1:15">
      <c r="A35" s="1">
        <v>34</v>
      </c>
      <c r="B35" s="8" t="s">
        <v>309</v>
      </c>
      <c r="C35" s="9" t="s">
        <v>84</v>
      </c>
      <c r="D35" s="2">
        <v>0</v>
      </c>
      <c r="E35" s="2">
        <v>16.124113576168341</v>
      </c>
      <c r="F35" s="2">
        <v>21.712206047032481</v>
      </c>
      <c r="G35" s="2">
        <v>25.516121384542444</v>
      </c>
      <c r="H35" s="2">
        <v>24.786111111111126</v>
      </c>
      <c r="I35" s="2">
        <v>0</v>
      </c>
      <c r="J35" s="2">
        <v>16.124113576168341</v>
      </c>
      <c r="K35" s="2">
        <v>26.054647256438976</v>
      </c>
      <c r="L35" s="2">
        <v>33.170957799905182</v>
      </c>
      <c r="M35" s="2">
        <v>37.179166666666688</v>
      </c>
      <c r="N35" s="2">
        <v>112.52888529917918</v>
      </c>
      <c r="O35" s="18" t="s">
        <v>264</v>
      </c>
    </row>
    <row r="36" spans="1:15">
      <c r="A36" s="1">
        <v>35</v>
      </c>
      <c r="B36" s="8" t="s">
        <v>2</v>
      </c>
      <c r="C36" s="9" t="s">
        <v>28</v>
      </c>
      <c r="D36" s="2">
        <v>31.290109890109889</v>
      </c>
      <c r="E36" s="2">
        <v>0</v>
      </c>
      <c r="F36" s="2">
        <v>0</v>
      </c>
      <c r="G36" s="2">
        <v>44.516121384542444</v>
      </c>
      <c r="H36" s="2">
        <v>17.361111111111114</v>
      </c>
      <c r="I36" s="2">
        <v>25.032087912087913</v>
      </c>
      <c r="J36" s="2">
        <v>0</v>
      </c>
      <c r="K36" s="2">
        <v>0</v>
      </c>
      <c r="L36" s="2">
        <v>57.870957799905177</v>
      </c>
      <c r="M36" s="2">
        <v>26.041666666666671</v>
      </c>
      <c r="N36" s="2">
        <v>108.94471237865976</v>
      </c>
      <c r="O36" s="18" t="s">
        <v>260</v>
      </c>
    </row>
    <row r="37" spans="1:15">
      <c r="A37" s="1">
        <v>36</v>
      </c>
      <c r="B37" s="8" t="s">
        <v>2</v>
      </c>
      <c r="C37" s="9" t="s">
        <v>250</v>
      </c>
      <c r="D37" s="2">
        <v>0</v>
      </c>
      <c r="E37" s="2">
        <v>0</v>
      </c>
      <c r="F37" s="2">
        <v>0</v>
      </c>
      <c r="G37" s="2">
        <v>37.516121384542444</v>
      </c>
      <c r="H37" s="2">
        <v>39.786111111111126</v>
      </c>
      <c r="I37" s="2">
        <v>0</v>
      </c>
      <c r="J37" s="2">
        <v>0</v>
      </c>
      <c r="K37" s="2">
        <v>0</v>
      </c>
      <c r="L37" s="2">
        <v>48.770957799905176</v>
      </c>
      <c r="M37" s="2">
        <v>59.679166666666688</v>
      </c>
      <c r="N37" s="2">
        <v>108.45012446657186</v>
      </c>
      <c r="O37" s="18" t="s">
        <v>268</v>
      </c>
    </row>
    <row r="38" spans="1:15">
      <c r="A38" s="1">
        <v>37</v>
      </c>
      <c r="B38" s="8" t="s">
        <v>2</v>
      </c>
      <c r="C38" s="9" t="s">
        <v>32</v>
      </c>
      <c r="D38" s="2">
        <v>29.290109890109889</v>
      </c>
      <c r="E38" s="2">
        <v>14.242132543502393</v>
      </c>
      <c r="F38" s="2">
        <v>0</v>
      </c>
      <c r="G38" s="2">
        <v>0</v>
      </c>
      <c r="H38" s="2">
        <v>45.786111111111126</v>
      </c>
      <c r="I38" s="2">
        <v>23.432087912087912</v>
      </c>
      <c r="J38" s="2">
        <v>14.242132543502393</v>
      </c>
      <c r="K38" s="2">
        <v>0</v>
      </c>
      <c r="L38" s="2">
        <v>0</v>
      </c>
      <c r="M38" s="2">
        <v>68.679166666666688</v>
      </c>
      <c r="N38" s="2">
        <v>106.35338712225699</v>
      </c>
      <c r="O38" s="18" t="s">
        <v>262</v>
      </c>
    </row>
    <row r="39" spans="1:15">
      <c r="A39" s="1">
        <v>38</v>
      </c>
      <c r="B39" s="8" t="s">
        <v>2</v>
      </c>
      <c r="C39" s="9" t="s">
        <v>6</v>
      </c>
      <c r="D39" s="2">
        <v>0</v>
      </c>
      <c r="E39" s="2">
        <v>40.311679434967061</v>
      </c>
      <c r="F39" s="2">
        <v>34.264837625979851</v>
      </c>
      <c r="G39" s="2">
        <v>16.333333333333329</v>
      </c>
      <c r="H39" s="2">
        <v>0</v>
      </c>
      <c r="I39" s="2">
        <v>0</v>
      </c>
      <c r="J39" s="2">
        <v>40.311679434967061</v>
      </c>
      <c r="K39" s="2">
        <v>41.117805151175823</v>
      </c>
      <c r="L39" s="2">
        <v>21.233333333333327</v>
      </c>
      <c r="M39" s="2">
        <v>0</v>
      </c>
      <c r="N39" s="2">
        <v>102.6628179194762</v>
      </c>
      <c r="O39" s="18" t="s">
        <v>255</v>
      </c>
    </row>
    <row r="40" spans="1:15">
      <c r="A40" s="1">
        <v>39</v>
      </c>
      <c r="B40" s="8" t="s">
        <v>308</v>
      </c>
      <c r="C40" s="11" t="s">
        <v>83</v>
      </c>
      <c r="D40" s="2">
        <v>0</v>
      </c>
      <c r="E40" s="2">
        <v>43.270583544556104</v>
      </c>
      <c r="F40" s="2">
        <v>28.264837625979851</v>
      </c>
      <c r="G40" s="2">
        <v>18.27927927927928</v>
      </c>
      <c r="H40" s="2">
        <v>0</v>
      </c>
      <c r="I40" s="2">
        <v>0</v>
      </c>
      <c r="J40" s="2">
        <v>43.270583544556104</v>
      </c>
      <c r="K40" s="2">
        <v>33.91780515117582</v>
      </c>
      <c r="L40" s="2">
        <v>23.763063063063065</v>
      </c>
      <c r="M40" s="2">
        <v>0</v>
      </c>
      <c r="N40" s="2">
        <v>100.951451758795</v>
      </c>
      <c r="O40" s="18" t="s">
        <v>260</v>
      </c>
    </row>
    <row r="41" spans="1:15">
      <c r="A41" s="1">
        <v>40</v>
      </c>
      <c r="B41" s="8" t="s">
        <v>308</v>
      </c>
      <c r="C41" s="11" t="s">
        <v>34</v>
      </c>
      <c r="D41" s="2">
        <v>0</v>
      </c>
      <c r="E41" s="2">
        <v>31.434967106199935</v>
      </c>
      <c r="F41" s="2">
        <v>3.6052631578947398</v>
      </c>
      <c r="G41" s="2">
        <v>0</v>
      </c>
      <c r="H41" s="2">
        <v>42.786111111111126</v>
      </c>
      <c r="I41" s="2">
        <v>0</v>
      </c>
      <c r="J41" s="2">
        <v>31.434967106199935</v>
      </c>
      <c r="K41" s="2">
        <v>4.3263157894736874</v>
      </c>
      <c r="L41" s="2">
        <v>0</v>
      </c>
      <c r="M41" s="2">
        <v>64.179166666666688</v>
      </c>
      <c r="N41" s="2">
        <v>99.940449562340319</v>
      </c>
      <c r="O41" s="18" t="s">
        <v>277</v>
      </c>
    </row>
    <row r="42" spans="1:15">
      <c r="A42" s="1">
        <v>41</v>
      </c>
      <c r="B42" s="8" t="s">
        <v>2</v>
      </c>
      <c r="C42" s="9" t="s">
        <v>5</v>
      </c>
      <c r="D42" s="2">
        <v>24.175824175824175</v>
      </c>
      <c r="E42" s="2">
        <v>0</v>
      </c>
      <c r="F42" s="2">
        <v>48.264837625979851</v>
      </c>
      <c r="G42" s="2">
        <v>17.333333333333329</v>
      </c>
      <c r="H42" s="2">
        <v>0</v>
      </c>
      <c r="I42" s="2">
        <v>19.340659340659343</v>
      </c>
      <c r="J42" s="2">
        <v>0</v>
      </c>
      <c r="K42" s="2">
        <v>57.91780515117582</v>
      </c>
      <c r="L42" s="2">
        <v>22.533333333333328</v>
      </c>
      <c r="M42" s="2">
        <v>0</v>
      </c>
      <c r="N42" s="2">
        <v>99.791797825168487</v>
      </c>
      <c r="O42" s="18" t="s">
        <v>260</v>
      </c>
    </row>
    <row r="43" spans="1:15">
      <c r="A43" s="1">
        <v>42</v>
      </c>
      <c r="B43" s="8" t="s">
        <v>308</v>
      </c>
      <c r="C43" s="9" t="s">
        <v>121</v>
      </c>
      <c r="D43" s="2">
        <v>0</v>
      </c>
      <c r="E43" s="2">
        <v>0</v>
      </c>
      <c r="F43" s="2">
        <v>31.264837625979851</v>
      </c>
      <c r="G43" s="2">
        <v>37.516121384542444</v>
      </c>
      <c r="H43" s="2">
        <v>6.3611111111111143</v>
      </c>
      <c r="I43" s="2">
        <v>0</v>
      </c>
      <c r="J43" s="2">
        <v>0</v>
      </c>
      <c r="K43" s="2">
        <v>37.517805151175821</v>
      </c>
      <c r="L43" s="2">
        <v>48.770957799905176</v>
      </c>
      <c r="M43" s="2">
        <v>9.5416666666666714</v>
      </c>
      <c r="N43" s="2">
        <v>95.830429617747669</v>
      </c>
      <c r="O43" s="18" t="s">
        <v>264</v>
      </c>
    </row>
    <row r="44" spans="1:15">
      <c r="A44" s="1">
        <v>43</v>
      </c>
      <c r="B44" s="8" t="s">
        <v>308</v>
      </c>
      <c r="C44" s="12" t="s">
        <v>248</v>
      </c>
      <c r="D44" s="2">
        <v>0</v>
      </c>
      <c r="E44" s="2">
        <v>0</v>
      </c>
      <c r="F44" s="2">
        <v>0</v>
      </c>
      <c r="G44" s="2">
        <v>33.516121384542444</v>
      </c>
      <c r="H44" s="2">
        <v>31.786111111111126</v>
      </c>
      <c r="I44" s="2">
        <v>0</v>
      </c>
      <c r="J44" s="2">
        <v>0</v>
      </c>
      <c r="K44" s="2">
        <v>0</v>
      </c>
      <c r="L44" s="2">
        <v>43.57095779990518</v>
      </c>
      <c r="M44" s="2">
        <v>47.679166666666688</v>
      </c>
      <c r="N44" s="2">
        <v>91.250124466571862</v>
      </c>
      <c r="O44" s="18" t="s">
        <v>262</v>
      </c>
    </row>
    <row r="45" spans="1:15">
      <c r="A45" s="1">
        <v>44</v>
      </c>
      <c r="B45" s="8" t="s">
        <v>2</v>
      </c>
      <c r="C45" s="9" t="s">
        <v>10</v>
      </c>
      <c r="D45" s="2">
        <v>32.290109890109889</v>
      </c>
      <c r="E45" s="2">
        <v>42.284282174693089</v>
      </c>
      <c r="F45" s="2">
        <v>9.6052631578947398</v>
      </c>
      <c r="G45" s="2">
        <v>0</v>
      </c>
      <c r="H45" s="2">
        <v>0</v>
      </c>
      <c r="I45" s="2">
        <v>25.832087912087914</v>
      </c>
      <c r="J45" s="2">
        <v>42.284282174693089</v>
      </c>
      <c r="K45" s="2">
        <v>11.526315789473687</v>
      </c>
      <c r="L45" s="2">
        <v>0</v>
      </c>
      <c r="M45" s="2">
        <v>0</v>
      </c>
      <c r="N45" s="2">
        <v>79.642685876254689</v>
      </c>
      <c r="O45" s="18" t="s">
        <v>259</v>
      </c>
    </row>
    <row r="46" spans="1:15">
      <c r="A46" s="1">
        <v>45</v>
      </c>
      <c r="B46" s="8" t="s">
        <v>309</v>
      </c>
      <c r="C46" s="11" t="s">
        <v>278</v>
      </c>
      <c r="D46" s="2">
        <v>0</v>
      </c>
      <c r="E46" s="2">
        <v>0</v>
      </c>
      <c r="F46" s="2">
        <v>0</v>
      </c>
      <c r="G46" s="2">
        <v>24.516121384542444</v>
      </c>
      <c r="H46" s="2">
        <v>28.786111111111126</v>
      </c>
      <c r="I46" s="2">
        <v>0</v>
      </c>
      <c r="J46" s="2">
        <v>0</v>
      </c>
      <c r="K46" s="2">
        <v>0</v>
      </c>
      <c r="L46" s="2">
        <v>31.870957799905177</v>
      </c>
      <c r="M46" s="2">
        <v>43.179166666666688</v>
      </c>
      <c r="N46" s="2">
        <v>75.050124466571873</v>
      </c>
      <c r="O46" s="18" t="s">
        <v>264</v>
      </c>
    </row>
    <row r="47" spans="1:15">
      <c r="A47" s="1">
        <v>46</v>
      </c>
      <c r="B47" s="8" t="s">
        <v>2</v>
      </c>
      <c r="C47" s="9" t="s">
        <v>14</v>
      </c>
      <c r="D47" s="2">
        <v>0</v>
      </c>
      <c r="E47" s="2">
        <v>35.380172585651991</v>
      </c>
      <c r="F47" s="2">
        <v>29.264837625979851</v>
      </c>
      <c r="G47" s="2">
        <v>0</v>
      </c>
      <c r="H47" s="2">
        <v>0</v>
      </c>
      <c r="I47" s="2">
        <v>0</v>
      </c>
      <c r="J47" s="2">
        <v>35.380172585651991</v>
      </c>
      <c r="K47" s="2">
        <v>35.117805151175823</v>
      </c>
      <c r="L47" s="2">
        <v>0</v>
      </c>
      <c r="M47" s="2">
        <v>0</v>
      </c>
      <c r="N47" s="2">
        <v>70.497977736827806</v>
      </c>
      <c r="O47" s="18" t="s">
        <v>259</v>
      </c>
    </row>
    <row r="48" spans="1:15">
      <c r="A48" s="1">
        <v>47</v>
      </c>
      <c r="B48" s="8" t="s">
        <v>2</v>
      </c>
      <c r="C48" s="9" t="s">
        <v>70</v>
      </c>
      <c r="D48" s="2">
        <v>0</v>
      </c>
      <c r="E48" s="2">
        <v>32.421268476062949</v>
      </c>
      <c r="F48" s="2">
        <v>9.6052631578947398</v>
      </c>
      <c r="G48" s="2">
        <v>18.333333333333329</v>
      </c>
      <c r="H48" s="2">
        <v>0</v>
      </c>
      <c r="I48" s="2">
        <v>0</v>
      </c>
      <c r="J48" s="2">
        <v>32.421268476062949</v>
      </c>
      <c r="K48" s="2">
        <v>11.526315789473687</v>
      </c>
      <c r="L48" s="2">
        <v>23.833333333333329</v>
      </c>
      <c r="M48" s="2">
        <v>0</v>
      </c>
      <c r="N48" s="2">
        <v>67.780917598869962</v>
      </c>
      <c r="O48" s="18" t="s">
        <v>258</v>
      </c>
    </row>
    <row r="49" spans="1:15">
      <c r="A49" s="1">
        <v>48</v>
      </c>
      <c r="B49" s="8" t="s">
        <v>308</v>
      </c>
      <c r="C49" s="9" t="s">
        <v>75</v>
      </c>
      <c r="D49" s="2">
        <v>0</v>
      </c>
      <c r="E49" s="2">
        <v>29.462364366473921</v>
      </c>
      <c r="F49" s="2">
        <v>2.0526315789473699</v>
      </c>
      <c r="G49" s="2">
        <v>16.570175438596493</v>
      </c>
      <c r="H49" s="2">
        <v>7.3611111111111143</v>
      </c>
      <c r="I49" s="2">
        <v>0</v>
      </c>
      <c r="J49" s="2">
        <v>29.462364366473921</v>
      </c>
      <c r="K49" s="2">
        <v>2.463157894736844</v>
      </c>
      <c r="L49" s="2">
        <v>21.541228070175443</v>
      </c>
      <c r="M49" s="2">
        <v>11.041666666666671</v>
      </c>
      <c r="N49" s="2">
        <v>64.50841699805288</v>
      </c>
      <c r="O49" s="18">
        <v>0</v>
      </c>
    </row>
    <row r="50" spans="1:15">
      <c r="A50" s="1">
        <v>49</v>
      </c>
      <c r="B50" s="8" t="s">
        <v>309</v>
      </c>
      <c r="C50" s="9" t="s">
        <v>61</v>
      </c>
      <c r="D50" s="2">
        <v>0</v>
      </c>
      <c r="E50" s="2">
        <v>5.5749722325064539</v>
      </c>
      <c r="F50" s="2">
        <v>15.264837625979851</v>
      </c>
      <c r="G50" s="2">
        <v>26.516121384542444</v>
      </c>
      <c r="H50" s="2">
        <v>3.6666666666666714</v>
      </c>
      <c r="I50" s="2">
        <v>0</v>
      </c>
      <c r="J50" s="2">
        <v>5.5749722325064539</v>
      </c>
      <c r="K50" s="2">
        <v>18.317805151175822</v>
      </c>
      <c r="L50" s="2">
        <v>34.470957799905179</v>
      </c>
      <c r="M50" s="2">
        <v>5.5000000000000071</v>
      </c>
      <c r="N50" s="2">
        <v>63.863735183587458</v>
      </c>
      <c r="O50" s="18" t="s">
        <v>265</v>
      </c>
    </row>
    <row r="51" spans="1:15">
      <c r="A51" s="1">
        <v>50</v>
      </c>
      <c r="B51" s="8" t="s">
        <v>2</v>
      </c>
      <c r="C51" s="9" t="s">
        <v>16</v>
      </c>
      <c r="D51" s="2">
        <v>32.290109890109889</v>
      </c>
      <c r="E51" s="2">
        <v>0</v>
      </c>
      <c r="F51" s="2">
        <v>28.264837625979851</v>
      </c>
      <c r="G51" s="2">
        <v>0</v>
      </c>
      <c r="H51" s="2">
        <v>0</v>
      </c>
      <c r="I51" s="2">
        <v>25.832087912087914</v>
      </c>
      <c r="J51" s="2">
        <v>0</v>
      </c>
      <c r="K51" s="2">
        <v>33.91780515117582</v>
      </c>
      <c r="L51" s="2">
        <v>0</v>
      </c>
      <c r="M51" s="2">
        <v>0</v>
      </c>
      <c r="N51" s="2">
        <v>59.749893063263734</v>
      </c>
      <c r="O51" s="18" t="s">
        <v>295</v>
      </c>
    </row>
    <row r="52" spans="1:15">
      <c r="A52" s="1">
        <v>51</v>
      </c>
      <c r="B52" s="18" t="s">
        <v>309</v>
      </c>
      <c r="C52" s="18" t="s">
        <v>132</v>
      </c>
      <c r="D52" s="2">
        <v>0</v>
      </c>
      <c r="E52" s="2">
        <v>0</v>
      </c>
      <c r="F52" s="2">
        <v>0</v>
      </c>
      <c r="G52" s="2">
        <v>18.27927927927928</v>
      </c>
      <c r="H52" s="2">
        <v>23.786111111111126</v>
      </c>
      <c r="I52" s="2">
        <v>0</v>
      </c>
      <c r="J52" s="2">
        <v>0</v>
      </c>
      <c r="K52" s="2">
        <v>0</v>
      </c>
      <c r="L52" s="2">
        <v>23.763063063063065</v>
      </c>
      <c r="M52" s="2">
        <v>35.679166666666688</v>
      </c>
      <c r="N52" s="2">
        <v>59.442229729729753</v>
      </c>
      <c r="O52" s="18" t="s">
        <v>272</v>
      </c>
    </row>
    <row r="53" spans="1:15">
      <c r="A53" s="1">
        <v>52</v>
      </c>
      <c r="B53" s="8" t="s">
        <v>309</v>
      </c>
      <c r="C53" s="9" t="s">
        <v>52</v>
      </c>
      <c r="D53" s="2">
        <v>0</v>
      </c>
      <c r="E53" s="2">
        <v>0</v>
      </c>
      <c r="F53" s="2">
        <v>18.62653975363942</v>
      </c>
      <c r="G53" s="2">
        <v>25.516121384542444</v>
      </c>
      <c r="H53" s="2">
        <v>0</v>
      </c>
      <c r="I53" s="2">
        <v>0</v>
      </c>
      <c r="J53" s="2">
        <v>0</v>
      </c>
      <c r="K53" s="2">
        <v>22.351847704367305</v>
      </c>
      <c r="L53" s="2">
        <v>33.170957799905182</v>
      </c>
      <c r="M53" s="2">
        <v>0</v>
      </c>
      <c r="N53" s="2">
        <v>55.522805504272483</v>
      </c>
      <c r="O53" s="18" t="s">
        <v>335</v>
      </c>
    </row>
    <row r="54" spans="1:15">
      <c r="A54" s="1">
        <v>53</v>
      </c>
      <c r="B54" s="8" t="s">
        <v>309</v>
      </c>
      <c r="C54" s="9" t="s">
        <v>76</v>
      </c>
      <c r="D54" s="2">
        <v>0</v>
      </c>
      <c r="E54" s="2">
        <v>0</v>
      </c>
      <c r="F54" s="2">
        <v>2.0526315789473699</v>
      </c>
      <c r="G54" s="2">
        <v>18.516121384542444</v>
      </c>
      <c r="H54" s="2">
        <v>18.119444444444454</v>
      </c>
      <c r="I54" s="2">
        <v>0</v>
      </c>
      <c r="J54" s="2">
        <v>0</v>
      </c>
      <c r="K54" s="2">
        <v>2.463157894736844</v>
      </c>
      <c r="L54" s="2">
        <v>24.070957799905177</v>
      </c>
      <c r="M54" s="2">
        <v>27.179166666666681</v>
      </c>
      <c r="N54" s="2">
        <v>53.7132823613087</v>
      </c>
      <c r="O54" s="18" t="s">
        <v>262</v>
      </c>
    </row>
    <row r="55" spans="1:15">
      <c r="A55" s="1">
        <v>54</v>
      </c>
      <c r="B55" s="8" t="s">
        <v>309</v>
      </c>
      <c r="C55" s="9" t="s">
        <v>110</v>
      </c>
      <c r="D55" s="2">
        <v>0</v>
      </c>
      <c r="E55" s="2">
        <v>0</v>
      </c>
      <c r="F55" s="2">
        <v>12.264837625979851</v>
      </c>
      <c r="G55" s="2">
        <v>0</v>
      </c>
      <c r="H55" s="2">
        <v>25.786111111111126</v>
      </c>
      <c r="I55" s="2">
        <v>0</v>
      </c>
      <c r="J55" s="2">
        <v>0</v>
      </c>
      <c r="K55" s="2">
        <v>14.717805151175821</v>
      </c>
      <c r="L55" s="2">
        <v>0</v>
      </c>
      <c r="M55" s="2">
        <v>38.679166666666688</v>
      </c>
      <c r="N55" s="2">
        <v>53.396971817842513</v>
      </c>
      <c r="O55" s="18" t="s">
        <v>261</v>
      </c>
    </row>
    <row r="56" spans="1:15">
      <c r="A56" s="1">
        <v>55</v>
      </c>
      <c r="B56" s="8" t="s">
        <v>2</v>
      </c>
      <c r="C56" s="9" t="s">
        <v>41</v>
      </c>
      <c r="D56" s="2">
        <v>0</v>
      </c>
      <c r="E56" s="2">
        <v>13.255831173639379</v>
      </c>
      <c r="F56" s="2">
        <v>12.60526315789474</v>
      </c>
      <c r="G56" s="2">
        <v>0</v>
      </c>
      <c r="H56" s="2">
        <v>16.361111111111114</v>
      </c>
      <c r="I56" s="2">
        <v>0</v>
      </c>
      <c r="J56" s="2">
        <v>13.255831173639379</v>
      </c>
      <c r="K56" s="2">
        <v>15.126315789473686</v>
      </c>
      <c r="L56" s="2">
        <v>0</v>
      </c>
      <c r="M56" s="2">
        <v>24.541666666666671</v>
      </c>
      <c r="N56" s="2">
        <v>52.923813629779737</v>
      </c>
      <c r="O56" s="18" t="s">
        <v>265</v>
      </c>
    </row>
    <row r="57" spans="1:15">
      <c r="A57" s="1">
        <v>56</v>
      </c>
      <c r="B57" s="8" t="s">
        <v>308</v>
      </c>
      <c r="C57" s="9" t="s">
        <v>103</v>
      </c>
      <c r="D57" s="2">
        <v>0</v>
      </c>
      <c r="E57" s="2">
        <v>9.3106256941873227</v>
      </c>
      <c r="F57" s="2">
        <v>36.264837625979851</v>
      </c>
      <c r="G57" s="2">
        <v>0</v>
      </c>
      <c r="H57" s="2">
        <v>0</v>
      </c>
      <c r="I57" s="2">
        <v>0</v>
      </c>
      <c r="J57" s="2">
        <v>9.3106256941873227</v>
      </c>
      <c r="K57" s="2">
        <v>43.517805151175821</v>
      </c>
      <c r="L57" s="2">
        <v>0</v>
      </c>
      <c r="M57" s="2">
        <v>0</v>
      </c>
      <c r="N57" s="2">
        <v>52.828430845363144</v>
      </c>
      <c r="O57" s="18" t="s">
        <v>300</v>
      </c>
    </row>
    <row r="58" spans="1:15">
      <c r="A58" s="1">
        <v>57</v>
      </c>
      <c r="B58" s="8" t="s">
        <v>308</v>
      </c>
      <c r="C58" s="9" t="s">
        <v>312</v>
      </c>
      <c r="D58" s="2">
        <v>0</v>
      </c>
      <c r="E58" s="2">
        <v>0</v>
      </c>
      <c r="F58" s="2">
        <v>0</v>
      </c>
      <c r="G58" s="2">
        <v>0</v>
      </c>
      <c r="H58" s="2">
        <v>34.786111111111126</v>
      </c>
      <c r="I58" s="2">
        <v>0</v>
      </c>
      <c r="J58" s="2">
        <v>0</v>
      </c>
      <c r="K58" s="2">
        <v>0</v>
      </c>
      <c r="L58" s="2">
        <v>0</v>
      </c>
      <c r="M58" s="2">
        <v>52.179166666666688</v>
      </c>
      <c r="N58" s="2">
        <v>52.179166666666688</v>
      </c>
      <c r="O58" s="18" t="s">
        <v>339</v>
      </c>
    </row>
    <row r="59" spans="1:15">
      <c r="A59" s="1">
        <v>58</v>
      </c>
      <c r="B59" s="8" t="s">
        <v>308</v>
      </c>
      <c r="C59" s="9" t="s">
        <v>88</v>
      </c>
      <c r="D59" s="2">
        <v>0</v>
      </c>
      <c r="E59" s="2">
        <v>20.58565203770678</v>
      </c>
      <c r="F59" s="2">
        <v>1.6052631578947398</v>
      </c>
      <c r="G59" s="2">
        <v>8</v>
      </c>
      <c r="H59" s="2">
        <v>11.361111111111114</v>
      </c>
      <c r="I59" s="2">
        <v>0</v>
      </c>
      <c r="J59" s="2">
        <v>20.58565203770678</v>
      </c>
      <c r="K59" s="2">
        <v>1.9263157894736878</v>
      </c>
      <c r="L59" s="2">
        <v>10.4</v>
      </c>
      <c r="M59" s="2">
        <v>17.041666666666671</v>
      </c>
      <c r="N59" s="2">
        <v>49.95363449384714</v>
      </c>
      <c r="O59" s="18" t="s">
        <v>271</v>
      </c>
    </row>
    <row r="60" spans="1:15">
      <c r="A60" s="1">
        <v>59</v>
      </c>
      <c r="B60" s="8" t="s">
        <v>308</v>
      </c>
      <c r="C60" s="9" t="s">
        <v>40</v>
      </c>
      <c r="D60" s="2">
        <v>0</v>
      </c>
      <c r="E60" s="2">
        <v>7.3380229544613087</v>
      </c>
      <c r="F60" s="2">
        <v>7.5526315789473699</v>
      </c>
      <c r="G60" s="2">
        <v>11.333333333333329</v>
      </c>
      <c r="H60" s="2">
        <v>12.361111111111114</v>
      </c>
      <c r="I60" s="2">
        <v>0</v>
      </c>
      <c r="J60" s="2">
        <v>7.3380229544613087</v>
      </c>
      <c r="K60" s="2">
        <v>9.0631578947368432</v>
      </c>
      <c r="L60" s="2">
        <v>14.733333333333327</v>
      </c>
      <c r="M60" s="2">
        <v>18.541666666666671</v>
      </c>
      <c r="N60" s="2">
        <v>49.676180849198147</v>
      </c>
      <c r="O60" s="18" t="s">
        <v>255</v>
      </c>
    </row>
    <row r="61" spans="1:15">
      <c r="A61" s="1">
        <v>60</v>
      </c>
      <c r="B61" s="8" t="s">
        <v>308</v>
      </c>
      <c r="C61" s="9" t="s">
        <v>81</v>
      </c>
      <c r="D61" s="2">
        <v>0</v>
      </c>
      <c r="E61" s="2">
        <v>0</v>
      </c>
      <c r="F61" s="2">
        <v>0</v>
      </c>
      <c r="G61" s="2">
        <v>1.3333333333333286</v>
      </c>
      <c r="H61" s="2">
        <v>31.786111111111126</v>
      </c>
      <c r="I61" s="2">
        <v>0</v>
      </c>
      <c r="J61" s="2">
        <v>0</v>
      </c>
      <c r="K61" s="2">
        <v>0</v>
      </c>
      <c r="L61" s="2">
        <v>1.7333333333333272</v>
      </c>
      <c r="M61" s="2">
        <v>47.679166666666688</v>
      </c>
      <c r="N61" s="2">
        <v>49.412500000000016</v>
      </c>
      <c r="O61" s="18" t="s">
        <v>298</v>
      </c>
    </row>
    <row r="62" spans="1:15">
      <c r="A62" s="1">
        <v>61</v>
      </c>
      <c r="B62" s="8" t="s">
        <v>2</v>
      </c>
      <c r="C62" s="9" t="s">
        <v>79</v>
      </c>
      <c r="D62" s="2">
        <v>0</v>
      </c>
      <c r="E62" s="2">
        <v>0</v>
      </c>
      <c r="F62" s="2">
        <v>40.264837625979851</v>
      </c>
      <c r="G62" s="2">
        <v>0</v>
      </c>
      <c r="H62" s="2">
        <v>0</v>
      </c>
      <c r="I62" s="2">
        <v>0</v>
      </c>
      <c r="J62" s="2">
        <v>0</v>
      </c>
      <c r="K62" s="2">
        <v>48.317805151175818</v>
      </c>
      <c r="L62" s="2">
        <v>0</v>
      </c>
      <c r="M62" s="2">
        <v>0</v>
      </c>
      <c r="N62" s="2">
        <v>48.317805151175818</v>
      </c>
      <c r="O62" s="18" t="s">
        <v>259</v>
      </c>
    </row>
    <row r="63" spans="1:15">
      <c r="A63" s="1">
        <v>62</v>
      </c>
      <c r="B63" s="8" t="s">
        <v>308</v>
      </c>
      <c r="C63" s="11" t="s">
        <v>82</v>
      </c>
      <c r="D63" s="2">
        <v>0</v>
      </c>
      <c r="E63" s="2">
        <v>35.380172585651991</v>
      </c>
      <c r="F63" s="2">
        <v>10.712206047032481</v>
      </c>
      <c r="G63" s="2">
        <v>0</v>
      </c>
      <c r="H63" s="2">
        <v>0</v>
      </c>
      <c r="I63" s="2">
        <v>0</v>
      </c>
      <c r="J63" s="2">
        <v>35.380172585651991</v>
      </c>
      <c r="K63" s="2">
        <v>12.854647256438977</v>
      </c>
      <c r="L63" s="2">
        <v>0</v>
      </c>
      <c r="M63" s="2">
        <v>0</v>
      </c>
      <c r="N63" s="2">
        <v>48.234819842090971</v>
      </c>
      <c r="O63" s="18">
        <v>0</v>
      </c>
    </row>
    <row r="64" spans="1:15">
      <c r="A64" s="1">
        <v>63</v>
      </c>
      <c r="B64" s="8" t="s">
        <v>308</v>
      </c>
      <c r="C64" s="12" t="s">
        <v>313</v>
      </c>
      <c r="D64" s="2">
        <v>0</v>
      </c>
      <c r="E64" s="2">
        <v>0</v>
      </c>
      <c r="F64" s="2">
        <v>0</v>
      </c>
      <c r="G64" s="2">
        <v>0</v>
      </c>
      <c r="H64" s="2">
        <v>30.786111111111126</v>
      </c>
      <c r="I64" s="2">
        <v>0</v>
      </c>
      <c r="J64" s="2">
        <v>0</v>
      </c>
      <c r="K64" s="2">
        <v>0</v>
      </c>
      <c r="L64" s="2">
        <v>0</v>
      </c>
      <c r="M64" s="2">
        <v>46.179166666666688</v>
      </c>
      <c r="N64" s="2">
        <v>46.179166666666688</v>
      </c>
      <c r="O64" s="18">
        <v>0</v>
      </c>
    </row>
    <row r="65" spans="1:15" ht="20.25" customHeight="1">
      <c r="A65" s="1">
        <v>64</v>
      </c>
      <c r="B65" s="18" t="s">
        <v>309</v>
      </c>
      <c r="C65" s="18" t="s">
        <v>87</v>
      </c>
      <c r="D65" s="2">
        <v>0</v>
      </c>
      <c r="E65" s="2">
        <v>0.77674935209182649</v>
      </c>
      <c r="F65" s="2">
        <v>8.6265397536394204</v>
      </c>
      <c r="G65" s="2">
        <v>0</v>
      </c>
      <c r="H65" s="2">
        <v>22.786111111111126</v>
      </c>
      <c r="I65" s="2">
        <v>0</v>
      </c>
      <c r="J65" s="2">
        <v>0.77674935209182649</v>
      </c>
      <c r="K65" s="2">
        <v>10.351847704367303</v>
      </c>
      <c r="L65" s="2">
        <v>0</v>
      </c>
      <c r="M65" s="2">
        <v>34.179166666666688</v>
      </c>
      <c r="N65" s="2">
        <v>45.307763723125817</v>
      </c>
      <c r="O65" s="18" t="s">
        <v>255</v>
      </c>
    </row>
    <row r="66" spans="1:15">
      <c r="A66" s="1">
        <v>65</v>
      </c>
      <c r="B66" s="8" t="s">
        <v>309</v>
      </c>
      <c r="C66" s="9" t="s">
        <v>59</v>
      </c>
      <c r="D66" s="2">
        <v>0</v>
      </c>
      <c r="E66" s="2">
        <v>0</v>
      </c>
      <c r="F66" s="2">
        <v>0</v>
      </c>
      <c r="G66" s="2">
        <v>28.516121384542444</v>
      </c>
      <c r="H66" s="2">
        <v>3.3611111111111143</v>
      </c>
      <c r="I66" s="2">
        <v>0</v>
      </c>
      <c r="J66" s="2">
        <v>0</v>
      </c>
      <c r="K66" s="2">
        <v>0</v>
      </c>
      <c r="L66" s="2">
        <v>37.07095779990518</v>
      </c>
      <c r="M66" s="2">
        <v>5.0416666666666714</v>
      </c>
      <c r="N66" s="2">
        <v>42.112624466571852</v>
      </c>
      <c r="O66" s="18">
        <v>0</v>
      </c>
    </row>
    <row r="67" spans="1:15">
      <c r="A67" s="1">
        <v>66</v>
      </c>
      <c r="B67" s="8" t="s">
        <v>2</v>
      </c>
      <c r="C67" s="9" t="s">
        <v>120</v>
      </c>
      <c r="D67" s="2">
        <v>0</v>
      </c>
      <c r="E67" s="2">
        <v>0</v>
      </c>
      <c r="F67" s="2">
        <v>34.264837625979851</v>
      </c>
      <c r="G67" s="2">
        <v>0</v>
      </c>
      <c r="H67" s="2">
        <v>0</v>
      </c>
      <c r="I67" s="2">
        <v>0</v>
      </c>
      <c r="J67" s="2">
        <v>0</v>
      </c>
      <c r="K67" s="2">
        <v>41.117805151175823</v>
      </c>
      <c r="L67" s="2">
        <v>0</v>
      </c>
      <c r="M67" s="2">
        <v>0</v>
      </c>
      <c r="N67" s="2">
        <v>41.117805151175823</v>
      </c>
      <c r="O67" s="18">
        <v>0</v>
      </c>
    </row>
    <row r="68" spans="1:15">
      <c r="A68" s="1">
        <v>67</v>
      </c>
      <c r="B68" s="8" t="s">
        <v>308</v>
      </c>
      <c r="C68" s="9" t="s">
        <v>56</v>
      </c>
      <c r="D68" s="2">
        <v>0</v>
      </c>
      <c r="E68" s="2">
        <v>9.3106256941873227</v>
      </c>
      <c r="F68" s="2">
        <v>0</v>
      </c>
      <c r="G68" s="2">
        <v>12.333333333333329</v>
      </c>
      <c r="H68" s="2">
        <v>9.3611111111111143</v>
      </c>
      <c r="I68" s="2">
        <v>0</v>
      </c>
      <c r="J68" s="2">
        <v>9.3106256941873227</v>
      </c>
      <c r="K68" s="2">
        <v>0</v>
      </c>
      <c r="L68" s="2">
        <v>16.033333333333328</v>
      </c>
      <c r="M68" s="2">
        <v>14.041666666666671</v>
      </c>
      <c r="N68" s="2">
        <v>39.385625694187326</v>
      </c>
      <c r="O68" s="18">
        <v>0</v>
      </c>
    </row>
    <row r="69" spans="1:15">
      <c r="A69" s="1">
        <v>68</v>
      </c>
      <c r="B69" s="8" t="s">
        <v>2</v>
      </c>
      <c r="C69" s="9" t="s">
        <v>33</v>
      </c>
      <c r="D69" s="2">
        <v>0</v>
      </c>
      <c r="E69" s="2">
        <v>39.325378065104047</v>
      </c>
      <c r="F69" s="2">
        <v>0</v>
      </c>
      <c r="G69" s="2">
        <v>0</v>
      </c>
      <c r="H69" s="2">
        <v>0</v>
      </c>
      <c r="I69" s="2">
        <v>0</v>
      </c>
      <c r="J69" s="2">
        <v>39.325378065104047</v>
      </c>
      <c r="K69" s="2">
        <v>0</v>
      </c>
      <c r="L69" s="2">
        <v>0</v>
      </c>
      <c r="M69" s="2">
        <v>0</v>
      </c>
      <c r="N69" s="2">
        <v>39.325378065104047</v>
      </c>
      <c r="O69" s="18" t="s">
        <v>262</v>
      </c>
    </row>
    <row r="70" spans="1:15">
      <c r="A70" s="1">
        <v>69</v>
      </c>
      <c r="B70" s="8" t="s">
        <v>2</v>
      </c>
      <c r="C70" s="9" t="s">
        <v>99</v>
      </c>
      <c r="D70" s="2">
        <v>0</v>
      </c>
      <c r="E70" s="2">
        <v>37.352775325378019</v>
      </c>
      <c r="F70" s="2">
        <v>0</v>
      </c>
      <c r="G70" s="2">
        <v>0</v>
      </c>
      <c r="H70" s="2">
        <v>0</v>
      </c>
      <c r="I70" s="2">
        <v>0</v>
      </c>
      <c r="J70" s="2">
        <v>37.352775325378019</v>
      </c>
      <c r="K70" s="2">
        <v>0</v>
      </c>
      <c r="L70" s="2">
        <v>0</v>
      </c>
      <c r="M70" s="2">
        <v>0</v>
      </c>
      <c r="N70" s="2">
        <v>37.352775325378019</v>
      </c>
      <c r="O70" s="18">
        <v>0</v>
      </c>
    </row>
    <row r="71" spans="1:15">
      <c r="A71" s="1">
        <v>70</v>
      </c>
      <c r="B71" s="8" t="s">
        <v>308</v>
      </c>
      <c r="C71" s="11" t="s">
        <v>296</v>
      </c>
      <c r="D71" s="2">
        <v>0.9642857142857082</v>
      </c>
      <c r="E71" s="2">
        <v>7.3380229544612945</v>
      </c>
      <c r="F71" s="2">
        <v>0</v>
      </c>
      <c r="G71" s="2">
        <v>9.3333333333333286</v>
      </c>
      <c r="H71" s="2">
        <v>10.361111111111114</v>
      </c>
      <c r="I71" s="2">
        <v>0.77142857142856658</v>
      </c>
      <c r="J71" s="2">
        <v>7.3380229544612945</v>
      </c>
      <c r="K71" s="2">
        <v>0</v>
      </c>
      <c r="L71" s="2">
        <v>12.133333333333328</v>
      </c>
      <c r="M71" s="2">
        <v>15.541666666666671</v>
      </c>
      <c r="N71" s="2">
        <v>35.784451525889864</v>
      </c>
      <c r="O71" s="18">
        <v>0</v>
      </c>
    </row>
    <row r="72" spans="1:15">
      <c r="A72" s="1">
        <v>71</v>
      </c>
      <c r="B72" s="8" t="s">
        <v>308</v>
      </c>
      <c r="C72" s="9" t="s">
        <v>80</v>
      </c>
      <c r="D72" s="2">
        <v>0</v>
      </c>
      <c r="E72" s="2">
        <v>0</v>
      </c>
      <c r="F72" s="2">
        <v>12.05263157894737</v>
      </c>
      <c r="G72" s="2">
        <v>0</v>
      </c>
      <c r="H72" s="2">
        <v>13.361111111111114</v>
      </c>
      <c r="I72" s="2">
        <v>0</v>
      </c>
      <c r="J72" s="2">
        <v>0</v>
      </c>
      <c r="K72" s="2">
        <v>14.463157894736844</v>
      </c>
      <c r="L72" s="2">
        <v>0</v>
      </c>
      <c r="M72" s="2">
        <v>20.041666666666671</v>
      </c>
      <c r="N72" s="2">
        <v>34.504824561403517</v>
      </c>
      <c r="O72" s="18" t="s">
        <v>298</v>
      </c>
    </row>
    <row r="73" spans="1:15">
      <c r="A73" s="1">
        <v>72</v>
      </c>
      <c r="B73" s="8" t="s">
        <v>308</v>
      </c>
      <c r="C73" s="9" t="s">
        <v>53</v>
      </c>
      <c r="D73" s="2">
        <v>0</v>
      </c>
      <c r="E73" s="2">
        <v>19.942186654515396</v>
      </c>
      <c r="F73" s="2">
        <v>10.243561030235171</v>
      </c>
      <c r="G73" s="2">
        <v>0</v>
      </c>
      <c r="H73" s="2">
        <v>0</v>
      </c>
      <c r="I73" s="2">
        <v>0</v>
      </c>
      <c r="J73" s="2">
        <v>19.942186654515396</v>
      </c>
      <c r="K73" s="2">
        <v>12.292273236282204</v>
      </c>
      <c r="L73" s="2">
        <v>0</v>
      </c>
      <c r="M73" s="2">
        <v>0</v>
      </c>
      <c r="N73" s="2">
        <v>32.234459890797602</v>
      </c>
      <c r="O73" s="18" t="s">
        <v>262</v>
      </c>
    </row>
    <row r="74" spans="1:15">
      <c r="A74" s="1">
        <v>73</v>
      </c>
      <c r="B74" s="8" t="s">
        <v>2</v>
      </c>
      <c r="C74" s="11" t="s">
        <v>13</v>
      </c>
      <c r="D74" s="2">
        <v>8.9258241758241752</v>
      </c>
      <c r="E74" s="2">
        <v>6.3517215845982804</v>
      </c>
      <c r="F74" s="2">
        <v>0</v>
      </c>
      <c r="G74" s="2">
        <v>13.333333333333329</v>
      </c>
      <c r="H74" s="2">
        <v>0</v>
      </c>
      <c r="I74" s="2">
        <v>7.1406593406593402</v>
      </c>
      <c r="J74" s="2">
        <v>6.3517215845982804</v>
      </c>
      <c r="K74" s="2">
        <v>0</v>
      </c>
      <c r="L74" s="2">
        <v>17.333333333333329</v>
      </c>
      <c r="M74" s="2">
        <v>0</v>
      </c>
      <c r="N74" s="2">
        <v>30.825714258590949</v>
      </c>
      <c r="O74" s="18" t="s">
        <v>257</v>
      </c>
    </row>
    <row r="75" spans="1:15">
      <c r="A75" s="1">
        <v>74</v>
      </c>
      <c r="B75" s="8" t="s">
        <v>2</v>
      </c>
      <c r="C75" s="9" t="s">
        <v>122</v>
      </c>
      <c r="D75" s="2">
        <v>0</v>
      </c>
      <c r="E75" s="2">
        <v>0</v>
      </c>
      <c r="F75" s="2">
        <v>12.60526315789474</v>
      </c>
      <c r="G75" s="2">
        <v>0</v>
      </c>
      <c r="H75" s="2">
        <v>10.361111111111114</v>
      </c>
      <c r="I75" s="2">
        <v>0</v>
      </c>
      <c r="J75" s="2">
        <v>0</v>
      </c>
      <c r="K75" s="2">
        <v>15.126315789473686</v>
      </c>
      <c r="L75" s="2">
        <v>0</v>
      </c>
      <c r="M75" s="2">
        <v>15.541666666666671</v>
      </c>
      <c r="N75" s="2">
        <v>30.667982456140358</v>
      </c>
      <c r="O75" s="18" t="s">
        <v>262</v>
      </c>
    </row>
    <row r="76" spans="1:15">
      <c r="A76" s="1">
        <v>75</v>
      </c>
      <c r="B76" s="8" t="s">
        <v>308</v>
      </c>
      <c r="C76" s="9" t="s">
        <v>78</v>
      </c>
      <c r="D76" s="2">
        <v>0</v>
      </c>
      <c r="E76" s="2">
        <v>9.6534616808589533</v>
      </c>
      <c r="F76" s="2">
        <v>0</v>
      </c>
      <c r="G76" s="2">
        <v>6.3333333333333286</v>
      </c>
      <c r="H76" s="2">
        <v>8.3611111111111143</v>
      </c>
      <c r="I76" s="2">
        <v>0</v>
      </c>
      <c r="J76" s="2">
        <v>9.6534616808589533</v>
      </c>
      <c r="K76" s="2">
        <v>0</v>
      </c>
      <c r="L76" s="2">
        <v>8.2333333333333272</v>
      </c>
      <c r="M76" s="2">
        <v>12.541666666666671</v>
      </c>
      <c r="N76" s="2">
        <v>30.428461680858952</v>
      </c>
      <c r="O76" s="18" t="s">
        <v>294</v>
      </c>
    </row>
    <row r="77" spans="1:15">
      <c r="A77" s="1">
        <v>76</v>
      </c>
      <c r="B77" s="8" t="s">
        <v>2</v>
      </c>
      <c r="C77" s="9" t="s">
        <v>96</v>
      </c>
      <c r="D77" s="2">
        <v>35.290109890109889</v>
      </c>
      <c r="E77" s="2">
        <v>0</v>
      </c>
      <c r="F77" s="2">
        <v>0</v>
      </c>
      <c r="G77" s="2">
        <v>0</v>
      </c>
      <c r="H77" s="2">
        <v>0</v>
      </c>
      <c r="I77" s="2">
        <v>28.232087912087913</v>
      </c>
      <c r="J77" s="2">
        <v>0</v>
      </c>
      <c r="K77" s="2">
        <v>0</v>
      </c>
      <c r="L77" s="2">
        <v>0</v>
      </c>
      <c r="M77" s="2">
        <v>0</v>
      </c>
      <c r="N77" s="2">
        <v>28.232087912087913</v>
      </c>
      <c r="O77" s="18">
        <v>0</v>
      </c>
    </row>
    <row r="78" spans="1:15">
      <c r="A78" s="1">
        <v>77</v>
      </c>
      <c r="B78" s="8" t="s">
        <v>2</v>
      </c>
      <c r="C78" s="9" t="s">
        <v>95</v>
      </c>
      <c r="D78" s="2">
        <v>35.290109890109889</v>
      </c>
      <c r="E78" s="2">
        <v>0</v>
      </c>
      <c r="F78" s="2">
        <v>0</v>
      </c>
      <c r="G78" s="2">
        <v>0</v>
      </c>
      <c r="H78" s="2">
        <v>0</v>
      </c>
      <c r="I78" s="2">
        <v>28.232087912087913</v>
      </c>
      <c r="J78" s="2">
        <v>0</v>
      </c>
      <c r="K78" s="2">
        <v>0</v>
      </c>
      <c r="L78" s="2">
        <v>0</v>
      </c>
      <c r="M78" s="2">
        <v>0</v>
      </c>
      <c r="N78" s="2">
        <v>28.232087912087913</v>
      </c>
      <c r="O78" s="18">
        <v>0</v>
      </c>
    </row>
    <row r="79" spans="1:15">
      <c r="A79" s="1">
        <v>78</v>
      </c>
      <c r="B79" s="8" t="s">
        <v>2</v>
      </c>
      <c r="C79" s="9" t="s">
        <v>124</v>
      </c>
      <c r="D79" s="2">
        <v>0</v>
      </c>
      <c r="E79" s="2">
        <v>0</v>
      </c>
      <c r="F79" s="2">
        <v>3.0526315789473699</v>
      </c>
      <c r="G79" s="2">
        <v>0</v>
      </c>
      <c r="H79" s="2">
        <v>16.361111111111114</v>
      </c>
      <c r="I79" s="2">
        <v>0</v>
      </c>
      <c r="J79" s="2">
        <v>0</v>
      </c>
      <c r="K79" s="2">
        <v>3.6631578947368437</v>
      </c>
      <c r="L79" s="2">
        <v>0</v>
      </c>
      <c r="M79" s="2">
        <v>24.541666666666671</v>
      </c>
      <c r="N79" s="2">
        <v>28.204824561403516</v>
      </c>
      <c r="O79" s="18" t="s">
        <v>258</v>
      </c>
    </row>
    <row r="80" spans="1:15">
      <c r="A80" s="1">
        <v>79</v>
      </c>
      <c r="B80" s="8" t="s">
        <v>309</v>
      </c>
      <c r="C80" s="9" t="s">
        <v>85</v>
      </c>
      <c r="D80" s="2">
        <v>0</v>
      </c>
      <c r="E80" s="2">
        <v>0</v>
      </c>
      <c r="F80" s="2">
        <v>13.264837625979851</v>
      </c>
      <c r="G80" s="2">
        <v>3</v>
      </c>
      <c r="H80" s="2">
        <v>4.3611111111111143</v>
      </c>
      <c r="I80" s="2">
        <v>0</v>
      </c>
      <c r="J80" s="2">
        <v>0</v>
      </c>
      <c r="K80" s="2">
        <v>15.91780515117582</v>
      </c>
      <c r="L80" s="2">
        <v>3.9000000000000004</v>
      </c>
      <c r="M80" s="2">
        <v>6.5416666666666714</v>
      </c>
      <c r="N80" s="2">
        <v>26.35947181784249</v>
      </c>
      <c r="O80" s="18" t="s">
        <v>266</v>
      </c>
    </row>
    <row r="81" spans="1:15">
      <c r="A81" s="1">
        <v>80</v>
      </c>
      <c r="B81" s="8" t="s">
        <v>2</v>
      </c>
      <c r="C81" s="11" t="s">
        <v>74</v>
      </c>
      <c r="D81" s="2">
        <v>2.9642857142857082</v>
      </c>
      <c r="E81" s="2">
        <v>0</v>
      </c>
      <c r="F81" s="2">
        <v>0</v>
      </c>
      <c r="G81" s="2">
        <v>0</v>
      </c>
      <c r="H81" s="2">
        <v>14.361111111111114</v>
      </c>
      <c r="I81" s="2">
        <v>2.3714285714285666</v>
      </c>
      <c r="J81" s="2">
        <v>0</v>
      </c>
      <c r="K81" s="2">
        <v>0</v>
      </c>
      <c r="L81" s="2">
        <v>0</v>
      </c>
      <c r="M81" s="2">
        <v>21.541666666666671</v>
      </c>
      <c r="N81" s="2">
        <v>23.913095238095238</v>
      </c>
      <c r="O81" s="18" t="s">
        <v>298</v>
      </c>
    </row>
    <row r="82" spans="1:15">
      <c r="A82" s="1">
        <v>81</v>
      </c>
      <c r="B82" s="8" t="s">
        <v>308</v>
      </c>
      <c r="C82" s="9" t="s">
        <v>60</v>
      </c>
      <c r="D82" s="2">
        <v>0</v>
      </c>
      <c r="E82" s="2">
        <v>3.6023694927804257</v>
      </c>
      <c r="F82" s="2">
        <v>0</v>
      </c>
      <c r="G82" s="2">
        <v>3.3333333333333286</v>
      </c>
      <c r="H82" s="2">
        <v>10.361111111111114</v>
      </c>
      <c r="I82" s="2">
        <v>0</v>
      </c>
      <c r="J82" s="2">
        <v>3.6023694927804257</v>
      </c>
      <c r="K82" s="2">
        <v>0</v>
      </c>
      <c r="L82" s="2">
        <v>4.3333333333333277</v>
      </c>
      <c r="M82" s="2">
        <v>15.541666666666671</v>
      </c>
      <c r="N82" s="2">
        <v>23.477369492780426</v>
      </c>
      <c r="O82" s="18" t="s">
        <v>271</v>
      </c>
    </row>
    <row r="83" spans="1:15">
      <c r="A83" s="1">
        <v>82</v>
      </c>
      <c r="B83" s="18" t="s">
        <v>308</v>
      </c>
      <c r="C83" s="18" t="s">
        <v>130</v>
      </c>
      <c r="D83" s="2">
        <v>0</v>
      </c>
      <c r="E83" s="2">
        <v>0</v>
      </c>
      <c r="F83" s="2">
        <v>0</v>
      </c>
      <c r="G83" s="2">
        <v>7</v>
      </c>
      <c r="H83" s="2">
        <v>9.3611111111111143</v>
      </c>
      <c r="I83" s="2">
        <v>0</v>
      </c>
      <c r="J83" s="2">
        <v>0</v>
      </c>
      <c r="K83" s="2">
        <v>0</v>
      </c>
      <c r="L83" s="2">
        <v>9.1</v>
      </c>
      <c r="M83" s="2">
        <v>14.041666666666671</v>
      </c>
      <c r="N83" s="2">
        <v>23.141666666666673</v>
      </c>
      <c r="O83" s="18" t="s">
        <v>262</v>
      </c>
    </row>
    <row r="84" spans="1:15">
      <c r="A84" s="1">
        <v>83</v>
      </c>
      <c r="B84" s="8" t="s">
        <v>309</v>
      </c>
      <c r="C84" s="11" t="s">
        <v>115</v>
      </c>
      <c r="D84" s="2">
        <v>0</v>
      </c>
      <c r="E84" s="2">
        <v>0</v>
      </c>
      <c r="F84" s="2">
        <v>0</v>
      </c>
      <c r="G84" s="2">
        <v>13.516121384542444</v>
      </c>
      <c r="H84" s="2">
        <v>3.3611111111111143</v>
      </c>
      <c r="I84" s="2">
        <v>0</v>
      </c>
      <c r="J84" s="2">
        <v>0</v>
      </c>
      <c r="K84" s="2">
        <v>0</v>
      </c>
      <c r="L84" s="2">
        <v>17.570957799905177</v>
      </c>
      <c r="M84" s="2">
        <v>5.0416666666666714</v>
      </c>
      <c r="N84" s="2">
        <v>22.612624466571848</v>
      </c>
      <c r="O84" s="18">
        <v>0</v>
      </c>
    </row>
    <row r="85" spans="1:15">
      <c r="A85" s="1">
        <v>84</v>
      </c>
      <c r="B85" s="8" t="s">
        <v>308</v>
      </c>
      <c r="C85" s="9" t="s">
        <v>55</v>
      </c>
      <c r="D85" s="2">
        <v>0</v>
      </c>
      <c r="E85" s="2">
        <v>1.6297667530544118</v>
      </c>
      <c r="F85" s="2">
        <v>5.2631578947369917E-2</v>
      </c>
      <c r="G85" s="2">
        <v>6.3333333333333286</v>
      </c>
      <c r="H85" s="2">
        <v>7.3611111111111143</v>
      </c>
      <c r="I85" s="2">
        <v>0</v>
      </c>
      <c r="J85" s="2">
        <v>1.6297667530544118</v>
      </c>
      <c r="K85" s="2">
        <v>6.3157894736843898E-2</v>
      </c>
      <c r="L85" s="2">
        <v>8.2333333333333272</v>
      </c>
      <c r="M85" s="2">
        <v>11.041666666666671</v>
      </c>
      <c r="N85" s="2">
        <v>20.967924647791254</v>
      </c>
      <c r="O85" s="18">
        <v>0</v>
      </c>
    </row>
    <row r="86" spans="1:15">
      <c r="A86" s="1">
        <v>85</v>
      </c>
      <c r="B86" s="8" t="s">
        <v>2</v>
      </c>
      <c r="C86" s="9" t="s">
        <v>38</v>
      </c>
      <c r="D86" s="2">
        <v>9.9258241758241752</v>
      </c>
      <c r="E86" s="2">
        <v>12.269529803776365</v>
      </c>
      <c r="F86" s="2">
        <v>0</v>
      </c>
      <c r="G86" s="2">
        <v>0</v>
      </c>
      <c r="H86" s="2">
        <v>0</v>
      </c>
      <c r="I86" s="2">
        <v>7.9406593406593409</v>
      </c>
      <c r="J86" s="2">
        <v>12.269529803776365</v>
      </c>
      <c r="K86" s="2">
        <v>0</v>
      </c>
      <c r="L86" s="2">
        <v>0</v>
      </c>
      <c r="M86" s="2">
        <v>0</v>
      </c>
      <c r="N86" s="2">
        <v>20.210189144435706</v>
      </c>
      <c r="O86" s="18" t="s">
        <v>274</v>
      </c>
    </row>
    <row r="87" spans="1:15">
      <c r="A87" s="1">
        <v>86</v>
      </c>
      <c r="B87" s="8" t="s">
        <v>308</v>
      </c>
      <c r="C87" s="12" t="s">
        <v>49</v>
      </c>
      <c r="D87" s="2">
        <v>0</v>
      </c>
      <c r="E87" s="2">
        <v>10.296927064050337</v>
      </c>
      <c r="F87" s="2">
        <v>0</v>
      </c>
      <c r="G87" s="2">
        <v>7.3333333333333286</v>
      </c>
      <c r="H87" s="2">
        <v>0</v>
      </c>
      <c r="I87" s="2">
        <v>0</v>
      </c>
      <c r="J87" s="2">
        <v>10.296927064050337</v>
      </c>
      <c r="K87" s="2">
        <v>0</v>
      </c>
      <c r="L87" s="2">
        <v>9.5333333333333279</v>
      </c>
      <c r="M87" s="2">
        <v>0</v>
      </c>
      <c r="N87" s="2">
        <v>19.830260397383665</v>
      </c>
      <c r="O87" s="18" t="s">
        <v>264</v>
      </c>
    </row>
    <row r="88" spans="1:15">
      <c r="A88" s="1">
        <v>87</v>
      </c>
      <c r="B88" s="8" t="s">
        <v>2</v>
      </c>
      <c r="C88" s="9" t="s">
        <v>12</v>
      </c>
      <c r="D88" s="2">
        <v>5.961538461538467</v>
      </c>
      <c r="E88" s="2">
        <v>0</v>
      </c>
      <c r="F88" s="2">
        <v>0</v>
      </c>
      <c r="G88" s="2">
        <v>9.3333333333333286</v>
      </c>
      <c r="H88" s="2">
        <v>0</v>
      </c>
      <c r="I88" s="2">
        <v>4.7692307692307736</v>
      </c>
      <c r="J88" s="2">
        <v>0</v>
      </c>
      <c r="K88" s="2">
        <v>0</v>
      </c>
      <c r="L88" s="2">
        <v>12.133333333333328</v>
      </c>
      <c r="M88" s="2">
        <v>0</v>
      </c>
      <c r="N88" s="2">
        <v>16.902564102564099</v>
      </c>
      <c r="O88" s="18" t="s">
        <v>260</v>
      </c>
    </row>
    <row r="89" spans="1:15">
      <c r="A89" s="1">
        <v>88</v>
      </c>
      <c r="B89" s="8" t="s">
        <v>2</v>
      </c>
      <c r="C89" s="9" t="s">
        <v>98</v>
      </c>
      <c r="D89" s="2">
        <v>6.961538461538467</v>
      </c>
      <c r="E89" s="2">
        <v>11.283228433913351</v>
      </c>
      <c r="F89" s="2">
        <v>0</v>
      </c>
      <c r="G89" s="2">
        <v>0</v>
      </c>
      <c r="H89" s="2">
        <v>0</v>
      </c>
      <c r="I89" s="2">
        <v>5.5692307692307743</v>
      </c>
      <c r="J89" s="2">
        <v>11.283228433913351</v>
      </c>
      <c r="K89" s="2">
        <v>0</v>
      </c>
      <c r="L89" s="2">
        <v>0</v>
      </c>
      <c r="M89" s="2">
        <v>0</v>
      </c>
      <c r="N89" s="2">
        <v>16.852459203144125</v>
      </c>
      <c r="O89" s="18" t="s">
        <v>274</v>
      </c>
    </row>
    <row r="90" spans="1:15">
      <c r="A90" s="1">
        <v>89</v>
      </c>
      <c r="B90" s="8" t="s">
        <v>309</v>
      </c>
      <c r="C90" s="9" t="s">
        <v>125</v>
      </c>
      <c r="D90" s="2">
        <v>0</v>
      </c>
      <c r="E90" s="2">
        <v>0</v>
      </c>
      <c r="F90" s="2">
        <v>5.2631578947369917E-2</v>
      </c>
      <c r="G90" s="2">
        <v>0</v>
      </c>
      <c r="H90" s="2">
        <v>10.786111111111126</v>
      </c>
      <c r="I90" s="2">
        <v>0</v>
      </c>
      <c r="J90" s="2">
        <v>0</v>
      </c>
      <c r="K90" s="2">
        <v>6.3157894736843898E-2</v>
      </c>
      <c r="L90" s="2">
        <v>0</v>
      </c>
      <c r="M90" s="2">
        <v>16.179166666666688</v>
      </c>
      <c r="N90" s="2">
        <v>16.242324561403532</v>
      </c>
      <c r="O90" s="18" t="s">
        <v>266</v>
      </c>
    </row>
    <row r="91" spans="1:15">
      <c r="A91" s="1">
        <v>90</v>
      </c>
      <c r="B91" s="8" t="s">
        <v>308</v>
      </c>
      <c r="C91" s="9" t="s">
        <v>123</v>
      </c>
      <c r="D91" s="2">
        <v>0</v>
      </c>
      <c r="E91" s="2">
        <v>0</v>
      </c>
      <c r="F91" s="2">
        <v>4.6052631578947398</v>
      </c>
      <c r="G91" s="2">
        <v>0</v>
      </c>
      <c r="H91" s="2">
        <v>6.6666666666666714</v>
      </c>
      <c r="I91" s="2">
        <v>0</v>
      </c>
      <c r="J91" s="2">
        <v>0</v>
      </c>
      <c r="K91" s="2">
        <v>5.5263157894736876</v>
      </c>
      <c r="L91" s="2">
        <v>0</v>
      </c>
      <c r="M91" s="2">
        <v>10.000000000000007</v>
      </c>
      <c r="N91" s="2">
        <v>15.526315789473696</v>
      </c>
      <c r="O91" s="18" t="s">
        <v>294</v>
      </c>
    </row>
    <row r="92" spans="1:15">
      <c r="A92" s="1">
        <v>91</v>
      </c>
      <c r="B92" s="8" t="s">
        <v>308</v>
      </c>
      <c r="C92" s="11" t="s">
        <v>314</v>
      </c>
      <c r="D92" s="2">
        <v>0</v>
      </c>
      <c r="E92" s="2">
        <v>0</v>
      </c>
      <c r="F92" s="2">
        <v>0</v>
      </c>
      <c r="G92" s="2">
        <v>0</v>
      </c>
      <c r="H92" s="2">
        <v>9.6944444444444429</v>
      </c>
      <c r="I92" s="2">
        <v>0</v>
      </c>
      <c r="J92" s="2">
        <v>0</v>
      </c>
      <c r="K92" s="2">
        <v>0</v>
      </c>
      <c r="L92" s="2">
        <v>0</v>
      </c>
      <c r="M92" s="2">
        <v>14.541666666666664</v>
      </c>
      <c r="N92" s="2">
        <v>14.541666666666664</v>
      </c>
      <c r="O92" s="18" t="s">
        <v>259</v>
      </c>
    </row>
    <row r="93" spans="1:15">
      <c r="A93" s="1">
        <v>92</v>
      </c>
      <c r="B93" s="8" t="s">
        <v>2</v>
      </c>
      <c r="C93" s="9" t="s">
        <v>19</v>
      </c>
      <c r="D93" s="2">
        <v>0</v>
      </c>
      <c r="E93" s="2">
        <v>14.242132543502393</v>
      </c>
      <c r="F93" s="2">
        <v>0</v>
      </c>
      <c r="G93" s="2">
        <v>0</v>
      </c>
      <c r="H93" s="2">
        <v>0</v>
      </c>
      <c r="I93" s="2">
        <v>0</v>
      </c>
      <c r="J93" s="2">
        <v>14.242132543502393</v>
      </c>
      <c r="K93" s="2">
        <v>0</v>
      </c>
      <c r="L93" s="2">
        <v>0</v>
      </c>
      <c r="M93" s="2">
        <v>0</v>
      </c>
      <c r="N93" s="2">
        <v>14.242132543502393</v>
      </c>
      <c r="O93" s="18" t="s">
        <v>262</v>
      </c>
    </row>
    <row r="94" spans="1:15">
      <c r="A94" s="1">
        <v>93</v>
      </c>
      <c r="B94" s="8" t="s">
        <v>2</v>
      </c>
      <c r="C94" s="9" t="s">
        <v>102</v>
      </c>
      <c r="D94" s="2">
        <v>0</v>
      </c>
      <c r="E94" s="2">
        <v>14.242132543502393</v>
      </c>
      <c r="F94" s="2">
        <v>0</v>
      </c>
      <c r="G94" s="2">
        <v>0</v>
      </c>
      <c r="H94" s="2">
        <v>0</v>
      </c>
      <c r="I94" s="2">
        <v>0</v>
      </c>
      <c r="J94" s="2">
        <v>14.242132543502393</v>
      </c>
      <c r="K94" s="2">
        <v>0</v>
      </c>
      <c r="L94" s="2">
        <v>0</v>
      </c>
      <c r="M94" s="2">
        <v>0</v>
      </c>
      <c r="N94" s="2">
        <v>14.242132543502393</v>
      </c>
      <c r="O94" s="18" t="s">
        <v>270</v>
      </c>
    </row>
    <row r="95" spans="1:15">
      <c r="A95" s="1">
        <v>94</v>
      </c>
      <c r="B95" s="8" t="s">
        <v>308</v>
      </c>
      <c r="C95" s="9" t="s">
        <v>100</v>
      </c>
      <c r="D95" s="2">
        <v>0</v>
      </c>
      <c r="E95" s="2">
        <v>13.681542448665681</v>
      </c>
      <c r="F95" s="2">
        <v>0</v>
      </c>
      <c r="G95" s="2">
        <v>0</v>
      </c>
      <c r="H95" s="2">
        <v>0</v>
      </c>
      <c r="I95" s="2">
        <v>0</v>
      </c>
      <c r="J95" s="2">
        <v>13.681542448665681</v>
      </c>
      <c r="K95" s="2">
        <v>0</v>
      </c>
      <c r="L95" s="2">
        <v>0</v>
      </c>
      <c r="M95" s="2">
        <v>0</v>
      </c>
      <c r="N95" s="2">
        <v>13.681542448665681</v>
      </c>
      <c r="O95" s="18">
        <v>0</v>
      </c>
    </row>
    <row r="96" spans="1:15">
      <c r="A96" s="1">
        <v>95</v>
      </c>
      <c r="B96" s="8" t="s">
        <v>309</v>
      </c>
      <c r="C96" s="11" t="s">
        <v>249</v>
      </c>
      <c r="D96" s="2">
        <v>0</v>
      </c>
      <c r="E96" s="2">
        <v>0</v>
      </c>
      <c r="F96" s="2">
        <v>0</v>
      </c>
      <c r="G96" s="2">
        <v>3</v>
      </c>
      <c r="H96" s="2">
        <v>5.6944444444444429</v>
      </c>
      <c r="I96" s="2">
        <v>0</v>
      </c>
      <c r="J96" s="2">
        <v>0</v>
      </c>
      <c r="K96" s="2">
        <v>0</v>
      </c>
      <c r="L96" s="2">
        <v>3.9000000000000004</v>
      </c>
      <c r="M96" s="2">
        <v>8.5416666666666643</v>
      </c>
      <c r="N96" s="2">
        <v>12.441666666666665</v>
      </c>
      <c r="O96" s="18" t="s">
        <v>264</v>
      </c>
    </row>
    <row r="97" spans="1:15">
      <c r="A97" s="1">
        <v>96</v>
      </c>
      <c r="B97" s="8" t="s">
        <v>2</v>
      </c>
      <c r="C97" s="12" t="s">
        <v>21</v>
      </c>
      <c r="D97" s="2">
        <v>0</v>
      </c>
      <c r="E97" s="2">
        <v>0</v>
      </c>
      <c r="F97" s="2">
        <v>9.6052631578947398</v>
      </c>
      <c r="G97" s="2">
        <v>0</v>
      </c>
      <c r="H97" s="2">
        <v>0</v>
      </c>
      <c r="I97" s="2">
        <v>0</v>
      </c>
      <c r="J97" s="2">
        <v>0</v>
      </c>
      <c r="K97" s="2">
        <v>11.526315789473687</v>
      </c>
      <c r="L97" s="2">
        <v>0</v>
      </c>
      <c r="M97" s="2">
        <v>0</v>
      </c>
      <c r="N97" s="2">
        <v>11.526315789473687</v>
      </c>
      <c r="O97" s="18">
        <v>0</v>
      </c>
    </row>
    <row r="98" spans="1:15">
      <c r="A98" s="1">
        <v>97</v>
      </c>
      <c r="B98" s="18" t="s">
        <v>309</v>
      </c>
      <c r="C98" s="18" t="s">
        <v>62</v>
      </c>
      <c r="D98" s="2">
        <v>0</v>
      </c>
      <c r="E98" s="2">
        <v>0</v>
      </c>
      <c r="F98" s="2">
        <v>0</v>
      </c>
      <c r="G98" s="2">
        <v>6</v>
      </c>
      <c r="H98" s="2">
        <v>1.6944444444444429</v>
      </c>
      <c r="I98" s="2">
        <v>0</v>
      </c>
      <c r="J98" s="2">
        <v>0</v>
      </c>
      <c r="K98" s="2">
        <v>0</v>
      </c>
      <c r="L98" s="2">
        <v>7.8000000000000007</v>
      </c>
      <c r="M98" s="2">
        <v>2.5416666666666643</v>
      </c>
      <c r="N98" s="2">
        <v>10.341666666666665</v>
      </c>
      <c r="O98" s="18" t="s">
        <v>261</v>
      </c>
    </row>
    <row r="99" spans="1:15">
      <c r="A99" s="1">
        <v>98</v>
      </c>
      <c r="B99" s="8" t="s">
        <v>308</v>
      </c>
      <c r="C99" s="9" t="s">
        <v>101</v>
      </c>
      <c r="D99" s="2">
        <v>0</v>
      </c>
      <c r="E99" s="2">
        <v>10.036510694044892</v>
      </c>
      <c r="F99" s="2">
        <v>0</v>
      </c>
      <c r="G99" s="2">
        <v>0</v>
      </c>
      <c r="H99" s="2">
        <v>0</v>
      </c>
      <c r="I99" s="2">
        <v>0</v>
      </c>
      <c r="J99" s="2">
        <v>10.036510694044892</v>
      </c>
      <c r="K99" s="2">
        <v>0</v>
      </c>
      <c r="L99" s="2">
        <v>0</v>
      </c>
      <c r="M99" s="2">
        <v>0</v>
      </c>
      <c r="N99" s="2">
        <v>10.036510694044892</v>
      </c>
      <c r="O99" s="18">
        <v>0</v>
      </c>
    </row>
    <row r="100" spans="1:15">
      <c r="A100" s="1">
        <v>99</v>
      </c>
      <c r="B100" s="8" t="s">
        <v>308</v>
      </c>
      <c r="C100" s="9" t="s">
        <v>48</v>
      </c>
      <c r="D100" s="2">
        <v>0</v>
      </c>
      <c r="E100" s="2">
        <v>8.3243243243243228</v>
      </c>
      <c r="F100" s="2">
        <v>0</v>
      </c>
      <c r="G100" s="2">
        <v>0</v>
      </c>
      <c r="H100" s="2">
        <v>0</v>
      </c>
      <c r="I100" s="2">
        <v>0</v>
      </c>
      <c r="J100" s="2">
        <v>8.3243243243243228</v>
      </c>
      <c r="K100" s="2">
        <v>0</v>
      </c>
      <c r="L100" s="2">
        <v>0</v>
      </c>
      <c r="M100" s="2">
        <v>0</v>
      </c>
      <c r="N100" s="2">
        <v>8.3243243243243228</v>
      </c>
      <c r="O100" s="18">
        <v>0</v>
      </c>
    </row>
    <row r="101" spans="1:15">
      <c r="A101" s="1">
        <v>100</v>
      </c>
      <c r="B101" s="8" t="s">
        <v>2</v>
      </c>
      <c r="C101" s="9" t="s">
        <v>251</v>
      </c>
      <c r="D101" s="2">
        <v>0</v>
      </c>
      <c r="E101" s="2">
        <v>0</v>
      </c>
      <c r="F101" s="2">
        <v>0</v>
      </c>
      <c r="G101" s="2">
        <v>6.3333333333333286</v>
      </c>
      <c r="H101" s="2">
        <v>0</v>
      </c>
      <c r="I101" s="2">
        <v>0</v>
      </c>
      <c r="J101" s="2">
        <v>0</v>
      </c>
      <c r="K101" s="2">
        <v>0</v>
      </c>
      <c r="L101" s="2">
        <v>8.2333333333333272</v>
      </c>
      <c r="M101" s="2">
        <v>0</v>
      </c>
      <c r="N101" s="2">
        <v>8.2333333333333272</v>
      </c>
      <c r="O101" s="18" t="s">
        <v>267</v>
      </c>
    </row>
    <row r="102" spans="1:15">
      <c r="A102" s="1">
        <v>101</v>
      </c>
      <c r="B102" s="8" t="s">
        <v>2</v>
      </c>
      <c r="C102" s="9" t="s">
        <v>20</v>
      </c>
      <c r="D102" s="2">
        <v>9.9258241758241752</v>
      </c>
      <c r="E102" s="2">
        <v>0</v>
      </c>
      <c r="F102" s="2">
        <v>0</v>
      </c>
      <c r="G102" s="2">
        <v>0</v>
      </c>
      <c r="H102" s="2">
        <v>0</v>
      </c>
      <c r="I102" s="2">
        <v>7.9406593406593409</v>
      </c>
      <c r="J102" s="2">
        <v>0</v>
      </c>
      <c r="K102" s="2">
        <v>0</v>
      </c>
      <c r="L102" s="2">
        <v>0</v>
      </c>
      <c r="M102" s="2">
        <v>0</v>
      </c>
      <c r="N102" s="2">
        <v>7.9406593406593409</v>
      </c>
      <c r="O102" s="18" t="s">
        <v>293</v>
      </c>
    </row>
    <row r="103" spans="1:15">
      <c r="A103" s="1">
        <v>102</v>
      </c>
      <c r="B103" s="8" t="s">
        <v>2</v>
      </c>
      <c r="C103" s="9" t="s">
        <v>105</v>
      </c>
      <c r="D103" s="2">
        <v>0</v>
      </c>
      <c r="E103" s="2">
        <v>7.5475749722324821</v>
      </c>
      <c r="F103" s="2">
        <v>0</v>
      </c>
      <c r="G103" s="2">
        <v>0</v>
      </c>
      <c r="H103" s="2">
        <v>0</v>
      </c>
      <c r="I103" s="2">
        <v>0</v>
      </c>
      <c r="J103" s="2">
        <v>7.5475749722324821</v>
      </c>
      <c r="K103" s="2">
        <v>0</v>
      </c>
      <c r="L103" s="2">
        <v>0</v>
      </c>
      <c r="M103" s="2">
        <v>0</v>
      </c>
      <c r="N103" s="2">
        <v>7.5475749722324821</v>
      </c>
      <c r="O103" s="18" t="s">
        <v>271</v>
      </c>
    </row>
    <row r="104" spans="1:15">
      <c r="A104" s="1">
        <v>103</v>
      </c>
      <c r="B104" s="8" t="s">
        <v>308</v>
      </c>
      <c r="C104" s="9" t="s">
        <v>252</v>
      </c>
      <c r="D104" s="2">
        <v>0</v>
      </c>
      <c r="E104" s="2">
        <v>0</v>
      </c>
      <c r="F104" s="2">
        <v>0</v>
      </c>
      <c r="G104" s="2">
        <v>5</v>
      </c>
      <c r="H104" s="2">
        <v>0</v>
      </c>
      <c r="I104" s="2">
        <v>0</v>
      </c>
      <c r="J104" s="2">
        <v>0</v>
      </c>
      <c r="K104" s="2">
        <v>0</v>
      </c>
      <c r="L104" s="2">
        <v>6.5</v>
      </c>
      <c r="M104" s="2">
        <v>0</v>
      </c>
      <c r="N104" s="2">
        <v>6.5</v>
      </c>
      <c r="O104" s="18" t="s">
        <v>267</v>
      </c>
    </row>
    <row r="105" spans="1:15">
      <c r="A105" s="1">
        <v>104</v>
      </c>
      <c r="B105" s="18" t="s">
        <v>309</v>
      </c>
      <c r="C105" s="18" t="s">
        <v>134</v>
      </c>
      <c r="D105" s="2">
        <v>0</v>
      </c>
      <c r="E105" s="2">
        <v>0</v>
      </c>
      <c r="F105" s="2">
        <v>0</v>
      </c>
      <c r="G105" s="2">
        <v>0</v>
      </c>
      <c r="H105" s="2">
        <v>3.6944444444444429</v>
      </c>
      <c r="I105" s="2">
        <v>0</v>
      </c>
      <c r="J105" s="2">
        <v>0</v>
      </c>
      <c r="K105" s="2">
        <v>0</v>
      </c>
      <c r="L105" s="2">
        <v>0</v>
      </c>
      <c r="M105" s="2">
        <v>5.5416666666666643</v>
      </c>
      <c r="N105" s="2">
        <v>5.5416666666666643</v>
      </c>
      <c r="O105" s="18" t="s">
        <v>256</v>
      </c>
    </row>
    <row r="106" spans="1:15">
      <c r="A106" s="1">
        <v>105</v>
      </c>
      <c r="B106" s="8" t="s">
        <v>308</v>
      </c>
      <c r="C106" s="11" t="s">
        <v>58</v>
      </c>
      <c r="D106" s="2">
        <v>0</v>
      </c>
      <c r="E106" s="2">
        <v>0</v>
      </c>
      <c r="F106" s="2">
        <v>4.6052631578947398</v>
      </c>
      <c r="G106" s="2">
        <v>0</v>
      </c>
      <c r="H106" s="2">
        <v>0</v>
      </c>
      <c r="I106" s="2">
        <v>0</v>
      </c>
      <c r="J106" s="2">
        <v>0</v>
      </c>
      <c r="K106" s="2">
        <v>5.5263157894736876</v>
      </c>
      <c r="L106" s="2">
        <v>0</v>
      </c>
      <c r="M106" s="2">
        <v>0</v>
      </c>
      <c r="N106" s="2">
        <v>5.5263157894736876</v>
      </c>
      <c r="O106" s="18">
        <v>0</v>
      </c>
    </row>
    <row r="107" spans="1:15">
      <c r="A107" s="1">
        <v>106</v>
      </c>
      <c r="B107" s="8" t="s">
        <v>308</v>
      </c>
      <c r="C107" s="11" t="s">
        <v>54</v>
      </c>
      <c r="D107" s="2">
        <v>0</v>
      </c>
      <c r="E107" s="2">
        <v>0</v>
      </c>
      <c r="F107" s="2">
        <v>4.0526315789473699</v>
      </c>
      <c r="G107" s="2">
        <v>0</v>
      </c>
      <c r="H107" s="2">
        <v>0</v>
      </c>
      <c r="I107" s="2">
        <v>0</v>
      </c>
      <c r="J107" s="2">
        <v>0</v>
      </c>
      <c r="K107" s="2">
        <v>4.8631578947368439</v>
      </c>
      <c r="L107" s="2">
        <v>0</v>
      </c>
      <c r="M107" s="2">
        <v>0</v>
      </c>
      <c r="N107" s="2">
        <v>4.8631578947368439</v>
      </c>
      <c r="O107" s="18">
        <v>0</v>
      </c>
    </row>
    <row r="108" spans="1:15">
      <c r="A108" s="1">
        <v>107</v>
      </c>
      <c r="B108" s="8" t="s">
        <v>2</v>
      </c>
      <c r="C108" s="9" t="s">
        <v>104</v>
      </c>
      <c r="D108" s="2">
        <v>0</v>
      </c>
      <c r="E108" s="2">
        <v>4.5886708626434398</v>
      </c>
      <c r="F108" s="2">
        <v>0</v>
      </c>
      <c r="G108" s="2">
        <v>0</v>
      </c>
      <c r="H108" s="2">
        <v>0</v>
      </c>
      <c r="I108" s="2">
        <v>0</v>
      </c>
      <c r="J108" s="2">
        <v>4.5886708626434398</v>
      </c>
      <c r="K108" s="2">
        <v>0</v>
      </c>
      <c r="L108" s="2">
        <v>0</v>
      </c>
      <c r="M108" s="2">
        <v>0</v>
      </c>
      <c r="N108" s="2">
        <v>4.5886708626434398</v>
      </c>
      <c r="O108" s="18">
        <v>0</v>
      </c>
    </row>
    <row r="109" spans="1:15">
      <c r="A109" s="1">
        <v>108</v>
      </c>
      <c r="B109" s="8" t="s">
        <v>2</v>
      </c>
      <c r="C109" s="9" t="s">
        <v>803</v>
      </c>
      <c r="D109" s="2">
        <v>0</v>
      </c>
      <c r="E109" s="2">
        <v>0</v>
      </c>
      <c r="F109" s="2">
        <v>3.0526315789473699</v>
      </c>
      <c r="G109" s="2">
        <v>0</v>
      </c>
      <c r="H109" s="2">
        <v>0</v>
      </c>
      <c r="I109" s="2">
        <v>0</v>
      </c>
      <c r="J109" s="2">
        <v>0</v>
      </c>
      <c r="K109" s="2">
        <v>3.6631578947368437</v>
      </c>
      <c r="L109" s="2">
        <v>0</v>
      </c>
      <c r="M109" s="2">
        <v>0</v>
      </c>
      <c r="N109" s="2">
        <v>3.6631578947368437</v>
      </c>
      <c r="O109" s="18" t="s">
        <v>255</v>
      </c>
    </row>
    <row r="110" spans="1:15">
      <c r="A110" s="1">
        <v>109</v>
      </c>
      <c r="B110" s="8" t="s">
        <v>2</v>
      </c>
      <c r="C110" s="9" t="s">
        <v>106</v>
      </c>
      <c r="D110" s="2">
        <v>0</v>
      </c>
      <c r="E110" s="2">
        <v>3.6023694927804257</v>
      </c>
      <c r="F110" s="2">
        <v>0</v>
      </c>
      <c r="G110" s="2">
        <v>0</v>
      </c>
      <c r="H110" s="2">
        <v>0</v>
      </c>
      <c r="I110" s="2">
        <v>0</v>
      </c>
      <c r="J110" s="2">
        <v>3.6023694927804257</v>
      </c>
      <c r="K110" s="2">
        <v>0</v>
      </c>
      <c r="L110" s="2">
        <v>0</v>
      </c>
      <c r="M110" s="2">
        <v>0</v>
      </c>
      <c r="N110" s="2">
        <v>3.6023694927804257</v>
      </c>
      <c r="O110" s="18" t="s">
        <v>265</v>
      </c>
    </row>
    <row r="111" spans="1:15">
      <c r="A111" s="1">
        <v>110</v>
      </c>
      <c r="B111" s="8" t="s">
        <v>2</v>
      </c>
      <c r="C111" s="9" t="s">
        <v>27</v>
      </c>
      <c r="D111" s="2">
        <v>3.9642857142857082</v>
      </c>
      <c r="E111" s="2">
        <v>0</v>
      </c>
      <c r="F111" s="2">
        <v>0</v>
      </c>
      <c r="G111" s="2">
        <v>0</v>
      </c>
      <c r="H111" s="2">
        <v>0</v>
      </c>
      <c r="I111" s="2">
        <v>3.1714285714285668</v>
      </c>
      <c r="J111" s="2">
        <v>0</v>
      </c>
      <c r="K111" s="2">
        <v>0</v>
      </c>
      <c r="L111" s="2">
        <v>0</v>
      </c>
      <c r="M111" s="2">
        <v>0</v>
      </c>
      <c r="N111" s="2">
        <v>3.1714285714285668</v>
      </c>
      <c r="O111" s="18">
        <v>0</v>
      </c>
    </row>
    <row r="112" spans="1:15">
      <c r="A112" s="1">
        <v>111</v>
      </c>
      <c r="B112" s="8" t="s">
        <v>2</v>
      </c>
      <c r="C112" s="9" t="s">
        <v>279</v>
      </c>
      <c r="D112" s="2">
        <v>0</v>
      </c>
      <c r="E112" s="2">
        <v>0</v>
      </c>
      <c r="F112" s="2">
        <v>0</v>
      </c>
      <c r="G112" s="2">
        <v>2</v>
      </c>
      <c r="H112" s="2">
        <v>0</v>
      </c>
      <c r="I112" s="2">
        <v>0</v>
      </c>
      <c r="J112" s="2">
        <v>0</v>
      </c>
      <c r="K112" s="2">
        <v>0</v>
      </c>
      <c r="L112" s="2">
        <v>2.6</v>
      </c>
      <c r="M112" s="2">
        <v>0</v>
      </c>
      <c r="N112" s="2">
        <v>2.6</v>
      </c>
      <c r="O112" s="18">
        <v>0</v>
      </c>
    </row>
    <row r="113" spans="1:15">
      <c r="A113" s="1">
        <v>112</v>
      </c>
      <c r="B113" s="8" t="s">
        <v>309</v>
      </c>
      <c r="C113" s="9" t="s">
        <v>315</v>
      </c>
      <c r="D113" s="2">
        <v>0</v>
      </c>
      <c r="E113" s="2">
        <v>0</v>
      </c>
      <c r="F113" s="2">
        <v>0</v>
      </c>
      <c r="G113" s="2">
        <v>0</v>
      </c>
      <c r="H113" s="2">
        <v>0.6666666666666714</v>
      </c>
      <c r="I113" s="2">
        <v>0</v>
      </c>
      <c r="J113" s="2">
        <v>0</v>
      </c>
      <c r="K113" s="2">
        <v>0</v>
      </c>
      <c r="L113" s="2">
        <v>0</v>
      </c>
      <c r="M113" s="2">
        <v>1.0000000000000071</v>
      </c>
      <c r="N113" s="2">
        <v>1.0000000000000071</v>
      </c>
      <c r="O113" s="18">
        <v>0</v>
      </c>
    </row>
    <row r="114" spans="1:15">
      <c r="A114" s="1">
        <v>113</v>
      </c>
      <c r="B114" s="8" t="s">
        <v>308</v>
      </c>
      <c r="C114" s="9" t="s">
        <v>107</v>
      </c>
      <c r="D114" s="2">
        <v>0</v>
      </c>
      <c r="E114" s="2">
        <v>0.77674935209182649</v>
      </c>
      <c r="F114" s="2">
        <v>0</v>
      </c>
      <c r="G114" s="2">
        <v>0</v>
      </c>
      <c r="H114" s="2">
        <v>0</v>
      </c>
      <c r="I114" s="2">
        <v>0</v>
      </c>
      <c r="J114" s="2">
        <v>0.77674935209182649</v>
      </c>
      <c r="K114" s="2">
        <v>0</v>
      </c>
      <c r="L114" s="2">
        <v>0</v>
      </c>
      <c r="M114" s="2">
        <v>0</v>
      </c>
      <c r="N114" s="2">
        <v>0.77674935209182649</v>
      </c>
      <c r="O114" s="18">
        <v>0</v>
      </c>
    </row>
    <row r="115" spans="1:15">
      <c r="A115" s="1">
        <v>114</v>
      </c>
      <c r="B115" s="8" t="s">
        <v>309</v>
      </c>
      <c r="C115" s="9" t="s">
        <v>280</v>
      </c>
      <c r="D115" s="2">
        <v>0</v>
      </c>
      <c r="E115" s="2">
        <v>0</v>
      </c>
      <c r="F115" s="2">
        <v>0</v>
      </c>
      <c r="G115" s="2">
        <v>0.3333333333333286</v>
      </c>
      <c r="H115" s="2">
        <v>0</v>
      </c>
      <c r="I115" s="2">
        <v>0</v>
      </c>
      <c r="J115" s="2">
        <v>0</v>
      </c>
      <c r="K115" s="2">
        <v>0</v>
      </c>
      <c r="L115" s="2">
        <v>0.43333333333332719</v>
      </c>
      <c r="M115" s="2">
        <v>0</v>
      </c>
      <c r="N115" s="2">
        <v>0.43333333333332719</v>
      </c>
      <c r="O115" s="18" t="s">
        <v>272</v>
      </c>
    </row>
    <row r="116" spans="1:15">
      <c r="A116" s="1">
        <v>115</v>
      </c>
      <c r="B116" s="8" t="s">
        <v>308</v>
      </c>
      <c r="C116" s="9" t="s">
        <v>126</v>
      </c>
      <c r="D116" s="2">
        <v>0</v>
      </c>
      <c r="E116" s="2">
        <v>0</v>
      </c>
      <c r="F116" s="2">
        <v>5.2631578947369917E-2</v>
      </c>
      <c r="G116" s="2">
        <v>0</v>
      </c>
      <c r="H116" s="2">
        <v>0</v>
      </c>
      <c r="I116" s="2">
        <v>0</v>
      </c>
      <c r="J116" s="2">
        <v>0</v>
      </c>
      <c r="K116" s="2">
        <v>6.3157894736843898E-2</v>
      </c>
      <c r="L116" s="2">
        <v>0</v>
      </c>
      <c r="M116" s="2">
        <v>0</v>
      </c>
      <c r="N116" s="2">
        <v>6.3157894736843898E-2</v>
      </c>
      <c r="O116" s="18" t="s">
        <v>277</v>
      </c>
    </row>
    <row r="117" spans="1:15" hidden="1">
      <c r="A117" s="1">
        <v>116</v>
      </c>
      <c r="B117" s="8" t="s">
        <v>2</v>
      </c>
      <c r="C117" s="9" t="s">
        <v>342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18">
        <v>0</v>
      </c>
    </row>
    <row r="118" spans="1:15" hidden="1">
      <c r="A118" s="1">
        <v>117</v>
      </c>
      <c r="B118" s="8" t="s">
        <v>308</v>
      </c>
      <c r="C118" s="9" t="s">
        <v>108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18" t="s">
        <v>256</v>
      </c>
    </row>
    <row r="119" spans="1:15" hidden="1">
      <c r="A119" s="1">
        <v>118</v>
      </c>
      <c r="B119" s="8" t="s">
        <v>308</v>
      </c>
      <c r="C119" s="9" t="s">
        <v>89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18">
        <v>0</v>
      </c>
    </row>
    <row r="120" spans="1:15" hidden="1">
      <c r="A120" s="1">
        <v>119</v>
      </c>
      <c r="B120" s="8" t="s">
        <v>308</v>
      </c>
      <c r="C120" s="9" t="s">
        <v>127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18">
        <v>0</v>
      </c>
    </row>
    <row r="121" spans="1:15" hidden="1">
      <c r="A121" s="1">
        <v>120</v>
      </c>
      <c r="B121" s="8" t="s">
        <v>309</v>
      </c>
      <c r="C121" s="9" t="s">
        <v>282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18" t="s">
        <v>262</v>
      </c>
    </row>
    <row r="122" spans="1:15" hidden="1">
      <c r="A122" s="1">
        <v>121</v>
      </c>
      <c r="B122" s="8" t="s">
        <v>309</v>
      </c>
      <c r="C122" s="9" t="s">
        <v>283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18">
        <v>0</v>
      </c>
    </row>
    <row r="123" spans="1:15" hidden="1">
      <c r="A123" s="1">
        <v>122</v>
      </c>
      <c r="B123" s="8" t="s">
        <v>309</v>
      </c>
      <c r="C123" s="9" t="s">
        <v>113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18">
        <v>0</v>
      </c>
    </row>
    <row r="124" spans="1:15" hidden="1">
      <c r="A124" s="1">
        <v>123</v>
      </c>
      <c r="B124" s="8" t="s">
        <v>309</v>
      </c>
      <c r="C124" s="9" t="s">
        <v>129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18" t="s">
        <v>257</v>
      </c>
    </row>
    <row r="125" spans="1:15" hidden="1">
      <c r="A125" s="1">
        <v>124</v>
      </c>
      <c r="B125" s="8" t="s">
        <v>309</v>
      </c>
      <c r="C125" s="9" t="s">
        <v>316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18" t="s">
        <v>271</v>
      </c>
    </row>
    <row r="126" spans="1:15" hidden="1">
      <c r="A126" s="1">
        <v>125</v>
      </c>
      <c r="B126" s="8" t="s">
        <v>309</v>
      </c>
      <c r="C126" s="9" t="s">
        <v>109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18" t="s">
        <v>264</v>
      </c>
    </row>
    <row r="127" spans="1:15" hidden="1">
      <c r="A127" s="1">
        <v>126</v>
      </c>
      <c r="B127" s="8" t="s">
        <v>309</v>
      </c>
      <c r="C127" s="9" t="s">
        <v>281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18" t="s">
        <v>268</v>
      </c>
    </row>
    <row r="128" spans="1:15" hidden="1">
      <c r="A128" s="1">
        <v>127</v>
      </c>
      <c r="B128" s="18" t="s">
        <v>309</v>
      </c>
      <c r="C128" s="18" t="s">
        <v>133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18" t="s">
        <v>257</v>
      </c>
    </row>
    <row r="129" spans="1:15" hidden="1">
      <c r="A129" s="1">
        <v>128</v>
      </c>
      <c r="B129" s="18" t="s">
        <v>309</v>
      </c>
      <c r="C129" s="18" t="s">
        <v>140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18" t="s">
        <v>270</v>
      </c>
    </row>
    <row r="130" spans="1:15" hidden="1">
      <c r="A130" s="1">
        <v>129</v>
      </c>
      <c r="B130" s="18" t="s">
        <v>309</v>
      </c>
      <c r="C130" s="18" t="s">
        <v>138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18" t="s">
        <v>298</v>
      </c>
    </row>
    <row r="131" spans="1:15" hidden="1">
      <c r="A131" s="1">
        <v>130</v>
      </c>
      <c r="B131" s="18" t="s">
        <v>309</v>
      </c>
      <c r="C131" s="18" t="s">
        <v>135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18" t="s">
        <v>258</v>
      </c>
    </row>
    <row r="132" spans="1:15" hidden="1">
      <c r="A132" s="1">
        <v>131</v>
      </c>
      <c r="B132" s="18" t="s">
        <v>309</v>
      </c>
      <c r="C132" s="18" t="s">
        <v>131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18" t="s">
        <v>267</v>
      </c>
    </row>
    <row r="133" spans="1:15" hidden="1">
      <c r="A133" s="1">
        <v>132</v>
      </c>
      <c r="B133" s="18" t="s">
        <v>309</v>
      </c>
      <c r="C133" s="18" t="s">
        <v>128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18">
        <v>0</v>
      </c>
    </row>
    <row r="134" spans="1:15" hidden="1">
      <c r="A134" s="1">
        <v>133</v>
      </c>
      <c r="B134" s="18" t="s">
        <v>309</v>
      </c>
      <c r="C134" s="18" t="s">
        <v>143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18" t="s">
        <v>255</v>
      </c>
    </row>
    <row r="135" spans="1:15" hidden="1">
      <c r="A135" s="1">
        <v>134</v>
      </c>
      <c r="B135" s="18" t="s">
        <v>309</v>
      </c>
      <c r="C135" s="18" t="s">
        <v>146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18" t="s">
        <v>255</v>
      </c>
    </row>
    <row r="136" spans="1:15" hidden="1">
      <c r="A136" s="1">
        <v>135</v>
      </c>
      <c r="B136" s="18" t="s">
        <v>309</v>
      </c>
      <c r="C136" s="18" t="s">
        <v>151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18">
        <v>0</v>
      </c>
    </row>
    <row r="137" spans="1:15" hidden="1">
      <c r="A137" s="1">
        <v>136</v>
      </c>
      <c r="B137" s="18" t="s">
        <v>309</v>
      </c>
      <c r="C137" s="18" t="s">
        <v>142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18">
        <v>0</v>
      </c>
    </row>
    <row r="138" spans="1:15" hidden="1">
      <c r="A138" s="1">
        <v>137</v>
      </c>
      <c r="B138" s="18" t="s">
        <v>309</v>
      </c>
      <c r="C138" s="18" t="s">
        <v>287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18" t="s">
        <v>297</v>
      </c>
    </row>
  </sheetData>
  <phoneticPr fontId="1" type="noConversion"/>
  <conditionalFormatting sqref="A2:A120">
    <cfRule type="expression" dxfId="119" priority="26">
      <formula>AND(XEC2=0,XED2&lt;&gt;"")</formula>
    </cfRule>
  </conditionalFormatting>
  <conditionalFormatting sqref="D2:N120">
    <cfRule type="cellIs" dxfId="118" priority="24" operator="lessThan">
      <formula>#REF!*COUNTIF(#REF!,"&gt;0")</formula>
    </cfRule>
    <cfRule type="cellIs" dxfId="117" priority="25" operator="equal">
      <formula>#REF!*COUNTIF(#REF!,"&gt;0")</formula>
    </cfRule>
  </conditionalFormatting>
  <conditionalFormatting sqref="F97:F120 D78:M96">
    <cfRule type="cellIs" dxfId="116" priority="22" operator="lessThan">
      <formula>#REF!</formula>
    </cfRule>
    <cfRule type="cellIs" dxfId="115" priority="23" operator="equal">
      <formula>#REF!</formula>
    </cfRule>
  </conditionalFormatting>
  <conditionalFormatting sqref="N78:N96">
    <cfRule type="cellIs" dxfId="114" priority="18" operator="lessThan">
      <formula>#REF!*COUNTIF(D78:I78,"&gt;0")</formula>
    </cfRule>
    <cfRule type="cellIs" dxfId="113" priority="19" operator="equal">
      <formula>#REF!*COUNTIF(D78:I78,"&gt;0")</formula>
    </cfRule>
  </conditionalFormatting>
  <conditionalFormatting sqref="C1:C1048576">
    <cfRule type="duplicateValues" dxfId="112" priority="15"/>
  </conditionalFormatting>
  <conditionalFormatting sqref="A121:A122">
    <cfRule type="expression" dxfId="111" priority="14">
      <formula>AND(XEC121=0,XED121&lt;&gt;"")</formula>
    </cfRule>
  </conditionalFormatting>
  <conditionalFormatting sqref="C1:C122">
    <cfRule type="duplicateValues" dxfId="110" priority="230"/>
  </conditionalFormatting>
  <conditionalFormatting sqref="C121:C122">
    <cfRule type="duplicateValues" dxfId="109" priority="234"/>
  </conditionalFormatting>
  <conditionalFormatting sqref="A2:A138">
    <cfRule type="expression" dxfId="108" priority="13">
      <formula>AND(XEC2=0,XED2&lt;&gt;"")</formula>
    </cfRule>
  </conditionalFormatting>
  <conditionalFormatting sqref="D2:N138">
    <cfRule type="cellIs" dxfId="107" priority="11" operator="lessThan">
      <formula>#REF!*COUNTIF(#REF!,"&gt;0")</formula>
    </cfRule>
    <cfRule type="cellIs" dxfId="106" priority="12" operator="equal">
      <formula>#REF!*COUNTIF(#REF!,"&gt;0")</formula>
    </cfRule>
  </conditionalFormatting>
  <conditionalFormatting sqref="E94:E122 D77:M93">
    <cfRule type="cellIs" dxfId="105" priority="9" operator="lessThan">
      <formula>#REF!</formula>
    </cfRule>
    <cfRule type="cellIs" dxfId="104" priority="10" operator="equal">
      <formula>#REF!</formula>
    </cfRule>
  </conditionalFormatting>
  <conditionalFormatting sqref="C1:C138">
    <cfRule type="duplicateValues" dxfId="103" priority="8"/>
  </conditionalFormatting>
  <conditionalFormatting sqref="C1:C122">
    <cfRule type="duplicateValues" dxfId="102" priority="7"/>
  </conditionalFormatting>
  <conditionalFormatting sqref="C2:C119">
    <cfRule type="duplicateValues" dxfId="101" priority="6"/>
  </conditionalFormatting>
  <conditionalFormatting sqref="C120:C122">
    <cfRule type="expression" dxfId="100" priority="5">
      <formula>AND(#REF!=0,#REF!&lt;&gt;"")</formula>
    </cfRule>
  </conditionalFormatting>
  <conditionalFormatting sqref="C120:C122">
    <cfRule type="duplicateValues" dxfId="99" priority="4"/>
  </conditionalFormatting>
  <conditionalFormatting sqref="C2:C122">
    <cfRule type="duplicateValues" dxfId="98" priority="3"/>
  </conditionalFormatting>
  <conditionalFormatting sqref="N77:N93">
    <cfRule type="cellIs" dxfId="97" priority="1" operator="lessThan">
      <formula>#REF!*COUNTIF(D77:G77,"&gt;0")</formula>
    </cfRule>
    <cfRule type="cellIs" dxfId="96" priority="2" operator="equal">
      <formula>#REF!*COUNTIF(D77:G77,"&gt;0")</formula>
    </cfRule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79" fitToHeight="0" orientation="portrait" r:id="rId1"/>
  <headerFooter>
    <oddHeader>&amp;C中華民國107年全國業餘高爾夫夏季排名賽後權重成績排名</oddHead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79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/>
      <c r="B2" s="1" t="s">
        <v>497</v>
      </c>
      <c r="C2" s="1" t="s">
        <v>505</v>
      </c>
      <c r="D2" s="1">
        <v>73</v>
      </c>
      <c r="E2" s="1">
        <v>71</v>
      </c>
      <c r="F2" s="1">
        <v>68</v>
      </c>
      <c r="G2" s="1">
        <v>70</v>
      </c>
      <c r="H2" s="1">
        <v>282</v>
      </c>
      <c r="I2" s="1"/>
      <c r="J2" s="2">
        <v>11.55263157894737</v>
      </c>
      <c r="K2" s="2">
        <v>12.05263157894737</v>
      </c>
      <c r="L2" s="2">
        <v>19.021276595744681</v>
      </c>
      <c r="M2" s="2">
        <v>14.638297872340431</v>
      </c>
      <c r="N2" s="2">
        <v>57.264837625979851</v>
      </c>
    </row>
    <row r="3" spans="1:14" ht="16.5">
      <c r="A3" s="1"/>
      <c r="B3" s="1" t="s">
        <v>497</v>
      </c>
      <c r="C3" s="1" t="s">
        <v>530</v>
      </c>
      <c r="D3" s="1">
        <v>73</v>
      </c>
      <c r="E3" s="1">
        <v>72</v>
      </c>
      <c r="F3" s="1">
        <v>73</v>
      </c>
      <c r="G3" s="1">
        <v>68</v>
      </c>
      <c r="H3" s="1">
        <v>286</v>
      </c>
      <c r="I3" s="1"/>
      <c r="J3" s="2">
        <v>11.55263157894737</v>
      </c>
      <c r="K3" s="2">
        <v>11.05263157894737</v>
      </c>
      <c r="L3" s="2">
        <v>14.021276595744681</v>
      </c>
      <c r="M3" s="2">
        <v>16.638297872340431</v>
      </c>
      <c r="N3" s="2">
        <v>53.264837625979851</v>
      </c>
    </row>
    <row r="4" spans="1:14" ht="16.5">
      <c r="A4" s="1"/>
      <c r="B4" s="1" t="s">
        <v>497</v>
      </c>
      <c r="C4" s="1" t="s">
        <v>528</v>
      </c>
      <c r="D4" s="1">
        <v>72</v>
      </c>
      <c r="E4" s="1">
        <v>76</v>
      </c>
      <c r="F4" s="1">
        <v>69</v>
      </c>
      <c r="G4" s="1">
        <v>70</v>
      </c>
      <c r="H4" s="1">
        <v>287</v>
      </c>
      <c r="I4" s="1"/>
      <c r="J4" s="2">
        <v>12.55263157894737</v>
      </c>
      <c r="K4" s="2">
        <v>7.0526315789473699</v>
      </c>
      <c r="L4" s="2">
        <v>18.021276595744681</v>
      </c>
      <c r="M4" s="2">
        <v>14.638297872340431</v>
      </c>
      <c r="N4" s="2">
        <v>52.264837625979851</v>
      </c>
    </row>
    <row r="5" spans="1:14" ht="16.5">
      <c r="A5" s="1"/>
      <c r="B5" s="1" t="s">
        <v>497</v>
      </c>
      <c r="C5" s="1" t="s">
        <v>498</v>
      </c>
      <c r="D5" s="1">
        <v>71</v>
      </c>
      <c r="E5" s="1">
        <v>68</v>
      </c>
      <c r="F5" s="1">
        <v>73</v>
      </c>
      <c r="G5" s="1">
        <v>75</v>
      </c>
      <c r="H5" s="1">
        <v>287</v>
      </c>
      <c r="I5" s="1"/>
      <c r="J5" s="2">
        <v>13.55263157894737</v>
      </c>
      <c r="K5" s="2">
        <v>15.05263157894737</v>
      </c>
      <c r="L5" s="2">
        <v>14.021276595744681</v>
      </c>
      <c r="M5" s="2">
        <v>9.6382978723404307</v>
      </c>
      <c r="N5" s="2">
        <v>52.264837625979851</v>
      </c>
    </row>
    <row r="6" spans="1:14" ht="16.5">
      <c r="A6" s="1"/>
      <c r="B6" s="1" t="s">
        <v>641</v>
      </c>
      <c r="C6" s="1" t="s">
        <v>496</v>
      </c>
      <c r="D6" s="1">
        <v>72</v>
      </c>
      <c r="E6" s="1">
        <v>73</v>
      </c>
      <c r="F6" s="1">
        <v>73</v>
      </c>
      <c r="G6" s="1">
        <v>70</v>
      </c>
      <c r="H6" s="1">
        <v>288</v>
      </c>
      <c r="I6" s="1"/>
      <c r="J6" s="2">
        <v>12.55263157894737</v>
      </c>
      <c r="K6" s="2">
        <v>10.05263157894737</v>
      </c>
      <c r="L6" s="2">
        <v>14.021276595744681</v>
      </c>
      <c r="M6" s="2">
        <v>14.638297872340431</v>
      </c>
      <c r="N6" s="2">
        <v>51.264837625979851</v>
      </c>
    </row>
    <row r="7" spans="1:14" ht="16.5">
      <c r="A7" s="1"/>
      <c r="B7" s="1" t="s">
        <v>641</v>
      </c>
      <c r="C7" s="1" t="s">
        <v>501</v>
      </c>
      <c r="D7" s="1">
        <v>74</v>
      </c>
      <c r="E7" s="1">
        <v>75</v>
      </c>
      <c r="F7" s="1">
        <v>72</v>
      </c>
      <c r="G7" s="1">
        <v>68</v>
      </c>
      <c r="H7" s="1">
        <v>289</v>
      </c>
      <c r="I7" s="1"/>
      <c r="J7" s="2">
        <v>10.55263157894737</v>
      </c>
      <c r="K7" s="2">
        <v>8.0526315789473699</v>
      </c>
      <c r="L7" s="2">
        <v>15.021276595744681</v>
      </c>
      <c r="M7" s="2">
        <v>16.638297872340431</v>
      </c>
      <c r="N7" s="2">
        <v>50.264837625979851</v>
      </c>
    </row>
    <row r="8" spans="1:14" ht="16.5">
      <c r="A8" s="1"/>
      <c r="B8" s="1" t="s">
        <v>497</v>
      </c>
      <c r="C8" s="1" t="s">
        <v>507</v>
      </c>
      <c r="D8" s="1">
        <v>73</v>
      </c>
      <c r="E8" s="1">
        <v>68</v>
      </c>
      <c r="F8" s="1">
        <v>75</v>
      </c>
      <c r="G8" s="1">
        <v>73</v>
      </c>
      <c r="H8" s="1">
        <v>289</v>
      </c>
      <c r="I8" s="1"/>
      <c r="J8" s="2">
        <v>11.55263157894737</v>
      </c>
      <c r="K8" s="2">
        <v>15.05263157894737</v>
      </c>
      <c r="L8" s="2">
        <v>12.021276595744681</v>
      </c>
      <c r="M8" s="2">
        <v>11.638297872340431</v>
      </c>
      <c r="N8" s="2">
        <v>50.264837625979851</v>
      </c>
    </row>
    <row r="9" spans="1:14" ht="16.5">
      <c r="A9" s="1"/>
      <c r="B9" s="1" t="s">
        <v>497</v>
      </c>
      <c r="C9" s="1" t="s">
        <v>499</v>
      </c>
      <c r="D9" s="1">
        <v>70</v>
      </c>
      <c r="E9" s="1">
        <v>68</v>
      </c>
      <c r="F9" s="1">
        <v>78</v>
      </c>
      <c r="G9" s="1">
        <v>73</v>
      </c>
      <c r="H9" s="1">
        <v>289</v>
      </c>
      <c r="I9" s="1"/>
      <c r="J9" s="2">
        <v>14.55263157894737</v>
      </c>
      <c r="K9" s="2">
        <v>15.05263157894737</v>
      </c>
      <c r="L9" s="2">
        <v>9.0212765957446805</v>
      </c>
      <c r="M9" s="2">
        <v>11.638297872340431</v>
      </c>
      <c r="N9" s="2">
        <v>50.264837625979851</v>
      </c>
    </row>
    <row r="10" spans="1:14" ht="16.5">
      <c r="A10" s="1"/>
      <c r="B10" s="1" t="s">
        <v>497</v>
      </c>
      <c r="C10" s="1" t="s">
        <v>538</v>
      </c>
      <c r="D10" s="1">
        <v>69</v>
      </c>
      <c r="E10" s="1">
        <v>77</v>
      </c>
      <c r="F10" s="1">
        <v>72</v>
      </c>
      <c r="G10" s="1">
        <v>73</v>
      </c>
      <c r="H10" s="1">
        <v>291</v>
      </c>
      <c r="I10" s="1"/>
      <c r="J10" s="2">
        <v>15.55263157894737</v>
      </c>
      <c r="K10" s="2">
        <v>6.0526315789473699</v>
      </c>
      <c r="L10" s="2">
        <v>15.021276595744681</v>
      </c>
      <c r="M10" s="2">
        <v>11.638297872340431</v>
      </c>
      <c r="N10" s="2">
        <v>48.264837625979851</v>
      </c>
    </row>
    <row r="11" spans="1:14" ht="16.5">
      <c r="A11" s="1"/>
      <c r="B11" s="1" t="s">
        <v>497</v>
      </c>
      <c r="C11" s="1" t="s">
        <v>506</v>
      </c>
      <c r="D11" s="1">
        <v>73</v>
      </c>
      <c r="E11" s="1">
        <v>71</v>
      </c>
      <c r="F11" s="1">
        <v>74</v>
      </c>
      <c r="G11" s="1">
        <v>74</v>
      </c>
      <c r="H11" s="1">
        <v>292</v>
      </c>
      <c r="I11" s="1"/>
      <c r="J11" s="2">
        <v>11.55263157894737</v>
      </c>
      <c r="K11" s="2">
        <v>12.05263157894737</v>
      </c>
      <c r="L11" s="2">
        <v>13.021276595744681</v>
      </c>
      <c r="M11" s="2">
        <v>10.638297872340431</v>
      </c>
      <c r="N11" s="2">
        <v>47.264837625979851</v>
      </c>
    </row>
    <row r="12" spans="1:14" ht="16.5">
      <c r="A12" s="1"/>
      <c r="B12" s="1" t="s">
        <v>641</v>
      </c>
      <c r="C12" s="1" t="s">
        <v>500</v>
      </c>
      <c r="D12" s="1">
        <v>76</v>
      </c>
      <c r="E12" s="1">
        <v>71</v>
      </c>
      <c r="F12" s="1">
        <v>68</v>
      </c>
      <c r="G12" s="1">
        <v>77</v>
      </c>
      <c r="H12" s="1">
        <v>292</v>
      </c>
      <c r="I12" s="1"/>
      <c r="J12" s="2">
        <v>8.5526315789473699</v>
      </c>
      <c r="K12" s="2">
        <v>12.05263157894737</v>
      </c>
      <c r="L12" s="2">
        <v>19.021276595744681</v>
      </c>
      <c r="M12" s="2">
        <v>7.6382978723404307</v>
      </c>
      <c r="N12" s="2">
        <v>47.264837625979851</v>
      </c>
    </row>
    <row r="13" spans="1:14" ht="16.5">
      <c r="A13" s="1"/>
      <c r="B13" s="1" t="s">
        <v>642</v>
      </c>
      <c r="C13" s="1" t="s">
        <v>511</v>
      </c>
      <c r="D13" s="1">
        <v>72</v>
      </c>
      <c r="E13" s="1">
        <v>76</v>
      </c>
      <c r="F13" s="1">
        <v>73</v>
      </c>
      <c r="G13" s="1">
        <v>72</v>
      </c>
      <c r="H13" s="1">
        <v>293</v>
      </c>
      <c r="I13" s="1"/>
      <c r="J13" s="2">
        <v>12.55263157894737</v>
      </c>
      <c r="K13" s="2">
        <v>7.0526315789473699</v>
      </c>
      <c r="L13" s="2">
        <v>14.021276595744681</v>
      </c>
      <c r="M13" s="2">
        <v>12.638297872340431</v>
      </c>
      <c r="N13" s="2">
        <v>46.264837625979851</v>
      </c>
    </row>
    <row r="14" spans="1:14" ht="16.5">
      <c r="A14" s="1"/>
      <c r="B14" s="1" t="s">
        <v>641</v>
      </c>
      <c r="C14" s="1" t="s">
        <v>504</v>
      </c>
      <c r="D14" s="1">
        <v>74</v>
      </c>
      <c r="E14" s="1">
        <v>71</v>
      </c>
      <c r="F14" s="1">
        <v>72</v>
      </c>
      <c r="G14" s="1">
        <v>76</v>
      </c>
      <c r="H14" s="1">
        <v>293</v>
      </c>
      <c r="I14" s="1"/>
      <c r="J14" s="2">
        <v>10.55263157894737</v>
      </c>
      <c r="K14" s="2">
        <v>12.05263157894737</v>
      </c>
      <c r="L14" s="2">
        <v>15.021276595744681</v>
      </c>
      <c r="M14" s="2">
        <v>8.6382978723404307</v>
      </c>
      <c r="N14" s="2">
        <v>46.264837625979851</v>
      </c>
    </row>
    <row r="15" spans="1:14" ht="16.5">
      <c r="A15" s="1"/>
      <c r="B15" s="1" t="s">
        <v>641</v>
      </c>
      <c r="C15" s="1" t="s">
        <v>512</v>
      </c>
      <c r="D15" s="1">
        <v>74</v>
      </c>
      <c r="E15" s="1">
        <v>73</v>
      </c>
      <c r="F15" s="1">
        <v>80</v>
      </c>
      <c r="G15" s="1">
        <v>67</v>
      </c>
      <c r="H15" s="1">
        <v>294</v>
      </c>
      <c r="I15" s="1"/>
      <c r="J15" s="2">
        <v>10.55263157894737</v>
      </c>
      <c r="K15" s="2">
        <v>10.05263157894737</v>
      </c>
      <c r="L15" s="2">
        <v>7.0212765957446805</v>
      </c>
      <c r="M15" s="2">
        <v>17.638297872340431</v>
      </c>
      <c r="N15" s="2">
        <v>45.264837625979851</v>
      </c>
    </row>
    <row r="16" spans="1:14" ht="16.5">
      <c r="A16" s="1"/>
      <c r="B16" s="1" t="s">
        <v>641</v>
      </c>
      <c r="C16" s="1" t="s">
        <v>502</v>
      </c>
      <c r="D16" s="1">
        <v>73</v>
      </c>
      <c r="E16" s="1">
        <v>78</v>
      </c>
      <c r="F16" s="1">
        <v>74</v>
      </c>
      <c r="G16" s="1">
        <v>70</v>
      </c>
      <c r="H16" s="1">
        <v>295</v>
      </c>
      <c r="I16" s="1"/>
      <c r="J16" s="2">
        <v>11.55263157894737</v>
      </c>
      <c r="K16" s="2">
        <v>5.0526315789473699</v>
      </c>
      <c r="L16" s="2">
        <v>13.021276595744681</v>
      </c>
      <c r="M16" s="2">
        <v>14.638297872340431</v>
      </c>
      <c r="N16" s="2">
        <v>44.264837625979851</v>
      </c>
    </row>
    <row r="17" spans="1:14" ht="16.5">
      <c r="A17" s="1"/>
      <c r="B17" s="1" t="s">
        <v>497</v>
      </c>
      <c r="C17" s="1" t="s">
        <v>517</v>
      </c>
      <c r="D17" s="1">
        <v>75</v>
      </c>
      <c r="E17" s="1">
        <v>75</v>
      </c>
      <c r="F17" s="1">
        <v>74</v>
      </c>
      <c r="G17" s="1">
        <v>71</v>
      </c>
      <c r="H17" s="1">
        <v>295</v>
      </c>
      <c r="I17" s="1"/>
      <c r="J17" s="2">
        <v>9.5526315789473699</v>
      </c>
      <c r="K17" s="2">
        <v>8.0526315789473699</v>
      </c>
      <c r="L17" s="2">
        <v>13.021276595744681</v>
      </c>
      <c r="M17" s="2">
        <v>13.638297872340431</v>
      </c>
      <c r="N17" s="2">
        <v>44.264837625979851</v>
      </c>
    </row>
    <row r="18" spans="1:14" ht="16.5">
      <c r="A18" s="1"/>
      <c r="B18" s="1" t="s">
        <v>641</v>
      </c>
      <c r="C18" s="1" t="s">
        <v>643</v>
      </c>
      <c r="D18" s="1">
        <v>78</v>
      </c>
      <c r="E18" s="1">
        <v>72</v>
      </c>
      <c r="F18" s="1">
        <v>73</v>
      </c>
      <c r="G18" s="1">
        <v>73</v>
      </c>
      <c r="H18" s="1">
        <v>296</v>
      </c>
      <c r="I18" s="1"/>
      <c r="J18" s="2">
        <v>6.5526315789473699</v>
      </c>
      <c r="K18" s="2">
        <v>11.05263157894737</v>
      </c>
      <c r="L18" s="2">
        <v>14.021276595744681</v>
      </c>
      <c r="M18" s="2">
        <v>11.638297872340431</v>
      </c>
      <c r="N18" s="2">
        <v>43.264837625979851</v>
      </c>
    </row>
    <row r="19" spans="1:14" ht="16.5">
      <c r="A19" s="1"/>
      <c r="B19" s="1" t="s">
        <v>497</v>
      </c>
      <c r="C19" s="1" t="s">
        <v>503</v>
      </c>
      <c r="D19" s="1">
        <v>74</v>
      </c>
      <c r="E19" s="1">
        <v>75</v>
      </c>
      <c r="F19" s="1">
        <v>78</v>
      </c>
      <c r="G19" s="1">
        <v>70</v>
      </c>
      <c r="H19" s="1">
        <v>297</v>
      </c>
      <c r="I19" s="1"/>
      <c r="J19" s="2">
        <v>10.55263157894737</v>
      </c>
      <c r="K19" s="2">
        <v>8.0526315789473699</v>
      </c>
      <c r="L19" s="2">
        <v>9.0212765957446805</v>
      </c>
      <c r="M19" s="2">
        <v>14.638297872340431</v>
      </c>
      <c r="N19" s="2">
        <v>42.264837625979851</v>
      </c>
    </row>
    <row r="20" spans="1:14" ht="16.5">
      <c r="A20" s="1"/>
      <c r="B20" s="1" t="s">
        <v>497</v>
      </c>
      <c r="C20" s="1" t="s">
        <v>514</v>
      </c>
      <c r="D20" s="1">
        <v>71</v>
      </c>
      <c r="E20" s="1">
        <v>72</v>
      </c>
      <c r="F20" s="1">
        <v>82</v>
      </c>
      <c r="G20" s="1">
        <v>72</v>
      </c>
      <c r="H20" s="1">
        <v>297</v>
      </c>
      <c r="I20" s="1"/>
      <c r="J20" s="2">
        <v>13.55263157894737</v>
      </c>
      <c r="K20" s="2">
        <v>11.05263157894737</v>
      </c>
      <c r="L20" s="2">
        <v>5.0212765957446805</v>
      </c>
      <c r="M20" s="2">
        <v>12.638297872340431</v>
      </c>
      <c r="N20" s="2">
        <v>42.264837625979851</v>
      </c>
    </row>
    <row r="21" spans="1:14" ht="16.5">
      <c r="A21" s="1"/>
      <c r="B21" s="1" t="s">
        <v>641</v>
      </c>
      <c r="C21" s="1" t="s">
        <v>644</v>
      </c>
      <c r="D21" s="1">
        <v>73</v>
      </c>
      <c r="E21" s="1">
        <v>72</v>
      </c>
      <c r="F21" s="1">
        <v>81</v>
      </c>
      <c r="G21" s="1">
        <v>72</v>
      </c>
      <c r="H21" s="1">
        <v>298</v>
      </c>
      <c r="I21" s="1"/>
      <c r="J21" s="2">
        <v>11.55263157894737</v>
      </c>
      <c r="K21" s="2">
        <v>11.05263157894737</v>
      </c>
      <c r="L21" s="2">
        <v>6.0212765957446805</v>
      </c>
      <c r="M21" s="2">
        <v>12.638297872340431</v>
      </c>
      <c r="N21" s="2">
        <v>41.264837625979851</v>
      </c>
    </row>
    <row r="22" spans="1:14" ht="16.5">
      <c r="A22" s="1"/>
      <c r="B22" s="1" t="s">
        <v>497</v>
      </c>
      <c r="C22" s="1" t="s">
        <v>509</v>
      </c>
      <c r="D22" s="1">
        <v>69</v>
      </c>
      <c r="E22" s="1">
        <v>77</v>
      </c>
      <c r="F22" s="1">
        <v>76</v>
      </c>
      <c r="G22" s="1">
        <v>77</v>
      </c>
      <c r="H22" s="1">
        <v>299</v>
      </c>
      <c r="I22" s="1"/>
      <c r="J22" s="2">
        <v>15.55263157894737</v>
      </c>
      <c r="K22" s="2">
        <v>6.0526315789473699</v>
      </c>
      <c r="L22" s="2">
        <v>11.021276595744681</v>
      </c>
      <c r="M22" s="2">
        <v>7.6382978723404307</v>
      </c>
      <c r="N22" s="2">
        <v>40.264837625979851</v>
      </c>
    </row>
    <row r="23" spans="1:14" ht="16.5">
      <c r="A23" s="1"/>
      <c r="B23" s="1" t="s">
        <v>497</v>
      </c>
      <c r="C23" s="1" t="s">
        <v>558</v>
      </c>
      <c r="D23" s="1">
        <v>73</v>
      </c>
      <c r="E23" s="1">
        <v>71</v>
      </c>
      <c r="F23" s="1">
        <v>76</v>
      </c>
      <c r="G23" s="1">
        <v>79</v>
      </c>
      <c r="H23" s="1">
        <v>299</v>
      </c>
      <c r="I23" s="1"/>
      <c r="J23" s="2">
        <v>11.55263157894737</v>
      </c>
      <c r="K23" s="2">
        <v>12.05263157894737</v>
      </c>
      <c r="L23" s="2">
        <v>11.021276595744681</v>
      </c>
      <c r="M23" s="2">
        <v>5.6382978723404307</v>
      </c>
      <c r="N23" s="2">
        <v>40.264837625979851</v>
      </c>
    </row>
    <row r="24" spans="1:14" ht="16.5">
      <c r="A24" s="1"/>
      <c r="B24" s="1" t="s">
        <v>497</v>
      </c>
      <c r="C24" s="1" t="s">
        <v>508</v>
      </c>
      <c r="D24" s="1">
        <v>77</v>
      </c>
      <c r="E24" s="1">
        <v>73</v>
      </c>
      <c r="F24" s="1">
        <v>75</v>
      </c>
      <c r="G24" s="1">
        <v>75</v>
      </c>
      <c r="H24" s="1">
        <v>300</v>
      </c>
      <c r="I24" s="1"/>
      <c r="J24" s="2">
        <v>7.5526315789473699</v>
      </c>
      <c r="K24" s="2">
        <v>10.05263157894737</v>
      </c>
      <c r="L24" s="2">
        <v>12.021276595744681</v>
      </c>
      <c r="M24" s="2">
        <v>9.6382978723404307</v>
      </c>
      <c r="N24" s="2">
        <v>39.264837625979851</v>
      </c>
    </row>
    <row r="25" spans="1:14" ht="16.5">
      <c r="A25" s="1"/>
      <c r="B25" s="1" t="s">
        <v>641</v>
      </c>
      <c r="C25" s="1" t="s">
        <v>527</v>
      </c>
      <c r="D25" s="1">
        <v>77</v>
      </c>
      <c r="E25" s="1">
        <v>74</v>
      </c>
      <c r="F25" s="1">
        <v>79</v>
      </c>
      <c r="G25" s="1">
        <v>71</v>
      </c>
      <c r="H25" s="1">
        <v>301</v>
      </c>
      <c r="I25" s="1"/>
      <c r="J25" s="2">
        <v>7.5526315789473699</v>
      </c>
      <c r="K25" s="2">
        <v>9.0526315789473699</v>
      </c>
      <c r="L25" s="2">
        <v>8.0212765957446805</v>
      </c>
      <c r="M25" s="2">
        <v>13.638297872340431</v>
      </c>
      <c r="N25" s="2">
        <v>38.264837625979851</v>
      </c>
    </row>
    <row r="26" spans="1:14" ht="16.5">
      <c r="A26" s="1"/>
      <c r="B26" s="1" t="s">
        <v>642</v>
      </c>
      <c r="C26" s="1" t="s">
        <v>522</v>
      </c>
      <c r="D26" s="1">
        <v>81</v>
      </c>
      <c r="E26" s="1">
        <v>73</v>
      </c>
      <c r="F26" s="1">
        <v>73</v>
      </c>
      <c r="G26" s="1">
        <v>74</v>
      </c>
      <c r="H26" s="1">
        <v>301</v>
      </c>
      <c r="I26" s="1"/>
      <c r="J26" s="2">
        <v>3.5526315789473699</v>
      </c>
      <c r="K26" s="2">
        <v>10.05263157894737</v>
      </c>
      <c r="L26" s="2">
        <v>14.021276595744681</v>
      </c>
      <c r="M26" s="2">
        <v>10.638297872340431</v>
      </c>
      <c r="N26" s="2">
        <v>38.264837625979851</v>
      </c>
    </row>
    <row r="27" spans="1:14" ht="16.5">
      <c r="A27" s="1"/>
      <c r="B27" s="1" t="s">
        <v>497</v>
      </c>
      <c r="C27" s="1" t="s">
        <v>518</v>
      </c>
      <c r="D27" s="1">
        <v>80</v>
      </c>
      <c r="E27" s="1">
        <v>70</v>
      </c>
      <c r="F27" s="1">
        <v>83</v>
      </c>
      <c r="G27" s="1">
        <v>69</v>
      </c>
      <c r="H27" s="1">
        <v>302</v>
      </c>
      <c r="I27" s="1"/>
      <c r="J27" s="2">
        <v>4.5526315789473699</v>
      </c>
      <c r="K27" s="2">
        <v>13.05263157894737</v>
      </c>
      <c r="L27" s="2">
        <v>4.0212765957446805</v>
      </c>
      <c r="M27" s="2">
        <v>15.638297872340431</v>
      </c>
      <c r="N27" s="2">
        <v>37.264837625979851</v>
      </c>
    </row>
    <row r="28" spans="1:14" ht="16.5">
      <c r="A28" s="1"/>
      <c r="B28" s="1" t="s">
        <v>641</v>
      </c>
      <c r="C28" s="1" t="s">
        <v>529</v>
      </c>
      <c r="D28" s="1">
        <v>74</v>
      </c>
      <c r="E28" s="1">
        <v>75</v>
      </c>
      <c r="F28" s="1">
        <v>79</v>
      </c>
      <c r="G28" s="1">
        <v>74</v>
      </c>
      <c r="H28" s="1">
        <v>302</v>
      </c>
      <c r="I28" s="1"/>
      <c r="J28" s="2">
        <v>10.55263157894737</v>
      </c>
      <c r="K28" s="2">
        <v>8.0526315789473699</v>
      </c>
      <c r="L28" s="2">
        <v>8.0212765957446805</v>
      </c>
      <c r="M28" s="2">
        <v>10.638297872340431</v>
      </c>
      <c r="N28" s="2">
        <v>37.264837625979851</v>
      </c>
    </row>
    <row r="29" spans="1:14" ht="16.5">
      <c r="A29" s="1"/>
      <c r="B29" s="1" t="s">
        <v>641</v>
      </c>
      <c r="C29" s="1" t="s">
        <v>553</v>
      </c>
      <c r="D29" s="1">
        <v>79</v>
      </c>
      <c r="E29" s="1">
        <v>73</v>
      </c>
      <c r="F29" s="1">
        <v>79</v>
      </c>
      <c r="G29" s="1">
        <v>72</v>
      </c>
      <c r="H29" s="1">
        <v>303</v>
      </c>
      <c r="I29" s="1"/>
      <c r="J29" s="2">
        <v>5.5526315789473699</v>
      </c>
      <c r="K29" s="2">
        <v>10.05263157894737</v>
      </c>
      <c r="L29" s="2">
        <v>8.0212765957446805</v>
      </c>
      <c r="M29" s="2">
        <v>12.638297872340431</v>
      </c>
      <c r="N29" s="2">
        <v>36.264837625979851</v>
      </c>
    </row>
    <row r="30" spans="1:14" ht="16.5">
      <c r="A30" s="1"/>
      <c r="B30" s="1" t="s">
        <v>497</v>
      </c>
      <c r="C30" s="1" t="s">
        <v>645</v>
      </c>
      <c r="D30" s="1">
        <v>78</v>
      </c>
      <c r="E30" s="1">
        <v>77</v>
      </c>
      <c r="F30" s="1">
        <v>74</v>
      </c>
      <c r="G30" s="1">
        <v>74</v>
      </c>
      <c r="H30" s="1">
        <v>303</v>
      </c>
      <c r="I30" s="1"/>
      <c r="J30" s="2">
        <v>6.5526315789473699</v>
      </c>
      <c r="K30" s="2">
        <v>6.0526315789473699</v>
      </c>
      <c r="L30" s="2">
        <v>13.021276595744681</v>
      </c>
      <c r="M30" s="2">
        <v>10.638297872340431</v>
      </c>
      <c r="N30" s="2">
        <v>36.264837625979851</v>
      </c>
    </row>
    <row r="31" spans="1:14" ht="16.5">
      <c r="A31" s="1"/>
      <c r="B31" s="1" t="s">
        <v>641</v>
      </c>
      <c r="C31" s="1" t="s">
        <v>516</v>
      </c>
      <c r="D31" s="1">
        <v>76</v>
      </c>
      <c r="E31" s="1">
        <v>74</v>
      </c>
      <c r="F31" s="1">
        <v>80</v>
      </c>
      <c r="G31" s="1">
        <v>74</v>
      </c>
      <c r="H31" s="1">
        <v>304</v>
      </c>
      <c r="I31" s="1"/>
      <c r="J31" s="2">
        <v>8.5526315789473699</v>
      </c>
      <c r="K31" s="2">
        <v>9.0526315789473699</v>
      </c>
      <c r="L31" s="2">
        <v>7.0212765957446805</v>
      </c>
      <c r="M31" s="2">
        <v>10.638297872340431</v>
      </c>
      <c r="N31" s="2">
        <v>35.264837625979851</v>
      </c>
    </row>
    <row r="32" spans="1:14" ht="16.5">
      <c r="A32" s="1"/>
      <c r="B32" s="1" t="s">
        <v>497</v>
      </c>
      <c r="C32" s="1" t="s">
        <v>535</v>
      </c>
      <c r="D32" s="1">
        <v>81</v>
      </c>
      <c r="E32" s="1">
        <v>74</v>
      </c>
      <c r="F32" s="1">
        <v>80</v>
      </c>
      <c r="G32" s="1">
        <v>70</v>
      </c>
      <c r="H32" s="1">
        <v>305</v>
      </c>
      <c r="I32" s="1"/>
      <c r="J32" s="2">
        <v>3.5526315789473699</v>
      </c>
      <c r="K32" s="2">
        <v>9.0526315789473699</v>
      </c>
      <c r="L32" s="2">
        <v>7.0212765957446805</v>
      </c>
      <c r="M32" s="2">
        <v>14.638297872340431</v>
      </c>
      <c r="N32" s="2">
        <v>34.264837625979851</v>
      </c>
    </row>
    <row r="33" spans="1:14" ht="16.5">
      <c r="A33" s="1"/>
      <c r="B33" s="1" t="s">
        <v>497</v>
      </c>
      <c r="C33" s="1" t="s">
        <v>563</v>
      </c>
      <c r="D33" s="1">
        <v>75</v>
      </c>
      <c r="E33" s="1">
        <v>73</v>
      </c>
      <c r="F33" s="1">
        <v>80</v>
      </c>
      <c r="G33" s="1">
        <v>77</v>
      </c>
      <c r="H33" s="1">
        <v>305</v>
      </c>
      <c r="I33" s="1"/>
      <c r="J33" s="2">
        <v>9.5526315789473699</v>
      </c>
      <c r="K33" s="2">
        <v>10.05263157894737</v>
      </c>
      <c r="L33" s="2">
        <v>7.0212765957446805</v>
      </c>
      <c r="M33" s="2">
        <v>7.6382978723404307</v>
      </c>
      <c r="N33" s="2">
        <v>34.264837625979851</v>
      </c>
    </row>
    <row r="34" spans="1:14" ht="16.5">
      <c r="A34" s="1"/>
      <c r="B34" s="1" t="s">
        <v>641</v>
      </c>
      <c r="C34" s="1" t="s">
        <v>539</v>
      </c>
      <c r="D34" s="1">
        <v>81</v>
      </c>
      <c r="E34" s="1">
        <v>73</v>
      </c>
      <c r="F34" s="1">
        <v>79</v>
      </c>
      <c r="G34" s="1">
        <v>75</v>
      </c>
      <c r="H34" s="1">
        <v>308</v>
      </c>
      <c r="I34" s="1"/>
      <c r="J34" s="2">
        <v>3.5526315789473699</v>
      </c>
      <c r="K34" s="2">
        <v>10.05263157894737</v>
      </c>
      <c r="L34" s="2">
        <v>8.0212765957446805</v>
      </c>
      <c r="M34" s="2">
        <v>9.6382978723404307</v>
      </c>
      <c r="N34" s="2">
        <v>31.264837625979851</v>
      </c>
    </row>
    <row r="35" spans="1:14" ht="16.5">
      <c r="A35" s="1"/>
      <c r="B35" s="1" t="s">
        <v>497</v>
      </c>
      <c r="C35" s="1" t="s">
        <v>543</v>
      </c>
      <c r="D35" s="1">
        <v>77</v>
      </c>
      <c r="E35" s="1">
        <v>74</v>
      </c>
      <c r="F35" s="1">
        <v>83</v>
      </c>
      <c r="G35" s="1">
        <v>76</v>
      </c>
      <c r="H35" s="1">
        <v>310</v>
      </c>
      <c r="I35" s="1"/>
      <c r="J35" s="2">
        <v>7.5526315789473699</v>
      </c>
      <c r="K35" s="2">
        <v>9.0526315789473699</v>
      </c>
      <c r="L35" s="2">
        <v>4.0212765957446805</v>
      </c>
      <c r="M35" s="2">
        <v>8.6382978723404307</v>
      </c>
      <c r="N35" s="2">
        <v>29.264837625979851</v>
      </c>
    </row>
    <row r="36" spans="1:14" ht="16.5">
      <c r="A36" s="1"/>
      <c r="B36" s="1" t="s">
        <v>641</v>
      </c>
      <c r="C36" s="1" t="s">
        <v>536</v>
      </c>
      <c r="D36" s="1">
        <v>81</v>
      </c>
      <c r="E36" s="1">
        <v>73</v>
      </c>
      <c r="F36" s="1">
        <v>79</v>
      </c>
      <c r="G36" s="1">
        <v>78</v>
      </c>
      <c r="H36" s="1">
        <v>311</v>
      </c>
      <c r="I36" s="1"/>
      <c r="J36" s="2">
        <v>3.5526315789473699</v>
      </c>
      <c r="K36" s="2">
        <v>10.05263157894737</v>
      </c>
      <c r="L36" s="2">
        <v>8.0212765957446805</v>
      </c>
      <c r="M36" s="2">
        <v>6.6382978723404307</v>
      </c>
      <c r="N36" s="2">
        <v>28.264837625979851</v>
      </c>
    </row>
    <row r="37" spans="1:14" ht="16.5">
      <c r="A37" s="1"/>
      <c r="B37" s="1" t="s">
        <v>497</v>
      </c>
      <c r="C37" s="1" t="s">
        <v>547</v>
      </c>
      <c r="D37" s="1">
        <v>80</v>
      </c>
      <c r="E37" s="1">
        <v>75</v>
      </c>
      <c r="F37" s="1">
        <v>74</v>
      </c>
      <c r="G37" s="1">
        <v>82</v>
      </c>
      <c r="H37" s="1">
        <v>311</v>
      </c>
      <c r="I37" s="1"/>
      <c r="J37" s="2">
        <v>4.5526315789473699</v>
      </c>
      <c r="K37" s="2">
        <v>8.0526315789473699</v>
      </c>
      <c r="L37" s="2">
        <v>13.021276595744681</v>
      </c>
      <c r="M37" s="2">
        <v>2.6382978723404307</v>
      </c>
      <c r="N37" s="2">
        <v>28.264837625979851</v>
      </c>
    </row>
    <row r="38" spans="1:14" ht="16.5">
      <c r="A38" s="1"/>
      <c r="B38" s="1" t="s">
        <v>642</v>
      </c>
      <c r="C38" s="1" t="s">
        <v>515</v>
      </c>
      <c r="D38" s="1">
        <v>80</v>
      </c>
      <c r="E38" s="1">
        <v>82</v>
      </c>
      <c r="F38" s="1">
        <v>79</v>
      </c>
      <c r="G38" s="1">
        <v>71</v>
      </c>
      <c r="H38" s="1">
        <v>312</v>
      </c>
      <c r="I38" s="1"/>
      <c r="J38" s="2">
        <v>4.5526315789473699</v>
      </c>
      <c r="K38" s="2">
        <v>1.0526315789473699</v>
      </c>
      <c r="L38" s="2">
        <v>8.0212765957446805</v>
      </c>
      <c r="M38" s="2">
        <v>13.638297872340431</v>
      </c>
      <c r="N38" s="2">
        <v>27.264837625979851</v>
      </c>
    </row>
    <row r="39" spans="1:14" ht="16.5">
      <c r="A39" s="1"/>
      <c r="B39" s="1" t="s">
        <v>642</v>
      </c>
      <c r="C39" s="1" t="s">
        <v>526</v>
      </c>
      <c r="D39" s="1">
        <v>84</v>
      </c>
      <c r="E39" s="1">
        <v>81</v>
      </c>
      <c r="F39" s="1">
        <v>77</v>
      </c>
      <c r="G39" s="1">
        <v>73</v>
      </c>
      <c r="H39" s="1">
        <v>315</v>
      </c>
      <c r="I39" s="1"/>
      <c r="J39" s="2">
        <v>0.55263157894736992</v>
      </c>
      <c r="K39" s="2">
        <v>2.0526315789473699</v>
      </c>
      <c r="L39" s="2">
        <v>10.021276595744681</v>
      </c>
      <c r="M39" s="2">
        <v>11.638297872340431</v>
      </c>
      <c r="N39" s="2">
        <v>24.264837625979851</v>
      </c>
    </row>
    <row r="40" spans="1:14" ht="16.5">
      <c r="A40" s="1"/>
      <c r="B40" s="1" t="s">
        <v>642</v>
      </c>
      <c r="C40" s="1" t="s">
        <v>524</v>
      </c>
      <c r="D40" s="1">
        <v>83</v>
      </c>
      <c r="E40" s="1">
        <v>75</v>
      </c>
      <c r="F40" s="1">
        <v>76</v>
      </c>
      <c r="G40" s="1">
        <v>82</v>
      </c>
      <c r="H40" s="1">
        <v>316</v>
      </c>
      <c r="I40" s="1"/>
      <c r="J40" s="2">
        <v>1.5526315789473699</v>
      </c>
      <c r="K40" s="2">
        <v>8.0526315789473699</v>
      </c>
      <c r="L40" s="2">
        <v>11.021276595744681</v>
      </c>
      <c r="M40" s="2">
        <v>2.6382978723404307</v>
      </c>
      <c r="N40" s="2">
        <v>23.264837625979851</v>
      </c>
    </row>
    <row r="41" spans="1:14" ht="16.5">
      <c r="A41" s="1"/>
      <c r="B41" s="1" t="s">
        <v>642</v>
      </c>
      <c r="C41" s="1" t="s">
        <v>531</v>
      </c>
      <c r="D41" s="1">
        <v>87</v>
      </c>
      <c r="E41" s="1">
        <v>77</v>
      </c>
      <c r="F41" s="1">
        <v>80</v>
      </c>
      <c r="G41" s="1">
        <v>76</v>
      </c>
      <c r="H41" s="1">
        <v>320</v>
      </c>
      <c r="I41" s="1"/>
      <c r="J41" s="2">
        <v>0</v>
      </c>
      <c r="K41" s="2">
        <v>6.0526315789473699</v>
      </c>
      <c r="L41" s="2">
        <v>7.0212765957446805</v>
      </c>
      <c r="M41" s="2">
        <v>8.6382978723404307</v>
      </c>
      <c r="N41" s="2">
        <v>21.712206047032481</v>
      </c>
    </row>
    <row r="42" spans="1:14" ht="16.5">
      <c r="A42" s="1"/>
      <c r="B42" s="1" t="s">
        <v>642</v>
      </c>
      <c r="C42" s="1" t="s">
        <v>546</v>
      </c>
      <c r="D42" s="1">
        <v>84</v>
      </c>
      <c r="E42" s="1">
        <v>79</v>
      </c>
      <c r="F42" s="1">
        <v>80</v>
      </c>
      <c r="G42" s="1">
        <v>81</v>
      </c>
      <c r="H42" s="1">
        <v>324</v>
      </c>
      <c r="I42" s="1"/>
      <c r="J42" s="2">
        <v>0.55263157894736992</v>
      </c>
      <c r="K42" s="2">
        <v>4.0526315789473699</v>
      </c>
      <c r="L42" s="2">
        <v>7.0212765957446805</v>
      </c>
      <c r="M42" s="2">
        <v>3.6382978723404307</v>
      </c>
      <c r="N42" s="2">
        <v>15.264837625979851</v>
      </c>
    </row>
    <row r="43" spans="1:14" ht="16.5">
      <c r="A43" s="1"/>
      <c r="B43" s="1" t="s">
        <v>642</v>
      </c>
      <c r="C43" s="1" t="s">
        <v>549</v>
      </c>
      <c r="D43" s="1">
        <v>81</v>
      </c>
      <c r="E43" s="1">
        <v>78</v>
      </c>
      <c r="F43" s="1">
        <v>77</v>
      </c>
      <c r="G43" s="1">
        <v>88</v>
      </c>
      <c r="H43" s="1">
        <v>324</v>
      </c>
      <c r="I43" s="1"/>
      <c r="J43" s="2">
        <v>3.5526315789473699</v>
      </c>
      <c r="K43" s="2">
        <v>5.0526315789473699</v>
      </c>
      <c r="L43" s="2">
        <v>10.021276595744681</v>
      </c>
      <c r="M43" s="2">
        <v>0</v>
      </c>
      <c r="N43" s="2">
        <v>18.62653975363942</v>
      </c>
    </row>
    <row r="44" spans="1:14" ht="16.5">
      <c r="A44" s="1"/>
      <c r="B44" s="1" t="s">
        <v>642</v>
      </c>
      <c r="C44" s="1" t="s">
        <v>574</v>
      </c>
      <c r="D44" s="1">
        <v>84</v>
      </c>
      <c r="E44" s="1">
        <v>83</v>
      </c>
      <c r="F44" s="1">
        <v>81</v>
      </c>
      <c r="G44" s="1">
        <v>78</v>
      </c>
      <c r="H44" s="1">
        <v>326</v>
      </c>
      <c r="I44" s="1"/>
      <c r="J44" s="2">
        <v>0.55263157894736992</v>
      </c>
      <c r="K44" s="2">
        <v>5.2631578947369917E-2</v>
      </c>
      <c r="L44" s="2">
        <v>6.0212765957446805</v>
      </c>
      <c r="M44" s="2">
        <v>6.6382978723404307</v>
      </c>
      <c r="N44" s="2">
        <v>13.264837625979851</v>
      </c>
    </row>
    <row r="45" spans="1:14" ht="16.5">
      <c r="A45" s="1"/>
      <c r="B45" s="1" t="s">
        <v>642</v>
      </c>
      <c r="C45" s="1" t="s">
        <v>551</v>
      </c>
      <c r="D45" s="1">
        <v>83</v>
      </c>
      <c r="E45" s="1">
        <v>81</v>
      </c>
      <c r="F45" s="1">
        <v>82</v>
      </c>
      <c r="G45" s="1">
        <v>81</v>
      </c>
      <c r="H45" s="1">
        <v>327</v>
      </c>
      <c r="I45" s="1"/>
      <c r="J45" s="2">
        <v>1.5526315789473699</v>
      </c>
      <c r="K45" s="2">
        <v>2.0526315789473699</v>
      </c>
      <c r="L45" s="2">
        <v>5.0212765957446805</v>
      </c>
      <c r="M45" s="2">
        <v>3.6382978723404307</v>
      </c>
      <c r="N45" s="2">
        <v>12.264837625979851</v>
      </c>
    </row>
    <row r="46" spans="1:14" ht="16.5">
      <c r="A46" s="1"/>
      <c r="B46" s="1" t="s">
        <v>642</v>
      </c>
      <c r="C46" s="1" t="s">
        <v>559</v>
      </c>
      <c r="D46" s="1">
        <v>88</v>
      </c>
      <c r="E46" s="1">
        <v>79</v>
      </c>
      <c r="F46" s="1">
        <v>86</v>
      </c>
      <c r="G46" s="1">
        <v>79</v>
      </c>
      <c r="H46" s="1">
        <v>332</v>
      </c>
      <c r="I46" s="1"/>
      <c r="J46" s="2">
        <v>0</v>
      </c>
      <c r="K46" s="2">
        <v>4.0526315789473699</v>
      </c>
      <c r="L46" s="2">
        <v>1.0212765957446805</v>
      </c>
      <c r="M46" s="2">
        <v>5.6382978723404307</v>
      </c>
      <c r="N46" s="2">
        <v>10.712206047032481</v>
      </c>
    </row>
    <row r="47" spans="1:14" ht="16.5">
      <c r="A47" s="1"/>
      <c r="B47" s="1" t="s">
        <v>642</v>
      </c>
      <c r="C47" s="1" t="s">
        <v>561</v>
      </c>
      <c r="D47" s="1">
        <v>84</v>
      </c>
      <c r="E47" s="1">
        <v>82</v>
      </c>
      <c r="F47" s="1">
        <v>80</v>
      </c>
      <c r="G47" s="1">
        <v>86</v>
      </c>
      <c r="H47" s="1">
        <v>332</v>
      </c>
      <c r="I47" s="1"/>
      <c r="J47" s="2">
        <v>0.55263157894736992</v>
      </c>
      <c r="K47" s="2">
        <v>1.0526315789473699</v>
      </c>
      <c r="L47" s="2">
        <v>7.0212765957446805</v>
      </c>
      <c r="M47" s="2">
        <v>0</v>
      </c>
      <c r="N47" s="2">
        <v>8.6265397536394204</v>
      </c>
    </row>
    <row r="48" spans="1:14" ht="16.5">
      <c r="A48" s="1"/>
      <c r="B48" s="1" t="s">
        <v>642</v>
      </c>
      <c r="C48" s="1" t="s">
        <v>567</v>
      </c>
      <c r="D48" s="1">
        <v>80</v>
      </c>
      <c r="E48" s="1">
        <v>80</v>
      </c>
      <c r="F48" s="1">
        <v>91</v>
      </c>
      <c r="G48" s="1">
        <v>82</v>
      </c>
      <c r="H48" s="1">
        <v>333</v>
      </c>
      <c r="I48" s="1"/>
      <c r="J48" s="2">
        <v>4.5526315789473699</v>
      </c>
      <c r="K48" s="2">
        <v>3.0526315789473699</v>
      </c>
      <c r="L48" s="2">
        <v>0</v>
      </c>
      <c r="M48" s="2">
        <v>2.6382978723404307</v>
      </c>
      <c r="N48" s="2">
        <v>10.243561030235171</v>
      </c>
    </row>
    <row r="49" spans="1:14" ht="16.5">
      <c r="A49" s="1"/>
      <c r="B49" s="1" t="s">
        <v>497</v>
      </c>
      <c r="C49" s="1" t="s">
        <v>569</v>
      </c>
      <c r="D49" s="1">
        <v>77</v>
      </c>
      <c r="E49" s="1">
        <v>78</v>
      </c>
      <c r="F49" s="1"/>
      <c r="G49" s="1"/>
      <c r="H49" s="1">
        <v>155</v>
      </c>
      <c r="I49" s="1"/>
      <c r="J49" s="2">
        <v>7.5526315789473699</v>
      </c>
      <c r="K49" s="2">
        <v>5.0526315789473699</v>
      </c>
      <c r="L49" s="2" t="s">
        <v>73</v>
      </c>
      <c r="M49" s="2" t="s">
        <v>73</v>
      </c>
      <c r="N49" s="2">
        <v>12.60526315789474</v>
      </c>
    </row>
    <row r="50" spans="1:14" ht="16.5">
      <c r="A50" s="1"/>
      <c r="B50" s="1" t="s">
        <v>497</v>
      </c>
      <c r="C50" s="1" t="s">
        <v>552</v>
      </c>
      <c r="D50" s="1">
        <v>74</v>
      </c>
      <c r="E50" s="1">
        <v>81</v>
      </c>
      <c r="F50" s="1"/>
      <c r="G50" s="1"/>
      <c r="H50" s="1">
        <v>155</v>
      </c>
      <c r="I50" s="1"/>
      <c r="J50" s="2">
        <v>10.55263157894737</v>
      </c>
      <c r="K50" s="2">
        <v>2.0526315789473699</v>
      </c>
      <c r="L50" s="2" t="s">
        <v>73</v>
      </c>
      <c r="M50" s="2" t="s">
        <v>73</v>
      </c>
      <c r="N50" s="2">
        <v>12.60526315789474</v>
      </c>
    </row>
    <row r="51" spans="1:14" ht="16.5">
      <c r="A51" s="1"/>
      <c r="B51" s="1" t="s">
        <v>497</v>
      </c>
      <c r="C51" s="1" t="s">
        <v>646</v>
      </c>
      <c r="D51" s="1">
        <v>81</v>
      </c>
      <c r="E51" s="1">
        <v>75</v>
      </c>
      <c r="F51" s="1"/>
      <c r="G51" s="1"/>
      <c r="H51" s="1">
        <v>156</v>
      </c>
      <c r="I51" s="1"/>
      <c r="J51" s="2">
        <v>3.5526315789473699</v>
      </c>
      <c r="K51" s="2">
        <v>8.0526315789473699</v>
      </c>
      <c r="L51" s="2" t="s">
        <v>73</v>
      </c>
      <c r="M51" s="2" t="s">
        <v>73</v>
      </c>
      <c r="N51" s="2">
        <v>11.60526315789474</v>
      </c>
    </row>
    <row r="52" spans="1:14" ht="16.5">
      <c r="A52" s="1"/>
      <c r="B52" s="1" t="s">
        <v>641</v>
      </c>
      <c r="C52" s="1" t="s">
        <v>566</v>
      </c>
      <c r="D52" s="1">
        <v>85</v>
      </c>
      <c r="E52" s="1">
        <v>71</v>
      </c>
      <c r="F52" s="1"/>
      <c r="G52" s="1"/>
      <c r="H52" s="1">
        <v>156</v>
      </c>
      <c r="I52" s="1"/>
      <c r="J52" s="2">
        <v>0</v>
      </c>
      <c r="K52" s="2">
        <v>12.05263157894737</v>
      </c>
      <c r="L52" s="2" t="s">
        <v>73</v>
      </c>
      <c r="M52" s="2" t="s">
        <v>73</v>
      </c>
      <c r="N52" s="2">
        <v>12.05263157894737</v>
      </c>
    </row>
    <row r="53" spans="1:14" ht="16.5">
      <c r="A53" s="1"/>
      <c r="B53" s="1" t="s">
        <v>641</v>
      </c>
      <c r="C53" s="1" t="s">
        <v>519</v>
      </c>
      <c r="D53" s="1">
        <v>79</v>
      </c>
      <c r="E53" s="1">
        <v>78</v>
      </c>
      <c r="F53" s="1"/>
      <c r="G53" s="1"/>
      <c r="H53" s="1">
        <v>157</v>
      </c>
      <c r="I53" s="1"/>
      <c r="J53" s="2">
        <v>5.5526315789473699</v>
      </c>
      <c r="K53" s="2">
        <v>5.0526315789473699</v>
      </c>
      <c r="L53" s="2" t="s">
        <v>73</v>
      </c>
      <c r="M53" s="2" t="s">
        <v>73</v>
      </c>
      <c r="N53" s="2">
        <v>10.60526315789474</v>
      </c>
    </row>
    <row r="54" spans="1:14" ht="16.5">
      <c r="A54" s="1"/>
      <c r="B54" s="1" t="s">
        <v>497</v>
      </c>
      <c r="C54" s="1" t="s">
        <v>544</v>
      </c>
      <c r="D54" s="1">
        <v>79</v>
      </c>
      <c r="E54" s="1">
        <v>79</v>
      </c>
      <c r="F54" s="1"/>
      <c r="G54" s="1"/>
      <c r="H54" s="1">
        <v>158</v>
      </c>
      <c r="I54" s="1"/>
      <c r="J54" s="2">
        <v>5.5526315789473699</v>
      </c>
      <c r="K54" s="2">
        <v>4.0526315789473699</v>
      </c>
      <c r="L54" s="2" t="s">
        <v>73</v>
      </c>
      <c r="M54" s="2" t="s">
        <v>73</v>
      </c>
      <c r="N54" s="2">
        <v>9.6052631578947398</v>
      </c>
    </row>
    <row r="55" spans="1:14" ht="16.5">
      <c r="A55" s="1"/>
      <c r="B55" s="1" t="s">
        <v>497</v>
      </c>
      <c r="C55" s="1" t="s">
        <v>541</v>
      </c>
      <c r="D55" s="1">
        <v>78</v>
      </c>
      <c r="E55" s="1">
        <v>80</v>
      </c>
      <c r="F55" s="1"/>
      <c r="G55" s="1"/>
      <c r="H55" s="1">
        <v>158</v>
      </c>
      <c r="I55" s="1"/>
      <c r="J55" s="2">
        <v>6.5526315789473699</v>
      </c>
      <c r="K55" s="2">
        <v>3.0526315789473699</v>
      </c>
      <c r="L55" s="2" t="s">
        <v>73</v>
      </c>
      <c r="M55" s="2" t="s">
        <v>73</v>
      </c>
      <c r="N55" s="2">
        <v>9.6052631578947398</v>
      </c>
    </row>
    <row r="56" spans="1:14" ht="16.5">
      <c r="A56" s="1"/>
      <c r="B56" s="1" t="s">
        <v>497</v>
      </c>
      <c r="C56" s="1" t="s">
        <v>592</v>
      </c>
      <c r="D56" s="1">
        <v>77</v>
      </c>
      <c r="E56" s="1">
        <v>81</v>
      </c>
      <c r="F56" s="1"/>
      <c r="G56" s="1"/>
      <c r="H56" s="1">
        <v>158</v>
      </c>
      <c r="I56" s="1"/>
      <c r="J56" s="2">
        <v>7.5526315789473699</v>
      </c>
      <c r="K56" s="2">
        <v>2.0526315789473699</v>
      </c>
      <c r="L56" s="2" t="s">
        <v>73</v>
      </c>
      <c r="M56" s="2" t="s">
        <v>73</v>
      </c>
      <c r="N56" s="2">
        <v>9.6052631578947398</v>
      </c>
    </row>
    <row r="57" spans="1:14" ht="16.5">
      <c r="A57" s="1"/>
      <c r="B57" s="1" t="s">
        <v>497</v>
      </c>
      <c r="C57" s="1" t="s">
        <v>523</v>
      </c>
      <c r="D57" s="1">
        <v>77</v>
      </c>
      <c r="E57" s="1">
        <v>81</v>
      </c>
      <c r="F57" s="1"/>
      <c r="G57" s="1"/>
      <c r="H57" s="1">
        <v>158</v>
      </c>
      <c r="I57" s="1"/>
      <c r="J57" s="2">
        <v>7.5526315789473699</v>
      </c>
      <c r="K57" s="2">
        <v>2.0526315789473699</v>
      </c>
      <c r="L57" s="2" t="s">
        <v>73</v>
      </c>
      <c r="M57" s="2" t="s">
        <v>73</v>
      </c>
      <c r="N57" s="2">
        <v>9.6052631578947398</v>
      </c>
    </row>
    <row r="58" spans="1:14" ht="16.5">
      <c r="A58" s="1"/>
      <c r="B58" s="1" t="s">
        <v>641</v>
      </c>
      <c r="C58" s="1" t="s">
        <v>525</v>
      </c>
      <c r="D58" s="1">
        <v>81</v>
      </c>
      <c r="E58" s="1">
        <v>79</v>
      </c>
      <c r="F58" s="1"/>
      <c r="G58" s="1"/>
      <c r="H58" s="1">
        <v>160</v>
      </c>
      <c r="I58" s="1"/>
      <c r="J58" s="2">
        <v>3.5526315789473699</v>
      </c>
      <c r="K58" s="2">
        <v>4.0526315789473699</v>
      </c>
      <c r="L58" s="2" t="s">
        <v>73</v>
      </c>
      <c r="M58" s="2" t="s">
        <v>73</v>
      </c>
      <c r="N58" s="2">
        <v>7.6052631578947398</v>
      </c>
    </row>
    <row r="59" spans="1:14" ht="16.5">
      <c r="A59" s="1"/>
      <c r="B59" s="1" t="s">
        <v>641</v>
      </c>
      <c r="C59" s="1" t="s">
        <v>556</v>
      </c>
      <c r="D59" s="1">
        <v>77</v>
      </c>
      <c r="E59" s="1">
        <v>84</v>
      </c>
      <c r="F59" s="1"/>
      <c r="G59" s="1"/>
      <c r="H59" s="1">
        <v>161</v>
      </c>
      <c r="I59" s="1"/>
      <c r="J59" s="2">
        <v>7.5526315789473699</v>
      </c>
      <c r="K59" s="2">
        <v>0</v>
      </c>
      <c r="L59" s="2" t="s">
        <v>73</v>
      </c>
      <c r="M59" s="2" t="s">
        <v>73</v>
      </c>
      <c r="N59" s="2">
        <v>7.5526315789473699</v>
      </c>
    </row>
    <row r="60" spans="1:14" ht="16.5">
      <c r="A60" s="1"/>
      <c r="B60" s="1" t="s">
        <v>641</v>
      </c>
      <c r="C60" s="1" t="s">
        <v>601</v>
      </c>
      <c r="D60" s="1">
        <v>83</v>
      </c>
      <c r="E60" s="1">
        <v>80</v>
      </c>
      <c r="F60" s="1"/>
      <c r="G60" s="1"/>
      <c r="H60" s="1">
        <v>163</v>
      </c>
      <c r="I60" s="1"/>
      <c r="J60" s="2">
        <v>1.5526315789473699</v>
      </c>
      <c r="K60" s="2">
        <v>3.0526315789473699</v>
      </c>
      <c r="L60" s="2" t="s">
        <v>73</v>
      </c>
      <c r="M60" s="2" t="s">
        <v>73</v>
      </c>
      <c r="N60" s="2">
        <v>4.6052631578947398</v>
      </c>
    </row>
    <row r="61" spans="1:14" ht="16.5">
      <c r="A61" s="1"/>
      <c r="B61" s="1" t="s">
        <v>641</v>
      </c>
      <c r="C61" s="1" t="s">
        <v>586</v>
      </c>
      <c r="D61" s="1">
        <v>81</v>
      </c>
      <c r="E61" s="1">
        <v>82</v>
      </c>
      <c r="F61" s="1"/>
      <c r="G61" s="1"/>
      <c r="H61" s="1">
        <v>163</v>
      </c>
      <c r="I61" s="1"/>
      <c r="J61" s="2">
        <v>3.5526315789473699</v>
      </c>
      <c r="K61" s="2">
        <v>1.0526315789473699</v>
      </c>
      <c r="L61" s="2" t="s">
        <v>73</v>
      </c>
      <c r="M61" s="2" t="s">
        <v>73</v>
      </c>
      <c r="N61" s="2">
        <v>4.6052631578947398</v>
      </c>
    </row>
    <row r="62" spans="1:14" ht="16.5">
      <c r="A62" s="1"/>
      <c r="B62" s="1" t="s">
        <v>641</v>
      </c>
      <c r="C62" s="1" t="s">
        <v>537</v>
      </c>
      <c r="D62" s="1">
        <v>81</v>
      </c>
      <c r="E62" s="1">
        <v>83</v>
      </c>
      <c r="F62" s="1"/>
      <c r="G62" s="1"/>
      <c r="H62" s="1">
        <v>164</v>
      </c>
      <c r="I62" s="1"/>
      <c r="J62" s="2">
        <v>3.5526315789473699</v>
      </c>
      <c r="K62" s="2">
        <v>5.2631578947369917E-2</v>
      </c>
      <c r="L62" s="2" t="s">
        <v>73</v>
      </c>
      <c r="M62" s="2" t="s">
        <v>73</v>
      </c>
      <c r="N62" s="2">
        <v>3.6052631578947398</v>
      </c>
    </row>
    <row r="63" spans="1:14" ht="16.5">
      <c r="A63" s="1"/>
      <c r="B63" s="1" t="s">
        <v>497</v>
      </c>
      <c r="C63" s="1" t="s">
        <v>573</v>
      </c>
      <c r="D63" s="1">
        <v>86</v>
      </c>
      <c r="E63" s="1">
        <v>80</v>
      </c>
      <c r="F63" s="1"/>
      <c r="G63" s="1"/>
      <c r="H63" s="1">
        <v>166</v>
      </c>
      <c r="I63" s="1"/>
      <c r="J63" s="2">
        <v>0</v>
      </c>
      <c r="K63" s="2">
        <v>3.0526315789473699</v>
      </c>
      <c r="L63" s="2" t="s">
        <v>73</v>
      </c>
      <c r="M63" s="2" t="s">
        <v>73</v>
      </c>
      <c r="N63" s="2">
        <v>3.0526315789473699</v>
      </c>
    </row>
    <row r="64" spans="1:14" ht="16.5">
      <c r="A64" s="1"/>
      <c r="B64" s="1" t="s">
        <v>641</v>
      </c>
      <c r="C64" s="1" t="s">
        <v>555</v>
      </c>
      <c r="D64" s="1">
        <v>84</v>
      </c>
      <c r="E64" s="1">
        <v>82</v>
      </c>
      <c r="F64" s="1"/>
      <c r="G64" s="1"/>
      <c r="H64" s="1">
        <v>166</v>
      </c>
      <c r="I64" s="1"/>
      <c r="J64" s="2">
        <v>0.55263157894736992</v>
      </c>
      <c r="K64" s="2">
        <v>1.0526315789473699</v>
      </c>
      <c r="L64" s="2" t="s">
        <v>73</v>
      </c>
      <c r="M64" s="2" t="s">
        <v>73</v>
      </c>
      <c r="N64" s="2">
        <v>1.6052631578947398</v>
      </c>
    </row>
    <row r="65" spans="1:14" ht="16.5">
      <c r="A65" s="1"/>
      <c r="B65" s="1" t="s">
        <v>641</v>
      </c>
      <c r="C65" s="1" t="s">
        <v>545</v>
      </c>
      <c r="D65" s="1">
        <v>86</v>
      </c>
      <c r="E65" s="1">
        <v>81</v>
      </c>
      <c r="F65" s="1"/>
      <c r="G65" s="1"/>
      <c r="H65" s="1">
        <v>167</v>
      </c>
      <c r="I65" s="1"/>
      <c r="J65" s="2">
        <v>0</v>
      </c>
      <c r="K65" s="2">
        <v>2.0526315789473699</v>
      </c>
      <c r="L65" s="2" t="s">
        <v>73</v>
      </c>
      <c r="M65" s="2" t="s">
        <v>73</v>
      </c>
      <c r="N65" s="2">
        <v>2.0526315789473699</v>
      </c>
    </row>
    <row r="66" spans="1:14" ht="16.5">
      <c r="A66" s="1"/>
      <c r="B66" s="1" t="s">
        <v>642</v>
      </c>
      <c r="C66" s="1" t="s">
        <v>585</v>
      </c>
      <c r="D66" s="1">
        <v>85</v>
      </c>
      <c r="E66" s="1">
        <v>83</v>
      </c>
      <c r="F66" s="1"/>
      <c r="G66" s="1"/>
      <c r="H66" s="1">
        <v>168</v>
      </c>
      <c r="I66" s="1"/>
      <c r="J66" s="2">
        <v>0</v>
      </c>
      <c r="K66" s="2">
        <v>5.2631578947369917E-2</v>
      </c>
      <c r="L66" s="2" t="s">
        <v>73</v>
      </c>
      <c r="M66" s="2" t="s">
        <v>73</v>
      </c>
      <c r="N66" s="2">
        <v>5.2631578947369917E-2</v>
      </c>
    </row>
    <row r="67" spans="1:14" ht="16.5">
      <c r="A67" s="1"/>
      <c r="B67" s="1" t="s">
        <v>642</v>
      </c>
      <c r="C67" s="1" t="s">
        <v>602</v>
      </c>
      <c r="D67" s="1">
        <v>90</v>
      </c>
      <c r="E67" s="1">
        <v>79</v>
      </c>
      <c r="F67" s="1"/>
      <c r="G67" s="1"/>
      <c r="H67" s="1">
        <v>169</v>
      </c>
      <c r="I67" s="1"/>
      <c r="J67" s="2">
        <v>0</v>
      </c>
      <c r="K67" s="2">
        <v>4.0526315789473699</v>
      </c>
      <c r="L67" s="2" t="s">
        <v>73</v>
      </c>
      <c r="M67" s="2" t="s">
        <v>73</v>
      </c>
      <c r="N67" s="2">
        <v>4.0526315789473699</v>
      </c>
    </row>
    <row r="68" spans="1:14" ht="16.5">
      <c r="A68" s="1"/>
      <c r="B68" s="1" t="s">
        <v>641</v>
      </c>
      <c r="C68" s="1" t="s">
        <v>610</v>
      </c>
      <c r="D68" s="1">
        <v>86</v>
      </c>
      <c r="E68" s="1">
        <v>83</v>
      </c>
      <c r="F68" s="1"/>
      <c r="G68" s="1"/>
      <c r="H68" s="1">
        <v>169</v>
      </c>
      <c r="I68" s="1"/>
      <c r="J68" s="2">
        <v>0</v>
      </c>
      <c r="K68" s="2">
        <v>5.2631578947369917E-2</v>
      </c>
      <c r="L68" s="2" t="s">
        <v>73</v>
      </c>
      <c r="M68" s="2" t="s">
        <v>73</v>
      </c>
      <c r="N68" s="2">
        <v>5.2631578947369917E-2</v>
      </c>
    </row>
    <row r="69" spans="1:14" ht="16.5">
      <c r="A69" s="1"/>
      <c r="B69" s="1" t="s">
        <v>642</v>
      </c>
      <c r="C69" s="1" t="s">
        <v>550</v>
      </c>
      <c r="D69" s="1">
        <v>90</v>
      </c>
      <c r="E69" s="1">
        <v>81</v>
      </c>
      <c r="F69" s="1"/>
      <c r="G69" s="1"/>
      <c r="H69" s="1">
        <v>171</v>
      </c>
      <c r="I69" s="1"/>
      <c r="J69" s="2">
        <v>0</v>
      </c>
      <c r="K69" s="2">
        <v>2.0526315789473699</v>
      </c>
      <c r="L69" s="2" t="s">
        <v>73</v>
      </c>
      <c r="M69" s="2" t="s">
        <v>73</v>
      </c>
      <c r="N69" s="2">
        <v>2.0526315789473699</v>
      </c>
    </row>
    <row r="70" spans="1:14" ht="16.5">
      <c r="A70" s="1"/>
      <c r="B70" s="1" t="s">
        <v>642</v>
      </c>
      <c r="C70" s="1" t="s">
        <v>579</v>
      </c>
      <c r="D70" s="1">
        <v>88</v>
      </c>
      <c r="E70" s="1">
        <v>83</v>
      </c>
      <c r="F70" s="1"/>
      <c r="G70" s="1"/>
      <c r="H70" s="1">
        <v>171</v>
      </c>
      <c r="I70" s="1"/>
      <c r="J70" s="2">
        <v>0</v>
      </c>
      <c r="K70" s="2">
        <v>5.2631578947369917E-2</v>
      </c>
      <c r="L70" s="2" t="s">
        <v>73</v>
      </c>
      <c r="M70" s="2" t="s">
        <v>73</v>
      </c>
      <c r="N70" s="2">
        <v>5.2631578947369917E-2</v>
      </c>
    </row>
    <row r="71" spans="1:14" ht="16.5">
      <c r="A71" s="1"/>
      <c r="B71" s="1" t="s">
        <v>642</v>
      </c>
      <c r="C71" s="1" t="s">
        <v>578</v>
      </c>
      <c r="D71" s="1">
        <v>86</v>
      </c>
      <c r="E71" s="1">
        <v>85</v>
      </c>
      <c r="F71" s="1"/>
      <c r="G71" s="1"/>
      <c r="H71" s="1">
        <v>171</v>
      </c>
      <c r="I71" s="1"/>
      <c r="J71" s="2">
        <v>0</v>
      </c>
      <c r="K71" s="2">
        <v>0</v>
      </c>
      <c r="L71" s="2" t="s">
        <v>73</v>
      </c>
      <c r="M71" s="2" t="s">
        <v>73</v>
      </c>
      <c r="N71" s="2">
        <v>0</v>
      </c>
    </row>
    <row r="72" spans="1:14" ht="16.5">
      <c r="A72" s="1"/>
      <c r="B72" s="1" t="s">
        <v>642</v>
      </c>
      <c r="C72" s="1" t="s">
        <v>562</v>
      </c>
      <c r="D72" s="1">
        <v>85</v>
      </c>
      <c r="E72" s="1">
        <v>86</v>
      </c>
      <c r="F72" s="1"/>
      <c r="G72" s="1"/>
      <c r="H72" s="1">
        <v>171</v>
      </c>
      <c r="I72" s="1"/>
      <c r="J72" s="2">
        <v>0</v>
      </c>
      <c r="K72" s="2">
        <v>0</v>
      </c>
      <c r="L72" s="2" t="s">
        <v>73</v>
      </c>
      <c r="M72" s="2" t="s">
        <v>73</v>
      </c>
      <c r="N72" s="2">
        <v>0</v>
      </c>
    </row>
    <row r="73" spans="1:14" ht="16.5">
      <c r="A73" s="1"/>
      <c r="B73" s="1" t="s">
        <v>497</v>
      </c>
      <c r="C73" s="1" t="s">
        <v>647</v>
      </c>
      <c r="D73" s="1">
        <v>91</v>
      </c>
      <c r="E73" s="1">
        <v>80</v>
      </c>
      <c r="F73" s="1"/>
      <c r="G73" s="1"/>
      <c r="H73" s="1">
        <v>171</v>
      </c>
      <c r="I73" s="1"/>
      <c r="J73" s="2">
        <v>0</v>
      </c>
      <c r="K73" s="2">
        <v>3.0526315789473699</v>
      </c>
      <c r="L73" s="2" t="s">
        <v>73</v>
      </c>
      <c r="M73" s="2" t="s">
        <v>73</v>
      </c>
      <c r="N73" s="2">
        <v>3.0526315789473699</v>
      </c>
    </row>
    <row r="74" spans="1:14" ht="16.5">
      <c r="A74" s="1"/>
      <c r="B74" s="1" t="s">
        <v>642</v>
      </c>
      <c r="C74" s="1" t="s">
        <v>648</v>
      </c>
      <c r="D74" s="1">
        <v>100</v>
      </c>
      <c r="E74" s="1">
        <v>88</v>
      </c>
      <c r="F74" s="1"/>
      <c r="G74" s="1"/>
      <c r="H74" s="1">
        <v>188</v>
      </c>
      <c r="I74" s="1"/>
      <c r="J74" s="2">
        <v>0</v>
      </c>
      <c r="K74" s="2">
        <v>0</v>
      </c>
      <c r="L74" s="2" t="s">
        <v>73</v>
      </c>
      <c r="M74" s="2" t="s">
        <v>73</v>
      </c>
      <c r="N74" s="2">
        <v>0</v>
      </c>
    </row>
    <row r="75" spans="1:14" ht="16.5">
      <c r="A75" s="1"/>
      <c r="B75" s="1" t="s">
        <v>642</v>
      </c>
      <c r="C75" s="1" t="s">
        <v>614</v>
      </c>
      <c r="D75" s="1">
        <v>95</v>
      </c>
      <c r="E75" s="1">
        <v>93</v>
      </c>
      <c r="F75" s="1"/>
      <c r="G75" s="1"/>
      <c r="H75" s="1">
        <v>188</v>
      </c>
      <c r="I75" s="1"/>
      <c r="J75" s="2">
        <v>0</v>
      </c>
      <c r="K75" s="2">
        <v>0</v>
      </c>
      <c r="L75" s="2" t="s">
        <v>73</v>
      </c>
      <c r="M75" s="2" t="s">
        <v>73</v>
      </c>
      <c r="N75" s="2">
        <v>0</v>
      </c>
    </row>
    <row r="76" spans="1:14" ht="16.5">
      <c r="A76" s="1"/>
      <c r="B76" s="1" t="s">
        <v>642</v>
      </c>
      <c r="C76" s="1" t="s">
        <v>627</v>
      </c>
      <c r="D76" s="1">
        <v>94</v>
      </c>
      <c r="E76" s="1">
        <v>99</v>
      </c>
      <c r="F76" s="1"/>
      <c r="G76" s="1"/>
      <c r="H76" s="1">
        <v>193</v>
      </c>
      <c r="I76" s="1"/>
      <c r="J76" s="2">
        <v>0</v>
      </c>
      <c r="K76" s="2">
        <v>0</v>
      </c>
      <c r="L76" s="2" t="s">
        <v>73</v>
      </c>
      <c r="M76" s="2" t="s">
        <v>73</v>
      </c>
      <c r="N76" s="2">
        <v>0</v>
      </c>
    </row>
    <row r="77" spans="1:14" ht="16.5">
      <c r="A77" s="1"/>
      <c r="B77" s="1" t="s">
        <v>642</v>
      </c>
      <c r="C77" s="1" t="s">
        <v>618</v>
      </c>
      <c r="D77" s="1">
        <v>123</v>
      </c>
      <c r="E77" s="1">
        <v>98</v>
      </c>
      <c r="F77" s="1"/>
      <c r="G77" s="1"/>
      <c r="H77" s="1">
        <v>221</v>
      </c>
      <c r="I77" s="1"/>
      <c r="J77" s="2">
        <v>0</v>
      </c>
      <c r="K77" s="2">
        <v>0</v>
      </c>
      <c r="L77" s="2" t="s">
        <v>73</v>
      </c>
      <c r="M77" s="2" t="s">
        <v>73</v>
      </c>
      <c r="N77" s="2">
        <v>0</v>
      </c>
    </row>
    <row r="78" spans="1:14" ht="16.5">
      <c r="A78" s="1"/>
      <c r="B78" s="1" t="s">
        <v>641</v>
      </c>
      <c r="C78" s="1" t="s">
        <v>577</v>
      </c>
      <c r="D78" s="1" t="s">
        <v>649</v>
      </c>
      <c r="E78" s="1"/>
      <c r="F78" s="1"/>
      <c r="G78" s="1"/>
      <c r="H78" s="1"/>
      <c r="I78" s="1"/>
      <c r="J78" s="2" t="s">
        <v>73</v>
      </c>
      <c r="K78" s="2" t="s">
        <v>73</v>
      </c>
      <c r="L78" s="2" t="s">
        <v>73</v>
      </c>
      <c r="M78" s="2" t="s">
        <v>73</v>
      </c>
      <c r="N78" s="2">
        <v>0</v>
      </c>
    </row>
    <row r="79" spans="1:14" ht="16.5">
      <c r="A79" s="1"/>
      <c r="B79" s="1" t="s">
        <v>642</v>
      </c>
      <c r="C79" s="1" t="s">
        <v>626</v>
      </c>
      <c r="D79" s="1" t="s">
        <v>114</v>
      </c>
      <c r="E79" s="1"/>
      <c r="F79" s="1"/>
      <c r="G79" s="1"/>
      <c r="H79" s="1"/>
      <c r="I79" s="1"/>
      <c r="J79" s="2" t="s">
        <v>73</v>
      </c>
      <c r="K79" s="2" t="s">
        <v>73</v>
      </c>
      <c r="L79" s="2" t="s">
        <v>73</v>
      </c>
      <c r="M79" s="2" t="s">
        <v>73</v>
      </c>
      <c r="N79" s="2">
        <v>0</v>
      </c>
    </row>
  </sheetData>
  <phoneticPr fontId="1" type="noConversion"/>
  <conditionalFormatting sqref="B2:B79">
    <cfRule type="expression" dxfId="305" priority="6">
      <formula>AND(XEG2=0,XEH2&lt;&gt;"")</formula>
    </cfRule>
  </conditionalFormatting>
  <conditionalFormatting sqref="A2:N79">
    <cfRule type="expression" dxfId="304" priority="5">
      <formula>AND(XEG2=0,XEH2&lt;&gt;"")</formula>
    </cfRule>
  </conditionalFormatting>
  <conditionalFormatting sqref="D2:G79">
    <cfRule type="cellIs" dxfId="303" priority="3" operator="lessThan">
      <formula>#REF!</formula>
    </cfRule>
    <cfRule type="cellIs" dxfId="302" priority="4" operator="equal">
      <formula>#REF!</formula>
    </cfRule>
  </conditionalFormatting>
  <conditionalFormatting sqref="H2:H79">
    <cfRule type="cellIs" dxfId="301" priority="1" operator="lessThan">
      <formula>#REF!*COUNTIF(D2:G2,"&gt;0")</formula>
    </cfRule>
    <cfRule type="cellIs" dxfId="300" priority="2" operator="equal">
      <formula>#REF!*COUNTIF(D2:G2,"&gt;0")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91"/>
  <sheetViews>
    <sheetView showZeros="0" tabSelected="1" workbookViewId="0">
      <selection activeCell="B2" sqref="B2:O138"/>
    </sheetView>
  </sheetViews>
  <sheetFormatPr defaultRowHeight="15"/>
  <cols>
    <col min="1" max="1" width="6" style="7" bestFit="1" customWidth="1"/>
    <col min="2" max="2" width="7.5" style="7" bestFit="1" customWidth="1"/>
    <col min="3" max="3" width="11" style="7" customWidth="1"/>
    <col min="4" max="4" width="7.875" style="7" customWidth="1"/>
    <col min="5" max="8" width="7.25" style="7" customWidth="1"/>
    <col min="9" max="9" width="10.125" style="7" customWidth="1"/>
    <col min="10" max="13" width="8.625" style="7" customWidth="1"/>
    <col min="14" max="14" width="8.375" style="7" bestFit="1" customWidth="1"/>
    <col min="15" max="15" width="10.625" style="7" customWidth="1"/>
    <col min="16" max="16384" width="9" style="7"/>
  </cols>
  <sheetData>
    <row r="1" spans="1:15">
      <c r="A1" s="22" t="s">
        <v>63</v>
      </c>
      <c r="B1" s="6" t="s">
        <v>64</v>
      </c>
      <c r="C1" s="6" t="s">
        <v>0</v>
      </c>
      <c r="D1" s="5" t="s">
        <v>790</v>
      </c>
      <c r="E1" s="5" t="s">
        <v>791</v>
      </c>
      <c r="F1" s="5" t="s">
        <v>792</v>
      </c>
      <c r="G1" s="5" t="s">
        <v>793</v>
      </c>
      <c r="H1" s="5" t="s">
        <v>794</v>
      </c>
      <c r="I1" s="5" t="s">
        <v>795</v>
      </c>
      <c r="J1" s="5" t="s">
        <v>796</v>
      </c>
      <c r="K1" s="5" t="s">
        <v>797</v>
      </c>
      <c r="L1" s="5" t="s">
        <v>798</v>
      </c>
      <c r="M1" s="5" t="s">
        <v>799</v>
      </c>
      <c r="N1" s="5" t="s">
        <v>800</v>
      </c>
      <c r="O1" s="5" t="s">
        <v>801</v>
      </c>
    </row>
    <row r="2" spans="1:15">
      <c r="A2" s="1">
        <v>1</v>
      </c>
      <c r="B2" s="21" t="s">
        <v>305</v>
      </c>
      <c r="C2" s="21" t="s">
        <v>172</v>
      </c>
      <c r="D2" s="3">
        <v>27.597285067873301</v>
      </c>
      <c r="E2" s="3">
        <v>54.4534084140993</v>
      </c>
      <c r="F2" s="3">
        <v>58.379807692307693</v>
      </c>
      <c r="G2" s="3">
        <v>44.278985507246361</v>
      </c>
      <c r="H2" s="3">
        <v>52.13095238095238</v>
      </c>
      <c r="I2" s="3">
        <v>22.077828054298642</v>
      </c>
      <c r="J2" s="3">
        <v>54.4534084140993</v>
      </c>
      <c r="K2" s="3">
        <v>70.055769230769229</v>
      </c>
      <c r="L2" s="3">
        <v>57.562681159420272</v>
      </c>
      <c r="M2" s="3">
        <v>78.196428571428569</v>
      </c>
      <c r="N2" s="3">
        <v>282.34611543001597</v>
      </c>
      <c r="O2" s="18" t="s">
        <v>298</v>
      </c>
    </row>
    <row r="3" spans="1:15">
      <c r="A3" s="1">
        <v>2</v>
      </c>
      <c r="B3" s="21" t="s">
        <v>162</v>
      </c>
      <c r="C3" s="21" t="s">
        <v>210</v>
      </c>
      <c r="D3" s="3">
        <v>40.597285067873301</v>
      </c>
      <c r="E3" s="3">
        <v>58.398613893551357</v>
      </c>
      <c r="F3" s="3">
        <v>41.379807692307693</v>
      </c>
      <c r="G3" s="3">
        <v>14.695652173913032</v>
      </c>
      <c r="H3" s="3">
        <v>41.13095238095238</v>
      </c>
      <c r="I3" s="3">
        <v>32.477828054298641</v>
      </c>
      <c r="J3" s="3">
        <v>58.398613893551357</v>
      </c>
      <c r="K3" s="3">
        <v>49.655769230769231</v>
      </c>
      <c r="L3" s="3">
        <v>19.104347826086943</v>
      </c>
      <c r="M3" s="3">
        <v>61.696428571428569</v>
      </c>
      <c r="N3" s="3">
        <v>221.33298757613477</v>
      </c>
      <c r="O3" s="18" t="s">
        <v>258</v>
      </c>
    </row>
    <row r="4" spans="1:15">
      <c r="A4" s="1">
        <v>3</v>
      </c>
      <c r="B4" s="21" t="s">
        <v>305</v>
      </c>
      <c r="C4" s="21" t="s">
        <v>176</v>
      </c>
      <c r="D4" s="3">
        <v>30.597285067873301</v>
      </c>
      <c r="E4" s="3">
        <v>15.713682386702047</v>
      </c>
      <c r="F4" s="3">
        <v>45.379807692307693</v>
      </c>
      <c r="G4" s="3">
        <v>40.278985507246361</v>
      </c>
      <c r="H4" s="3">
        <v>46.13095238095238</v>
      </c>
      <c r="I4" s="3">
        <v>24.477828054298641</v>
      </c>
      <c r="J4" s="3">
        <v>15.713682386702047</v>
      </c>
      <c r="K4" s="3">
        <v>54.455769230769228</v>
      </c>
      <c r="L4" s="3">
        <v>52.362681159420269</v>
      </c>
      <c r="M4" s="3">
        <v>69.196428571428569</v>
      </c>
      <c r="N4" s="3">
        <v>216.20638940261875</v>
      </c>
      <c r="O4" s="18" t="s">
        <v>272</v>
      </c>
    </row>
    <row r="5" spans="1:15">
      <c r="A5" s="1">
        <v>4</v>
      </c>
      <c r="B5" s="21" t="s">
        <v>162</v>
      </c>
      <c r="C5" s="21" t="s">
        <v>178</v>
      </c>
      <c r="D5" s="3">
        <v>25.597285067873301</v>
      </c>
      <c r="E5" s="3">
        <v>32.754778277113004</v>
      </c>
      <c r="F5" s="3">
        <v>33.379807692307693</v>
      </c>
      <c r="G5" s="3">
        <v>43.278985507246361</v>
      </c>
      <c r="H5" s="3">
        <v>43.13095238095238</v>
      </c>
      <c r="I5" s="3">
        <v>20.477828054298641</v>
      </c>
      <c r="J5" s="3">
        <v>32.754778277113004</v>
      </c>
      <c r="K5" s="3">
        <v>40.055769230769229</v>
      </c>
      <c r="L5" s="3">
        <v>56.262681159420268</v>
      </c>
      <c r="M5" s="3">
        <v>64.696428571428569</v>
      </c>
      <c r="N5" s="3">
        <v>214.24748529302968</v>
      </c>
      <c r="O5" s="18" t="s">
        <v>298</v>
      </c>
    </row>
    <row r="6" spans="1:15">
      <c r="A6" s="1">
        <v>5</v>
      </c>
      <c r="B6" s="21" t="s">
        <v>162</v>
      </c>
      <c r="C6" s="21" t="s">
        <v>199</v>
      </c>
      <c r="D6" s="3">
        <v>42.597285067873301</v>
      </c>
      <c r="E6" s="3">
        <v>45.576696085332173</v>
      </c>
      <c r="F6" s="3">
        <v>58.379807692307693</v>
      </c>
      <c r="G6" s="3">
        <v>43.278985507246361</v>
      </c>
      <c r="H6" s="3">
        <v>0</v>
      </c>
      <c r="I6" s="3">
        <v>34.077828054298642</v>
      </c>
      <c r="J6" s="3">
        <v>45.576696085332173</v>
      </c>
      <c r="K6" s="3">
        <v>70.055769230769229</v>
      </c>
      <c r="L6" s="3">
        <v>56.262681159420268</v>
      </c>
      <c r="M6" s="3">
        <v>0</v>
      </c>
      <c r="N6" s="3">
        <v>205.97297452982031</v>
      </c>
      <c r="O6" s="18">
        <v>0</v>
      </c>
    </row>
    <row r="7" spans="1:15">
      <c r="A7" s="1">
        <v>6</v>
      </c>
      <c r="B7" s="21" t="s">
        <v>305</v>
      </c>
      <c r="C7" s="21" t="s">
        <v>187</v>
      </c>
      <c r="D7" s="3">
        <v>0</v>
      </c>
      <c r="E7" s="3">
        <v>46.562997455195188</v>
      </c>
      <c r="F7" s="3">
        <v>45.379807692307693</v>
      </c>
      <c r="G7" s="3">
        <v>34.278985507246361</v>
      </c>
      <c r="H7" s="3">
        <v>38.13095238095238</v>
      </c>
      <c r="I7" s="3">
        <v>0</v>
      </c>
      <c r="J7" s="3">
        <v>46.562997455195188</v>
      </c>
      <c r="K7" s="3">
        <v>54.455769230769228</v>
      </c>
      <c r="L7" s="3">
        <v>44.562681159420272</v>
      </c>
      <c r="M7" s="3">
        <v>57.196428571428569</v>
      </c>
      <c r="N7" s="3">
        <v>202.77787641681323</v>
      </c>
      <c r="O7" s="18" t="s">
        <v>264</v>
      </c>
    </row>
    <row r="8" spans="1:15">
      <c r="A8" s="1">
        <v>7</v>
      </c>
      <c r="B8" s="21" t="s">
        <v>305</v>
      </c>
      <c r="C8" s="21" t="s">
        <v>171</v>
      </c>
      <c r="D8" s="3">
        <v>32.597285067873301</v>
      </c>
      <c r="E8" s="3">
        <v>53.467107044236286</v>
      </c>
      <c r="F8" s="3">
        <v>49.379807692307693</v>
      </c>
      <c r="G8" s="3">
        <v>1.6086956521739069</v>
      </c>
      <c r="H8" s="3">
        <v>41.13095238095238</v>
      </c>
      <c r="I8" s="3">
        <v>26.077828054298642</v>
      </c>
      <c r="J8" s="3">
        <v>53.467107044236286</v>
      </c>
      <c r="K8" s="3">
        <v>59.255769230769232</v>
      </c>
      <c r="L8" s="3">
        <v>2.0913043478260791</v>
      </c>
      <c r="M8" s="3">
        <v>61.696428571428569</v>
      </c>
      <c r="N8" s="3">
        <v>202.58843724855882</v>
      </c>
      <c r="O8" s="18" t="s">
        <v>267</v>
      </c>
    </row>
    <row r="9" spans="1:15">
      <c r="A9" s="1">
        <v>8</v>
      </c>
      <c r="B9" s="21" t="s">
        <v>162</v>
      </c>
      <c r="C9" s="21" t="s">
        <v>169</v>
      </c>
      <c r="D9" s="3">
        <v>0</v>
      </c>
      <c r="E9" s="3">
        <v>0</v>
      </c>
      <c r="F9" s="3">
        <v>61.379807692307693</v>
      </c>
      <c r="G9" s="3">
        <v>44.278985507246361</v>
      </c>
      <c r="H9" s="3">
        <v>41.13095238095238</v>
      </c>
      <c r="I9" s="3">
        <v>0</v>
      </c>
      <c r="J9" s="3">
        <v>0</v>
      </c>
      <c r="K9" s="3">
        <v>73.655769230769224</v>
      </c>
      <c r="L9" s="3">
        <v>57.562681159420272</v>
      </c>
      <c r="M9" s="3">
        <v>61.696428571428569</v>
      </c>
      <c r="N9" s="3">
        <v>192.91487896161806</v>
      </c>
      <c r="O9" s="18" t="s">
        <v>263</v>
      </c>
    </row>
    <row r="10" spans="1:15">
      <c r="A10" s="1">
        <v>9</v>
      </c>
      <c r="B10" s="21" t="s">
        <v>305</v>
      </c>
      <c r="C10" s="21" t="s">
        <v>166</v>
      </c>
      <c r="D10" s="3">
        <v>0</v>
      </c>
      <c r="E10" s="3">
        <v>0</v>
      </c>
      <c r="F10" s="3">
        <v>47.379807692307693</v>
      </c>
      <c r="G10" s="3">
        <v>49.278985507246361</v>
      </c>
      <c r="H10" s="3">
        <v>47.13095238095238</v>
      </c>
      <c r="I10" s="3">
        <v>0</v>
      </c>
      <c r="J10" s="3">
        <v>0</v>
      </c>
      <c r="K10" s="3">
        <v>56.855769230769234</v>
      </c>
      <c r="L10" s="3">
        <v>64.062681159420265</v>
      </c>
      <c r="M10" s="3">
        <v>70.696428571428569</v>
      </c>
      <c r="N10" s="3">
        <v>191.61487896161805</v>
      </c>
      <c r="O10" s="18" t="s">
        <v>269</v>
      </c>
    </row>
    <row r="11" spans="1:15">
      <c r="A11" s="1">
        <v>10</v>
      </c>
      <c r="B11" s="21" t="s">
        <v>305</v>
      </c>
      <c r="C11" s="21" t="s">
        <v>220</v>
      </c>
      <c r="D11" s="3">
        <v>0</v>
      </c>
      <c r="E11" s="3">
        <v>0</v>
      </c>
      <c r="F11" s="3">
        <v>55.379807692307693</v>
      </c>
      <c r="G11" s="3">
        <v>38.278985507246361</v>
      </c>
      <c r="H11" s="3">
        <v>49.13095238095238</v>
      </c>
      <c r="I11" s="3">
        <v>0</v>
      </c>
      <c r="J11" s="3">
        <v>0</v>
      </c>
      <c r="K11" s="3">
        <v>66.455769230769235</v>
      </c>
      <c r="L11" s="3">
        <v>49.762681159420268</v>
      </c>
      <c r="M11" s="3">
        <v>73.696428571428569</v>
      </c>
      <c r="N11" s="3">
        <v>189.91487896161806</v>
      </c>
      <c r="O11" s="18" t="s">
        <v>275</v>
      </c>
    </row>
    <row r="12" spans="1:15">
      <c r="A12" s="1">
        <v>11</v>
      </c>
      <c r="B12" s="21" t="s">
        <v>162</v>
      </c>
      <c r="C12" s="21" t="s">
        <v>170</v>
      </c>
      <c r="D12" s="3">
        <v>31.597285067873301</v>
      </c>
      <c r="E12" s="3">
        <v>41.631490605880117</v>
      </c>
      <c r="F12" s="3">
        <v>40.379807692307693</v>
      </c>
      <c r="G12" s="3">
        <v>47.278985507246361</v>
      </c>
      <c r="H12" s="3">
        <v>0</v>
      </c>
      <c r="I12" s="3">
        <v>25.277828054298642</v>
      </c>
      <c r="J12" s="3">
        <v>41.631490605880117</v>
      </c>
      <c r="K12" s="3">
        <v>48.455769230769228</v>
      </c>
      <c r="L12" s="3">
        <v>61.462681159420271</v>
      </c>
      <c r="M12" s="3">
        <v>0</v>
      </c>
      <c r="N12" s="3">
        <v>176.82776905036826</v>
      </c>
      <c r="O12" s="18" t="s">
        <v>273</v>
      </c>
    </row>
    <row r="13" spans="1:15">
      <c r="A13" s="1">
        <v>12</v>
      </c>
      <c r="B13" s="21" t="s">
        <v>162</v>
      </c>
      <c r="C13" s="21" t="s">
        <v>175</v>
      </c>
      <c r="D13" s="3">
        <v>0</v>
      </c>
      <c r="E13" s="3">
        <v>43.604093345606145</v>
      </c>
      <c r="F13" s="3">
        <v>37.379807692307693</v>
      </c>
      <c r="G13" s="3">
        <v>12.695652173913032</v>
      </c>
      <c r="H13" s="3">
        <v>43.13095238095238</v>
      </c>
      <c r="I13" s="3">
        <v>0</v>
      </c>
      <c r="J13" s="3">
        <v>43.604093345606145</v>
      </c>
      <c r="K13" s="3">
        <v>44.855769230769234</v>
      </c>
      <c r="L13" s="3">
        <v>16.504347826086942</v>
      </c>
      <c r="M13" s="3">
        <v>64.696428571428569</v>
      </c>
      <c r="N13" s="3">
        <v>169.66063897389088</v>
      </c>
      <c r="O13" s="18" t="s">
        <v>265</v>
      </c>
    </row>
    <row r="14" spans="1:15">
      <c r="A14" s="1">
        <v>13</v>
      </c>
      <c r="B14" s="21" t="s">
        <v>162</v>
      </c>
      <c r="C14" s="21" t="s">
        <v>167</v>
      </c>
      <c r="D14" s="3">
        <v>0</v>
      </c>
      <c r="E14" s="3">
        <v>51.494504304510258</v>
      </c>
      <c r="F14" s="3">
        <v>46.379807692307693</v>
      </c>
      <c r="G14" s="3">
        <v>46.278985507246361</v>
      </c>
      <c r="H14" s="3">
        <v>0</v>
      </c>
      <c r="I14" s="3">
        <v>0</v>
      </c>
      <c r="J14" s="3">
        <v>51.494504304510258</v>
      </c>
      <c r="K14" s="3">
        <v>55.655769230769231</v>
      </c>
      <c r="L14" s="3">
        <v>60.162681159420274</v>
      </c>
      <c r="M14" s="3">
        <v>0</v>
      </c>
      <c r="N14" s="3">
        <v>167.31295469469978</v>
      </c>
      <c r="O14" s="18" t="s">
        <v>261</v>
      </c>
    </row>
    <row r="15" spans="1:15">
      <c r="A15" s="1">
        <v>14</v>
      </c>
      <c r="B15" s="21" t="s">
        <v>306</v>
      </c>
      <c r="C15" s="21" t="s">
        <v>183</v>
      </c>
      <c r="D15" s="3">
        <v>0</v>
      </c>
      <c r="E15" s="3">
        <v>0</v>
      </c>
      <c r="F15" s="3">
        <v>54.379807692307693</v>
      </c>
      <c r="G15" s="3">
        <v>53.278985507246361</v>
      </c>
      <c r="H15" s="42">
        <f>11.2167*1.4</f>
        <v>15.703379999999997</v>
      </c>
      <c r="I15" s="3">
        <v>0</v>
      </c>
      <c r="J15" s="3">
        <v>0</v>
      </c>
      <c r="K15" s="3">
        <v>65.255769230769232</v>
      </c>
      <c r="L15" s="3">
        <v>69.262681159420268</v>
      </c>
      <c r="M15" s="42">
        <f>H15*1.5</f>
        <v>23.555069999999997</v>
      </c>
      <c r="N15" s="3">
        <f>SUM(I15:M15)</f>
        <v>158.07352039018951</v>
      </c>
      <c r="O15" s="18" t="s">
        <v>269</v>
      </c>
    </row>
    <row r="16" spans="1:15">
      <c r="A16" s="1">
        <v>15</v>
      </c>
      <c r="B16" s="21" t="s">
        <v>305</v>
      </c>
      <c r="C16" s="21" t="s">
        <v>211</v>
      </c>
      <c r="D16" s="3">
        <v>0</v>
      </c>
      <c r="E16" s="3">
        <v>47.549298825058202</v>
      </c>
      <c r="F16" s="3">
        <v>38.379807692307693</v>
      </c>
      <c r="G16" s="3">
        <v>36.278985507246361</v>
      </c>
      <c r="H16" s="3">
        <v>9.4166666666666714</v>
      </c>
      <c r="I16" s="3">
        <v>0</v>
      </c>
      <c r="J16" s="3">
        <v>47.549298825058202</v>
      </c>
      <c r="K16" s="3">
        <v>46.055769230769229</v>
      </c>
      <c r="L16" s="3">
        <v>47.162681159420274</v>
      </c>
      <c r="M16" s="3">
        <v>14.125000000000007</v>
      </c>
      <c r="N16" s="3">
        <v>154.8927492152477</v>
      </c>
      <c r="O16" s="18" t="s">
        <v>266</v>
      </c>
    </row>
    <row r="17" spans="1:15">
      <c r="A17" s="1">
        <v>16</v>
      </c>
      <c r="B17" s="21" t="s">
        <v>162</v>
      </c>
      <c r="C17" s="21" t="s">
        <v>343</v>
      </c>
      <c r="D17" s="3">
        <v>0</v>
      </c>
      <c r="E17" s="3">
        <v>47.549298825058202</v>
      </c>
      <c r="F17" s="3">
        <v>37.379807692307693</v>
      </c>
      <c r="G17" s="3">
        <v>40.278985507246361</v>
      </c>
      <c r="H17" s="3">
        <v>0</v>
      </c>
      <c r="I17" s="3">
        <v>0</v>
      </c>
      <c r="J17" s="3">
        <v>47.549298825058202</v>
      </c>
      <c r="K17" s="3">
        <v>44.855769230769234</v>
      </c>
      <c r="L17" s="3">
        <v>52.362681159420269</v>
      </c>
      <c r="M17" s="3">
        <v>0</v>
      </c>
      <c r="N17" s="3">
        <v>144.7677492152477</v>
      </c>
      <c r="O17" s="18">
        <v>0</v>
      </c>
    </row>
    <row r="18" spans="1:15">
      <c r="A18" s="1">
        <v>17</v>
      </c>
      <c r="B18" s="21" t="s">
        <v>306</v>
      </c>
      <c r="C18" s="21" t="s">
        <v>191</v>
      </c>
      <c r="D18" s="3">
        <v>28.597285067873301</v>
      </c>
      <c r="E18" s="3">
        <v>31.768476907249976</v>
      </c>
      <c r="F18" s="3">
        <v>18.379807692307693</v>
      </c>
      <c r="G18" s="3">
        <v>9.0869565217391255</v>
      </c>
      <c r="H18" s="3">
        <v>33.13095238095238</v>
      </c>
      <c r="I18" s="3">
        <v>22.877828054298643</v>
      </c>
      <c r="J18" s="3">
        <v>31.768476907249976</v>
      </c>
      <c r="K18" s="3">
        <v>22.055769230769233</v>
      </c>
      <c r="L18" s="3">
        <v>11.813043478260864</v>
      </c>
      <c r="M18" s="3">
        <v>49.696428571428569</v>
      </c>
      <c r="N18" s="3">
        <v>138.21154624200727</v>
      </c>
      <c r="O18" s="18" t="s">
        <v>298</v>
      </c>
    </row>
    <row r="19" spans="1:15">
      <c r="A19" s="1">
        <v>18</v>
      </c>
      <c r="B19" s="21" t="s">
        <v>306</v>
      </c>
      <c r="C19" s="21" t="s">
        <v>185</v>
      </c>
      <c r="D19" s="3">
        <v>0</v>
      </c>
      <c r="E19" s="3">
        <v>0</v>
      </c>
      <c r="F19" s="3">
        <v>0</v>
      </c>
      <c r="G19" s="3">
        <v>42.278985507246361</v>
      </c>
      <c r="H19" s="3">
        <v>53.13095238095238</v>
      </c>
      <c r="I19" s="3">
        <v>0</v>
      </c>
      <c r="J19" s="3">
        <v>0</v>
      </c>
      <c r="K19" s="3">
        <v>0</v>
      </c>
      <c r="L19" s="3">
        <v>54.962681159420271</v>
      </c>
      <c r="M19" s="3">
        <v>79.696428571428569</v>
      </c>
      <c r="N19" s="3">
        <v>134.65910973084885</v>
      </c>
      <c r="O19" s="18" t="s">
        <v>269</v>
      </c>
    </row>
    <row r="20" spans="1:15">
      <c r="A20" s="1">
        <v>19</v>
      </c>
      <c r="B20" s="21" t="s">
        <v>305</v>
      </c>
      <c r="C20" s="21" t="s">
        <v>180</v>
      </c>
      <c r="D20" s="3">
        <v>24.597285067873301</v>
      </c>
      <c r="E20" s="3">
        <v>13.741079646976019</v>
      </c>
      <c r="F20" s="3">
        <v>38.379807692307693</v>
      </c>
      <c r="G20" s="3">
        <v>33.278985507246361</v>
      </c>
      <c r="H20" s="3">
        <v>7.4166666666666714</v>
      </c>
      <c r="I20" s="3">
        <v>19.677828054298644</v>
      </c>
      <c r="J20" s="3">
        <v>13.741079646976019</v>
      </c>
      <c r="K20" s="3">
        <v>46.055769230769229</v>
      </c>
      <c r="L20" s="3">
        <v>43.262681159420268</v>
      </c>
      <c r="M20" s="3">
        <v>11.125000000000007</v>
      </c>
      <c r="N20" s="3">
        <v>133.86235809146416</v>
      </c>
      <c r="O20" s="18" t="s">
        <v>261</v>
      </c>
    </row>
    <row r="21" spans="1:15">
      <c r="A21" s="1">
        <v>20</v>
      </c>
      <c r="B21" s="21" t="s">
        <v>305</v>
      </c>
      <c r="C21" s="21" t="s">
        <v>194</v>
      </c>
      <c r="D21" s="3">
        <v>0</v>
      </c>
      <c r="E21" s="3">
        <v>25.850668688071892</v>
      </c>
      <c r="F21" s="3">
        <v>32.379807692307693</v>
      </c>
      <c r="G21" s="3">
        <v>15.278985507246361</v>
      </c>
      <c r="H21" s="3">
        <v>32.13095238095238</v>
      </c>
      <c r="I21" s="3">
        <v>0</v>
      </c>
      <c r="J21" s="3">
        <v>25.850668688071892</v>
      </c>
      <c r="K21" s="3">
        <v>38.855769230769234</v>
      </c>
      <c r="L21" s="3">
        <v>19.862681159420269</v>
      </c>
      <c r="M21" s="3">
        <v>48.196428571428569</v>
      </c>
      <c r="N21" s="3">
        <v>132.76554764968995</v>
      </c>
      <c r="O21" s="18">
        <v>0</v>
      </c>
    </row>
    <row r="22" spans="1:15">
      <c r="A22" s="1">
        <v>21</v>
      </c>
      <c r="B22" s="21" t="s">
        <v>306</v>
      </c>
      <c r="C22" s="21" t="s">
        <v>182</v>
      </c>
      <c r="D22" s="3">
        <v>0</v>
      </c>
      <c r="E22" s="3">
        <v>0</v>
      </c>
      <c r="F22" s="3">
        <v>0</v>
      </c>
      <c r="G22" s="3">
        <v>47.278985507246361</v>
      </c>
      <c r="H22" s="3">
        <v>46.13095238095238</v>
      </c>
      <c r="I22" s="3">
        <v>0</v>
      </c>
      <c r="J22" s="3">
        <v>0</v>
      </c>
      <c r="K22" s="3">
        <v>0</v>
      </c>
      <c r="L22" s="3">
        <v>61.462681159420271</v>
      </c>
      <c r="M22" s="3">
        <v>69.196428571428569</v>
      </c>
      <c r="N22" s="3">
        <v>130.65910973084885</v>
      </c>
      <c r="O22" s="18" t="s">
        <v>269</v>
      </c>
    </row>
    <row r="23" spans="1:15">
      <c r="A23" s="1">
        <v>22</v>
      </c>
      <c r="B23" s="21" t="s">
        <v>305</v>
      </c>
      <c r="C23" s="21" t="s">
        <v>190</v>
      </c>
      <c r="D23" s="3">
        <v>0</v>
      </c>
      <c r="E23" s="3">
        <v>39.658887866154089</v>
      </c>
      <c r="F23" s="3">
        <v>29.379807692307693</v>
      </c>
      <c r="G23" s="3">
        <v>0</v>
      </c>
      <c r="H23" s="3">
        <v>37.13095238095238</v>
      </c>
      <c r="I23" s="3">
        <v>0</v>
      </c>
      <c r="J23" s="3">
        <v>39.658887866154089</v>
      </c>
      <c r="K23" s="3">
        <v>35.255769230769232</v>
      </c>
      <c r="L23" s="3">
        <v>0</v>
      </c>
      <c r="M23" s="3">
        <v>55.696428571428569</v>
      </c>
      <c r="N23" s="3">
        <v>130.6110856683519</v>
      </c>
      <c r="O23" s="18" t="s">
        <v>339</v>
      </c>
    </row>
    <row r="24" spans="1:15">
      <c r="A24" s="1">
        <v>23</v>
      </c>
      <c r="B24" s="21" t="s">
        <v>305</v>
      </c>
      <c r="C24" s="21" t="s">
        <v>168</v>
      </c>
      <c r="D24" s="3">
        <v>0</v>
      </c>
      <c r="E24" s="3">
        <v>0</v>
      </c>
      <c r="F24" s="3">
        <v>51.379807692307693</v>
      </c>
      <c r="G24" s="3">
        <v>46.278985507246361</v>
      </c>
      <c r="H24" s="3">
        <v>0</v>
      </c>
      <c r="I24" s="3">
        <v>0</v>
      </c>
      <c r="J24" s="3">
        <v>0</v>
      </c>
      <c r="K24" s="3">
        <v>61.655769230769231</v>
      </c>
      <c r="L24" s="3">
        <v>60.162681159420274</v>
      </c>
      <c r="M24" s="3">
        <v>0</v>
      </c>
      <c r="N24" s="3">
        <v>121.8184503901895</v>
      </c>
      <c r="O24" s="18">
        <v>0</v>
      </c>
    </row>
    <row r="25" spans="1:15">
      <c r="A25" s="1">
        <v>24</v>
      </c>
      <c r="B25" s="21" t="s">
        <v>162</v>
      </c>
      <c r="C25" s="21" t="s">
        <v>212</v>
      </c>
      <c r="D25" s="3">
        <v>0</v>
      </c>
      <c r="E25" s="3">
        <v>36.699983756565047</v>
      </c>
      <c r="F25" s="3">
        <v>8.1923076923076934</v>
      </c>
      <c r="G25" s="3">
        <v>0</v>
      </c>
      <c r="H25" s="3">
        <v>49.13095238095238</v>
      </c>
      <c r="I25" s="3">
        <v>0</v>
      </c>
      <c r="J25" s="3">
        <v>36.699983756565047</v>
      </c>
      <c r="K25" s="3">
        <v>9.8307692307692314</v>
      </c>
      <c r="L25" s="3">
        <v>0</v>
      </c>
      <c r="M25" s="3">
        <v>73.696428571428569</v>
      </c>
      <c r="N25" s="3">
        <v>120.22718155876285</v>
      </c>
      <c r="O25" s="18" t="s">
        <v>302</v>
      </c>
    </row>
    <row r="26" spans="1:15">
      <c r="A26" s="1">
        <v>25</v>
      </c>
      <c r="B26" s="21" t="s">
        <v>162</v>
      </c>
      <c r="C26" s="21" t="s">
        <v>173</v>
      </c>
      <c r="D26" s="3">
        <v>0</v>
      </c>
      <c r="E26" s="3">
        <v>45.576696085332173</v>
      </c>
      <c r="F26" s="3">
        <v>37.379807692307693</v>
      </c>
      <c r="G26" s="3">
        <v>17.695652173913032</v>
      </c>
      <c r="H26" s="3">
        <v>0</v>
      </c>
      <c r="I26" s="3">
        <v>0</v>
      </c>
      <c r="J26" s="3">
        <v>45.576696085332173</v>
      </c>
      <c r="K26" s="3">
        <v>44.855769230769234</v>
      </c>
      <c r="L26" s="3">
        <v>23.004347826086942</v>
      </c>
      <c r="M26" s="3">
        <v>0</v>
      </c>
      <c r="N26" s="3">
        <v>113.43681314218834</v>
      </c>
      <c r="O26" s="18" t="s">
        <v>271</v>
      </c>
    </row>
    <row r="27" spans="1:15">
      <c r="A27" s="1">
        <v>26</v>
      </c>
      <c r="B27" s="21" t="s">
        <v>305</v>
      </c>
      <c r="C27" s="21" t="s">
        <v>189</v>
      </c>
      <c r="D27" s="3">
        <v>25.597285067873301</v>
      </c>
      <c r="E27" s="3">
        <v>7.8232714277979483</v>
      </c>
      <c r="F27" s="3">
        <v>24.379807692307693</v>
      </c>
      <c r="G27" s="3">
        <v>4.0869565217391255</v>
      </c>
      <c r="H27" s="3">
        <v>31.13095238095238</v>
      </c>
      <c r="I27" s="3">
        <v>20.477828054298641</v>
      </c>
      <c r="J27" s="3">
        <v>7.8232714277979483</v>
      </c>
      <c r="K27" s="3">
        <v>29.255769230769232</v>
      </c>
      <c r="L27" s="3">
        <v>5.3130434782608633</v>
      </c>
      <c r="M27" s="3">
        <v>46.696428571428569</v>
      </c>
      <c r="N27" s="3">
        <v>109.56634076255526</v>
      </c>
      <c r="O27" s="18">
        <v>0</v>
      </c>
    </row>
    <row r="28" spans="1:15">
      <c r="A28" s="1">
        <v>27</v>
      </c>
      <c r="B28" s="21" t="s">
        <v>306</v>
      </c>
      <c r="C28" s="21" t="s">
        <v>223</v>
      </c>
      <c r="D28" s="3">
        <v>0</v>
      </c>
      <c r="E28" s="3">
        <v>0</v>
      </c>
      <c r="F28" s="3">
        <v>2.8798076923076934</v>
      </c>
      <c r="G28" s="3">
        <v>36.278985507246361</v>
      </c>
      <c r="H28" s="3">
        <v>37.13095238095238</v>
      </c>
      <c r="I28" s="3">
        <v>0</v>
      </c>
      <c r="J28" s="3">
        <v>0</v>
      </c>
      <c r="K28" s="3">
        <v>3.4557692307692318</v>
      </c>
      <c r="L28" s="3">
        <v>47.162681159420274</v>
      </c>
      <c r="M28" s="3">
        <v>55.696428571428569</v>
      </c>
      <c r="N28" s="3">
        <v>106.31487896161808</v>
      </c>
      <c r="O28" s="18">
        <v>0</v>
      </c>
    </row>
    <row r="29" spans="1:15">
      <c r="A29" s="1">
        <v>28</v>
      </c>
      <c r="B29" s="21" t="s">
        <v>306</v>
      </c>
      <c r="C29" s="21" t="s">
        <v>195</v>
      </c>
      <c r="D29" s="3">
        <v>0</v>
      </c>
      <c r="E29" s="3">
        <v>7.8232714277979341</v>
      </c>
      <c r="F29" s="3">
        <v>2.6923076923076934</v>
      </c>
      <c r="G29" s="3">
        <v>28.278985507246361</v>
      </c>
      <c r="H29" s="3">
        <v>36.13095238095238</v>
      </c>
      <c r="I29" s="3">
        <v>0</v>
      </c>
      <c r="J29" s="3">
        <v>7.8232714277979341</v>
      </c>
      <c r="K29" s="3">
        <v>3.2307692307692322</v>
      </c>
      <c r="L29" s="3">
        <v>36.762681159420268</v>
      </c>
      <c r="M29" s="3">
        <v>54.196428571428569</v>
      </c>
      <c r="N29" s="3">
        <v>102.01315038941601</v>
      </c>
      <c r="O29" s="18" t="s">
        <v>261</v>
      </c>
    </row>
    <row r="30" spans="1:15">
      <c r="A30" s="1">
        <v>29</v>
      </c>
      <c r="B30" s="21" t="s">
        <v>306</v>
      </c>
      <c r="C30" s="21" t="s">
        <v>221</v>
      </c>
      <c r="D30" s="3">
        <v>0</v>
      </c>
      <c r="E30" s="3">
        <v>0</v>
      </c>
      <c r="F30" s="3">
        <v>32.379807692307693</v>
      </c>
      <c r="G30" s="3">
        <v>20.278985507246361</v>
      </c>
      <c r="H30" s="3">
        <v>22.13095238095238</v>
      </c>
      <c r="I30" s="3">
        <v>0</v>
      </c>
      <c r="J30" s="3">
        <v>0</v>
      </c>
      <c r="K30" s="3">
        <v>38.855769230769234</v>
      </c>
      <c r="L30" s="3">
        <v>26.362681159420269</v>
      </c>
      <c r="M30" s="3">
        <v>33.196428571428569</v>
      </c>
      <c r="N30" s="3">
        <v>98.414878961618072</v>
      </c>
      <c r="O30" s="18" t="s">
        <v>255</v>
      </c>
    </row>
    <row r="31" spans="1:15">
      <c r="A31" s="1">
        <v>30</v>
      </c>
      <c r="B31" s="21" t="s">
        <v>305</v>
      </c>
      <c r="C31" s="21" t="s">
        <v>202</v>
      </c>
      <c r="D31" s="3">
        <v>0</v>
      </c>
      <c r="E31" s="3">
        <v>33.741079646976004</v>
      </c>
      <c r="F31" s="3">
        <v>5.5</v>
      </c>
      <c r="G31" s="3">
        <v>11.695652173913032</v>
      </c>
      <c r="H31" s="3">
        <v>24.13095238095238</v>
      </c>
      <c r="I31" s="3">
        <v>0</v>
      </c>
      <c r="J31" s="3">
        <v>33.741079646976004</v>
      </c>
      <c r="K31" s="3">
        <v>6.6</v>
      </c>
      <c r="L31" s="3">
        <v>15.204347826086943</v>
      </c>
      <c r="M31" s="3">
        <v>36.196428571428569</v>
      </c>
      <c r="N31" s="3">
        <v>91.741856044491527</v>
      </c>
      <c r="O31" s="18" t="s">
        <v>265</v>
      </c>
    </row>
    <row r="32" spans="1:15">
      <c r="A32" s="1">
        <v>31</v>
      </c>
      <c r="B32" s="21" t="s">
        <v>162</v>
      </c>
      <c r="C32" s="21" t="s">
        <v>225</v>
      </c>
      <c r="D32" s="3">
        <v>0</v>
      </c>
      <c r="E32" s="3">
        <v>0</v>
      </c>
      <c r="F32" s="3">
        <v>7.1923076923076934</v>
      </c>
      <c r="G32" s="3">
        <v>0</v>
      </c>
      <c r="H32" s="3">
        <v>53.13095238095238</v>
      </c>
      <c r="I32" s="3">
        <v>0</v>
      </c>
      <c r="J32" s="3">
        <v>0</v>
      </c>
      <c r="K32" s="3">
        <v>8.6307692307692321</v>
      </c>
      <c r="L32" s="3">
        <v>0</v>
      </c>
      <c r="M32" s="3">
        <v>79.696428571428569</v>
      </c>
      <c r="N32" s="3">
        <v>88.327197802197801</v>
      </c>
      <c r="O32" s="18" t="s">
        <v>269</v>
      </c>
    </row>
    <row r="33" spans="1:15">
      <c r="A33" s="1">
        <v>32</v>
      </c>
      <c r="B33" s="21" t="s">
        <v>162</v>
      </c>
      <c r="C33" s="21" t="s">
        <v>782</v>
      </c>
      <c r="D33" s="3">
        <v>0</v>
      </c>
      <c r="E33" s="3">
        <v>30.782175537386962</v>
      </c>
      <c r="F33" s="3">
        <v>26.379807692307693</v>
      </c>
      <c r="G33" s="3">
        <v>11.695652173913032</v>
      </c>
      <c r="H33" s="3">
        <v>0</v>
      </c>
      <c r="I33" s="3">
        <v>0</v>
      </c>
      <c r="J33" s="3">
        <v>30.782175537386962</v>
      </c>
      <c r="K33" s="3">
        <v>31.655769230769231</v>
      </c>
      <c r="L33" s="3">
        <v>15.204347826086943</v>
      </c>
      <c r="M33" s="3">
        <v>0</v>
      </c>
      <c r="N33" s="3">
        <v>77.642292594243131</v>
      </c>
      <c r="O33" s="18">
        <v>0</v>
      </c>
    </row>
    <row r="34" spans="1:15">
      <c r="A34" s="1">
        <v>33</v>
      </c>
      <c r="B34" s="21" t="s">
        <v>305</v>
      </c>
      <c r="C34" s="21" t="s">
        <v>783</v>
      </c>
      <c r="D34" s="3">
        <v>0</v>
      </c>
      <c r="E34" s="3">
        <v>33.741079646976004</v>
      </c>
      <c r="F34" s="3">
        <v>20.379807692307693</v>
      </c>
      <c r="G34" s="3">
        <v>0</v>
      </c>
      <c r="H34" s="3">
        <v>12.416666666666671</v>
      </c>
      <c r="I34" s="3">
        <v>0</v>
      </c>
      <c r="J34" s="3">
        <v>33.741079646976004</v>
      </c>
      <c r="K34" s="3">
        <v>24.455769230769231</v>
      </c>
      <c r="L34" s="3">
        <v>0</v>
      </c>
      <c r="M34" s="3">
        <v>18.625000000000007</v>
      </c>
      <c r="N34" s="3">
        <v>76.821848877745254</v>
      </c>
      <c r="O34" s="18">
        <v>0</v>
      </c>
    </row>
    <row r="35" spans="1:15">
      <c r="A35" s="1">
        <v>34</v>
      </c>
      <c r="B35" s="21" t="s">
        <v>305</v>
      </c>
      <c r="C35" s="21" t="s">
        <v>203</v>
      </c>
      <c r="D35" s="3">
        <v>0</v>
      </c>
      <c r="E35" s="3">
        <v>31.768476907249976</v>
      </c>
      <c r="F35" s="3">
        <v>28.379807692307693</v>
      </c>
      <c r="G35" s="3">
        <v>7.6956521739130324</v>
      </c>
      <c r="H35" s="3">
        <v>0</v>
      </c>
      <c r="I35" s="3">
        <v>0</v>
      </c>
      <c r="J35" s="3">
        <v>31.768476907249976</v>
      </c>
      <c r="K35" s="3">
        <v>34.055769230769229</v>
      </c>
      <c r="L35" s="3">
        <v>10.004347826086942</v>
      </c>
      <c r="M35" s="3">
        <v>0</v>
      </c>
      <c r="N35" s="3">
        <v>75.828593964106147</v>
      </c>
      <c r="O35" s="18" t="s">
        <v>266</v>
      </c>
    </row>
    <row r="36" spans="1:15">
      <c r="A36" s="1">
        <v>35</v>
      </c>
      <c r="B36" s="21" t="s">
        <v>306</v>
      </c>
      <c r="C36" s="21" t="s">
        <v>188</v>
      </c>
      <c r="D36" s="3">
        <v>0</v>
      </c>
      <c r="E36" s="3">
        <v>32.754778277113004</v>
      </c>
      <c r="F36" s="3">
        <v>27.379807692307693</v>
      </c>
      <c r="G36" s="3">
        <v>7.6956521739130324</v>
      </c>
      <c r="H36" s="3">
        <v>0</v>
      </c>
      <c r="I36" s="3">
        <v>0</v>
      </c>
      <c r="J36" s="3">
        <v>32.754778277113004</v>
      </c>
      <c r="K36" s="3">
        <v>32.855769230769234</v>
      </c>
      <c r="L36" s="3">
        <v>10.004347826086942</v>
      </c>
      <c r="M36" s="3">
        <v>0</v>
      </c>
      <c r="N36" s="3">
        <v>75.614895333969187</v>
      </c>
      <c r="O36" s="18">
        <v>0</v>
      </c>
    </row>
    <row r="37" spans="1:15">
      <c r="A37" s="1">
        <v>36</v>
      </c>
      <c r="B37" s="21" t="s">
        <v>305</v>
      </c>
      <c r="C37" s="21" t="s">
        <v>205</v>
      </c>
      <c r="D37" s="3">
        <v>0</v>
      </c>
      <c r="E37" s="3">
        <v>0</v>
      </c>
      <c r="F37" s="3">
        <v>6.1923076923076934</v>
      </c>
      <c r="G37" s="3">
        <v>9.0869565217391255</v>
      </c>
      <c r="H37" s="3">
        <v>31.13095238095238</v>
      </c>
      <c r="I37" s="3">
        <v>0</v>
      </c>
      <c r="J37" s="3">
        <v>0</v>
      </c>
      <c r="K37" s="3">
        <v>7.4307692307692319</v>
      </c>
      <c r="L37" s="3">
        <v>11.813043478260864</v>
      </c>
      <c r="M37" s="3">
        <v>46.696428571428569</v>
      </c>
      <c r="N37" s="3">
        <v>65.940241280458665</v>
      </c>
      <c r="O37" s="18" t="s">
        <v>298</v>
      </c>
    </row>
    <row r="38" spans="1:15">
      <c r="A38" s="1">
        <v>37</v>
      </c>
      <c r="B38" s="21" t="s">
        <v>305</v>
      </c>
      <c r="C38" s="21" t="s">
        <v>206</v>
      </c>
      <c r="D38" s="3">
        <v>0</v>
      </c>
      <c r="E38" s="3">
        <v>11.76847690724999</v>
      </c>
      <c r="F38" s="3">
        <v>0.5</v>
      </c>
      <c r="G38" s="3">
        <v>4.6956521739130324</v>
      </c>
      <c r="H38" s="3">
        <v>28.13095238095238</v>
      </c>
      <c r="I38" s="3">
        <v>0</v>
      </c>
      <c r="J38" s="3">
        <v>11.76847690724999</v>
      </c>
      <c r="K38" s="3">
        <v>0.6</v>
      </c>
      <c r="L38" s="3">
        <v>6.1043478260869426</v>
      </c>
      <c r="M38" s="3">
        <v>42.196428571428569</v>
      </c>
      <c r="N38" s="3">
        <v>60.669253304765505</v>
      </c>
      <c r="O38" s="18" t="s">
        <v>277</v>
      </c>
    </row>
    <row r="39" spans="1:15">
      <c r="A39" s="1">
        <v>38</v>
      </c>
      <c r="B39" s="21" t="s">
        <v>305</v>
      </c>
      <c r="C39" s="21" t="s">
        <v>284</v>
      </c>
      <c r="D39" s="3">
        <v>0</v>
      </c>
      <c r="E39" s="3">
        <v>0</v>
      </c>
      <c r="F39" s="3">
        <v>0</v>
      </c>
      <c r="G39" s="3">
        <v>46.278985507246361</v>
      </c>
      <c r="H39" s="3">
        <v>0</v>
      </c>
      <c r="I39" s="3">
        <v>0</v>
      </c>
      <c r="J39" s="3">
        <v>0</v>
      </c>
      <c r="K39" s="3">
        <v>0</v>
      </c>
      <c r="L39" s="3">
        <v>60.162681159420274</v>
      </c>
      <c r="M39" s="3">
        <v>0</v>
      </c>
      <c r="N39" s="3">
        <v>60.162681159420274</v>
      </c>
      <c r="O39" s="18" t="s">
        <v>341</v>
      </c>
    </row>
    <row r="40" spans="1:15">
      <c r="A40" s="1">
        <v>39</v>
      </c>
      <c r="B40" s="21" t="s">
        <v>306</v>
      </c>
      <c r="C40" s="21" t="s">
        <v>285</v>
      </c>
      <c r="D40" s="3">
        <v>0</v>
      </c>
      <c r="E40" s="3">
        <v>0</v>
      </c>
      <c r="F40" s="3">
        <v>0</v>
      </c>
      <c r="G40" s="3">
        <v>21.278985507246361</v>
      </c>
      <c r="H40" s="3">
        <v>20.13095238095238</v>
      </c>
      <c r="I40" s="3">
        <v>0</v>
      </c>
      <c r="J40" s="3">
        <v>0</v>
      </c>
      <c r="K40" s="3">
        <v>0</v>
      </c>
      <c r="L40" s="3">
        <v>27.66268115942027</v>
      </c>
      <c r="M40" s="3">
        <v>30.196428571428569</v>
      </c>
      <c r="N40" s="3">
        <v>57.859109730848843</v>
      </c>
      <c r="O40" s="18">
        <v>0</v>
      </c>
    </row>
    <row r="41" spans="1:15">
      <c r="A41" s="1">
        <v>40</v>
      </c>
      <c r="B41" s="23" t="s">
        <v>306</v>
      </c>
      <c r="C41" s="23" t="s">
        <v>245</v>
      </c>
      <c r="D41" s="3">
        <v>0</v>
      </c>
      <c r="E41" s="3">
        <v>0</v>
      </c>
      <c r="F41" s="3">
        <v>0</v>
      </c>
      <c r="G41" s="3">
        <v>5.6956521739130324</v>
      </c>
      <c r="H41" s="3">
        <v>31.13095238095238</v>
      </c>
      <c r="I41" s="3">
        <v>0</v>
      </c>
      <c r="J41" s="3">
        <v>0</v>
      </c>
      <c r="K41" s="3">
        <v>0</v>
      </c>
      <c r="L41" s="3">
        <v>7.4043478260869424</v>
      </c>
      <c r="M41" s="3">
        <v>46.696428571428569</v>
      </c>
      <c r="N41" s="3">
        <v>54.10077639751551</v>
      </c>
      <c r="O41" s="18" t="s">
        <v>303</v>
      </c>
    </row>
    <row r="42" spans="1:15">
      <c r="A42" s="1">
        <v>41</v>
      </c>
      <c r="B42" s="21" t="s">
        <v>162</v>
      </c>
      <c r="C42" s="21" t="s">
        <v>164</v>
      </c>
      <c r="D42" s="3">
        <v>7.058823529411768</v>
      </c>
      <c r="E42" s="3">
        <v>36.699983756565047</v>
      </c>
      <c r="F42" s="3">
        <v>9.1923076923076934</v>
      </c>
      <c r="G42" s="3">
        <v>0</v>
      </c>
      <c r="H42" s="3">
        <v>0</v>
      </c>
      <c r="I42" s="3">
        <v>5.6470588235294148</v>
      </c>
      <c r="J42" s="3">
        <v>36.699983756565047</v>
      </c>
      <c r="K42" s="3">
        <v>11.030769230769232</v>
      </c>
      <c r="L42" s="3">
        <v>0</v>
      </c>
      <c r="M42" s="3">
        <v>0</v>
      </c>
      <c r="N42" s="3">
        <v>53.37781181086369</v>
      </c>
      <c r="O42" s="18" t="s">
        <v>254</v>
      </c>
    </row>
    <row r="43" spans="1:15">
      <c r="A43" s="1">
        <v>42</v>
      </c>
      <c r="B43" s="21" t="s">
        <v>306</v>
      </c>
      <c r="C43" s="21" t="s">
        <v>184</v>
      </c>
      <c r="D43" s="3">
        <v>0</v>
      </c>
      <c r="E43" s="3">
        <v>4.6825491363907048</v>
      </c>
      <c r="F43" s="3">
        <v>0</v>
      </c>
      <c r="G43" s="3">
        <v>0</v>
      </c>
      <c r="H43" s="3">
        <v>32.13095238095238</v>
      </c>
      <c r="I43" s="3">
        <v>0</v>
      </c>
      <c r="J43" s="3">
        <v>4.6825491363907048</v>
      </c>
      <c r="K43" s="3">
        <v>0</v>
      </c>
      <c r="L43" s="3">
        <v>0</v>
      </c>
      <c r="M43" s="3">
        <v>48.196428571428569</v>
      </c>
      <c r="N43" s="3">
        <v>52.878977707819274</v>
      </c>
      <c r="O43" s="18" t="s">
        <v>335</v>
      </c>
    </row>
    <row r="44" spans="1:15">
      <c r="A44" s="1">
        <v>43</v>
      </c>
      <c r="B44" s="21" t="s">
        <v>305</v>
      </c>
      <c r="C44" s="21" t="s">
        <v>317</v>
      </c>
      <c r="D44" s="3">
        <v>0</v>
      </c>
      <c r="E44" s="3">
        <v>0</v>
      </c>
      <c r="F44" s="3">
        <v>0</v>
      </c>
      <c r="G44" s="3">
        <v>0</v>
      </c>
      <c r="H44" s="3">
        <v>35.13095238095238</v>
      </c>
      <c r="I44" s="3">
        <v>0</v>
      </c>
      <c r="J44" s="3">
        <v>0</v>
      </c>
      <c r="K44" s="3">
        <v>0</v>
      </c>
      <c r="L44" s="3">
        <v>0</v>
      </c>
      <c r="M44" s="3">
        <v>52.696428571428569</v>
      </c>
      <c r="N44" s="3">
        <v>52.696428571428569</v>
      </c>
      <c r="O44" s="18" t="s">
        <v>263</v>
      </c>
    </row>
    <row r="45" spans="1:15">
      <c r="A45" s="1">
        <v>44</v>
      </c>
      <c r="B45" s="21" t="s">
        <v>162</v>
      </c>
      <c r="C45" s="21" t="s">
        <v>163</v>
      </c>
      <c r="D45" s="3">
        <v>41.597285067873301</v>
      </c>
      <c r="E45" s="3">
        <v>0</v>
      </c>
      <c r="F45" s="3">
        <v>0</v>
      </c>
      <c r="G45" s="3">
        <v>11.695652173913032</v>
      </c>
      <c r="H45" s="3">
        <v>0</v>
      </c>
      <c r="I45" s="3">
        <v>33.277828054298645</v>
      </c>
      <c r="J45" s="3">
        <v>0</v>
      </c>
      <c r="K45" s="3">
        <v>0</v>
      </c>
      <c r="L45" s="3">
        <v>15.204347826086943</v>
      </c>
      <c r="M45" s="3">
        <v>0</v>
      </c>
      <c r="N45" s="3">
        <v>48.48217588038559</v>
      </c>
      <c r="O45" s="18" t="s">
        <v>259</v>
      </c>
    </row>
    <row r="46" spans="1:15">
      <c r="A46" s="1">
        <v>45</v>
      </c>
      <c r="B46" s="21" t="s">
        <v>162</v>
      </c>
      <c r="C46" s="21" t="s">
        <v>174</v>
      </c>
      <c r="D46" s="3">
        <v>0</v>
      </c>
      <c r="E46" s="3">
        <v>0</v>
      </c>
      <c r="F46" s="3">
        <v>37.379807692307693</v>
      </c>
      <c r="G46" s="3">
        <v>0</v>
      </c>
      <c r="H46" s="3">
        <v>0</v>
      </c>
      <c r="I46" s="3">
        <v>0</v>
      </c>
      <c r="J46" s="3">
        <v>0</v>
      </c>
      <c r="K46" s="3">
        <v>44.855769230769234</v>
      </c>
      <c r="L46" s="3">
        <v>0</v>
      </c>
      <c r="M46" s="3">
        <v>0</v>
      </c>
      <c r="N46" s="3">
        <v>44.855769230769234</v>
      </c>
      <c r="O46" s="18" t="s">
        <v>270</v>
      </c>
    </row>
    <row r="47" spans="1:15">
      <c r="A47" s="1">
        <v>46</v>
      </c>
      <c r="B47" s="21" t="s">
        <v>162</v>
      </c>
      <c r="C47" s="21" t="s">
        <v>177</v>
      </c>
      <c r="D47" s="3">
        <v>37.597285067873301</v>
      </c>
      <c r="E47" s="3">
        <v>8.8095727976609624</v>
      </c>
      <c r="F47" s="3">
        <v>0</v>
      </c>
      <c r="G47" s="3">
        <v>0</v>
      </c>
      <c r="H47" s="3">
        <v>0</v>
      </c>
      <c r="I47" s="3">
        <v>30.077828054298642</v>
      </c>
      <c r="J47" s="3">
        <v>8.8095727976609624</v>
      </c>
      <c r="K47" s="3">
        <v>0</v>
      </c>
      <c r="L47" s="3">
        <v>0</v>
      </c>
      <c r="M47" s="3">
        <v>0</v>
      </c>
      <c r="N47" s="3">
        <v>38.887400851959605</v>
      </c>
      <c r="O47" s="18" t="s">
        <v>340</v>
      </c>
    </row>
    <row r="48" spans="1:15">
      <c r="A48" s="1">
        <v>47</v>
      </c>
      <c r="B48" s="21" t="s">
        <v>306</v>
      </c>
      <c r="C48" s="21" t="s">
        <v>228</v>
      </c>
      <c r="D48" s="3">
        <v>0</v>
      </c>
      <c r="E48" s="3">
        <v>0</v>
      </c>
      <c r="F48" s="3">
        <v>1.6923076923076934</v>
      </c>
      <c r="G48" s="3">
        <v>22.278985507246361</v>
      </c>
      <c r="H48" s="3">
        <v>5.0416666666666714</v>
      </c>
      <c r="I48" s="3">
        <v>0</v>
      </c>
      <c r="J48" s="3">
        <v>0</v>
      </c>
      <c r="K48" s="3">
        <v>2.030769230769232</v>
      </c>
      <c r="L48" s="3">
        <v>28.962681159420271</v>
      </c>
      <c r="M48" s="3">
        <v>7.5625000000000071</v>
      </c>
      <c r="N48" s="3">
        <v>38.555950390189508</v>
      </c>
      <c r="O48" s="18" t="s">
        <v>255</v>
      </c>
    </row>
    <row r="49" spans="1:15">
      <c r="A49" s="1">
        <v>48</v>
      </c>
      <c r="B49" s="21" t="s">
        <v>162</v>
      </c>
      <c r="C49" s="21" t="s">
        <v>201</v>
      </c>
      <c r="D49" s="3">
        <v>33.597285067873301</v>
      </c>
      <c r="E49" s="3">
        <v>0</v>
      </c>
      <c r="F49" s="3">
        <v>9.6923076923076934</v>
      </c>
      <c r="G49" s="3">
        <v>0</v>
      </c>
      <c r="H49" s="3">
        <v>0</v>
      </c>
      <c r="I49" s="3">
        <v>26.877828054298643</v>
      </c>
      <c r="J49" s="3">
        <v>0</v>
      </c>
      <c r="K49" s="3">
        <v>11.630769230769232</v>
      </c>
      <c r="L49" s="3">
        <v>0</v>
      </c>
      <c r="M49" s="3">
        <v>0</v>
      </c>
      <c r="N49" s="3">
        <v>38.508597285067879</v>
      </c>
      <c r="O49" s="18" t="s">
        <v>256</v>
      </c>
    </row>
    <row r="50" spans="1:15">
      <c r="A50" s="1">
        <v>49</v>
      </c>
      <c r="B50" s="21" t="s">
        <v>305</v>
      </c>
      <c r="C50" s="21" t="s">
        <v>193</v>
      </c>
      <c r="D50" s="3">
        <v>0</v>
      </c>
      <c r="E50" s="3">
        <v>28.809572797660948</v>
      </c>
      <c r="F50" s="3">
        <v>7.1923076923076934</v>
      </c>
      <c r="G50" s="3">
        <v>0</v>
      </c>
      <c r="H50" s="3">
        <v>0</v>
      </c>
      <c r="I50" s="3">
        <v>0</v>
      </c>
      <c r="J50" s="3">
        <v>28.809572797660948</v>
      </c>
      <c r="K50" s="3">
        <v>8.6307692307692321</v>
      </c>
      <c r="L50" s="3">
        <v>0</v>
      </c>
      <c r="M50" s="3">
        <v>0</v>
      </c>
      <c r="N50" s="3">
        <v>37.44034202843018</v>
      </c>
      <c r="O50" s="18">
        <v>0</v>
      </c>
    </row>
    <row r="51" spans="1:15">
      <c r="A51" s="1">
        <v>50</v>
      </c>
      <c r="B51" s="21" t="s">
        <v>305</v>
      </c>
      <c r="C51" s="21" t="s">
        <v>200</v>
      </c>
      <c r="D51" s="3">
        <v>8.058823529411768</v>
      </c>
      <c r="E51" s="3">
        <v>13.741079646976019</v>
      </c>
      <c r="F51" s="3">
        <v>0</v>
      </c>
      <c r="G51" s="3">
        <v>0</v>
      </c>
      <c r="H51" s="3">
        <v>7.4166666666666714</v>
      </c>
      <c r="I51" s="3">
        <v>6.4470588235294146</v>
      </c>
      <c r="J51" s="3">
        <v>13.741079646976019</v>
      </c>
      <c r="K51" s="3">
        <v>0</v>
      </c>
      <c r="L51" s="3">
        <v>0</v>
      </c>
      <c r="M51" s="3">
        <v>11.125000000000007</v>
      </c>
      <c r="N51" s="3">
        <v>31.313138470505439</v>
      </c>
      <c r="O51" s="18" t="s">
        <v>254</v>
      </c>
    </row>
    <row r="52" spans="1:15">
      <c r="A52" s="1">
        <v>51</v>
      </c>
      <c r="B52" s="21" t="s">
        <v>306</v>
      </c>
      <c r="C52" s="21" t="s">
        <v>209</v>
      </c>
      <c r="D52" s="3">
        <v>0</v>
      </c>
      <c r="E52" s="3">
        <v>0</v>
      </c>
      <c r="F52" s="3">
        <v>16.379807692307693</v>
      </c>
      <c r="G52" s="3">
        <v>8.6956521739130324</v>
      </c>
      <c r="H52" s="3">
        <v>0</v>
      </c>
      <c r="I52" s="3">
        <v>0</v>
      </c>
      <c r="J52" s="3">
        <v>0</v>
      </c>
      <c r="K52" s="3">
        <v>19.655769230769231</v>
      </c>
      <c r="L52" s="3">
        <v>11.304347826086943</v>
      </c>
      <c r="M52" s="3">
        <v>0</v>
      </c>
      <c r="N52" s="3">
        <v>30.960117056856173</v>
      </c>
      <c r="O52" s="18" t="s">
        <v>255</v>
      </c>
    </row>
    <row r="53" spans="1:15">
      <c r="A53" s="1">
        <v>52</v>
      </c>
      <c r="B53" s="21" t="s">
        <v>162</v>
      </c>
      <c r="C53" s="21" t="s">
        <v>165</v>
      </c>
      <c r="D53" s="3">
        <v>33.597285067873301</v>
      </c>
      <c r="E53" s="3">
        <v>0</v>
      </c>
      <c r="F53" s="3">
        <v>0</v>
      </c>
      <c r="G53" s="3">
        <v>0</v>
      </c>
      <c r="H53" s="3">
        <v>0</v>
      </c>
      <c r="I53" s="3">
        <v>26.877828054298643</v>
      </c>
      <c r="J53" s="3">
        <v>0</v>
      </c>
      <c r="K53" s="3">
        <v>0</v>
      </c>
      <c r="L53" s="3">
        <v>0</v>
      </c>
      <c r="M53" s="3">
        <v>0</v>
      </c>
      <c r="N53" s="3">
        <v>26.877828054298643</v>
      </c>
      <c r="O53" s="18" t="s">
        <v>270</v>
      </c>
    </row>
    <row r="54" spans="1:15">
      <c r="A54" s="1">
        <v>53</v>
      </c>
      <c r="B54" s="21" t="s">
        <v>162</v>
      </c>
      <c r="C54" s="21" t="s">
        <v>318</v>
      </c>
      <c r="D54" s="3">
        <v>0</v>
      </c>
      <c r="E54" s="3">
        <v>0</v>
      </c>
      <c r="F54" s="3">
        <v>0</v>
      </c>
      <c r="G54" s="3">
        <v>0</v>
      </c>
      <c r="H54" s="3">
        <v>17.416666666666671</v>
      </c>
      <c r="I54" s="3">
        <v>0</v>
      </c>
      <c r="J54" s="3">
        <v>0</v>
      </c>
      <c r="K54" s="3">
        <v>0</v>
      </c>
      <c r="L54" s="3">
        <v>0</v>
      </c>
      <c r="M54" s="3">
        <v>26.125000000000007</v>
      </c>
      <c r="N54" s="3">
        <v>26.125000000000007</v>
      </c>
      <c r="O54" s="18" t="s">
        <v>260</v>
      </c>
    </row>
    <row r="55" spans="1:15">
      <c r="A55" s="1">
        <v>54</v>
      </c>
      <c r="B55" s="21" t="s">
        <v>306</v>
      </c>
      <c r="C55" s="21" t="s">
        <v>213</v>
      </c>
      <c r="D55" s="3">
        <v>0</v>
      </c>
      <c r="E55" s="3">
        <v>23.109846770263687</v>
      </c>
      <c r="F55" s="3">
        <v>0</v>
      </c>
      <c r="G55" s="3">
        <v>0</v>
      </c>
      <c r="H55" s="3">
        <v>0</v>
      </c>
      <c r="I55" s="3">
        <v>0</v>
      </c>
      <c r="J55" s="3">
        <v>23.109846770263687</v>
      </c>
      <c r="K55" s="3">
        <v>0</v>
      </c>
      <c r="L55" s="3">
        <v>0</v>
      </c>
      <c r="M55" s="3">
        <v>0</v>
      </c>
      <c r="N55" s="3">
        <v>23.109846770263687</v>
      </c>
      <c r="O55" s="18" t="s">
        <v>298</v>
      </c>
    </row>
    <row r="56" spans="1:15">
      <c r="A56" s="1">
        <v>55</v>
      </c>
      <c r="B56" s="21" t="s">
        <v>306</v>
      </c>
      <c r="C56" s="21" t="s">
        <v>196</v>
      </c>
      <c r="D56" s="3">
        <v>0</v>
      </c>
      <c r="E56" s="3">
        <v>5.8506686880719059</v>
      </c>
      <c r="F56" s="3">
        <v>0</v>
      </c>
      <c r="G56" s="3">
        <v>0</v>
      </c>
      <c r="H56" s="3">
        <v>7.4166666666666714</v>
      </c>
      <c r="I56" s="3">
        <v>0</v>
      </c>
      <c r="J56" s="3">
        <v>5.8506686880719059</v>
      </c>
      <c r="K56" s="3">
        <v>0</v>
      </c>
      <c r="L56" s="3">
        <v>0</v>
      </c>
      <c r="M56" s="3">
        <v>11.125000000000007</v>
      </c>
      <c r="N56" s="3">
        <v>16.975668688071913</v>
      </c>
      <c r="O56" s="18">
        <v>0</v>
      </c>
    </row>
    <row r="57" spans="1:15">
      <c r="A57" s="1">
        <v>56</v>
      </c>
      <c r="B57" s="21" t="s">
        <v>305</v>
      </c>
      <c r="C57" s="21" t="s">
        <v>319</v>
      </c>
      <c r="D57" s="3">
        <v>0</v>
      </c>
      <c r="E57" s="3">
        <v>0</v>
      </c>
      <c r="F57" s="3">
        <v>0</v>
      </c>
      <c r="G57" s="3">
        <v>0</v>
      </c>
      <c r="H57" s="3">
        <v>10.416666666666671</v>
      </c>
      <c r="I57" s="3">
        <v>0</v>
      </c>
      <c r="J57" s="3">
        <v>0</v>
      </c>
      <c r="K57" s="3">
        <v>0</v>
      </c>
      <c r="L57" s="3">
        <v>0</v>
      </c>
      <c r="M57" s="3">
        <v>15.625000000000007</v>
      </c>
      <c r="N57" s="3">
        <v>15.625000000000007</v>
      </c>
      <c r="O57" s="18">
        <v>0</v>
      </c>
    </row>
    <row r="58" spans="1:15">
      <c r="A58" s="1">
        <v>57</v>
      </c>
      <c r="B58" s="21" t="s">
        <v>305</v>
      </c>
      <c r="C58" s="21" t="s">
        <v>181</v>
      </c>
      <c r="D58" s="3">
        <v>0</v>
      </c>
      <c r="E58" s="3">
        <v>0</v>
      </c>
      <c r="F58" s="3">
        <v>0</v>
      </c>
      <c r="G58" s="3">
        <v>11.695652173913032</v>
      </c>
      <c r="H58" s="3">
        <v>0</v>
      </c>
      <c r="I58" s="3">
        <v>0</v>
      </c>
      <c r="J58" s="3">
        <v>0</v>
      </c>
      <c r="K58" s="3">
        <v>0</v>
      </c>
      <c r="L58" s="3">
        <v>15.204347826086943</v>
      </c>
      <c r="M58" s="3">
        <v>0</v>
      </c>
      <c r="N58" s="3">
        <v>15.204347826086943</v>
      </c>
      <c r="O58" s="18">
        <v>0</v>
      </c>
    </row>
    <row r="59" spans="1:15">
      <c r="A59" s="1">
        <v>58</v>
      </c>
      <c r="B59" s="21" t="s">
        <v>305</v>
      </c>
      <c r="C59" s="21" t="s">
        <v>320</v>
      </c>
      <c r="D59" s="3">
        <v>0</v>
      </c>
      <c r="E59" s="3">
        <v>0</v>
      </c>
      <c r="F59" s="3">
        <v>0</v>
      </c>
      <c r="G59" s="3">
        <v>0</v>
      </c>
      <c r="H59" s="3">
        <v>9.4166666666666714</v>
      </c>
      <c r="I59" s="3">
        <v>0</v>
      </c>
      <c r="J59" s="3">
        <v>0</v>
      </c>
      <c r="K59" s="3">
        <v>0</v>
      </c>
      <c r="L59" s="3">
        <v>0</v>
      </c>
      <c r="M59" s="3">
        <v>14.125000000000007</v>
      </c>
      <c r="N59" s="3">
        <v>14.125000000000007</v>
      </c>
      <c r="O59" s="18" t="s">
        <v>277</v>
      </c>
    </row>
    <row r="60" spans="1:15">
      <c r="A60" s="1">
        <v>59</v>
      </c>
      <c r="B60" s="21" t="s">
        <v>306</v>
      </c>
      <c r="C60" s="21" t="s">
        <v>222</v>
      </c>
      <c r="D60" s="3">
        <v>0</v>
      </c>
      <c r="E60" s="3">
        <v>0</v>
      </c>
      <c r="F60" s="3">
        <v>11.379807692307693</v>
      </c>
      <c r="G60" s="3">
        <v>0</v>
      </c>
      <c r="H60" s="3">
        <v>0</v>
      </c>
      <c r="I60" s="3">
        <v>0</v>
      </c>
      <c r="J60" s="3">
        <v>0</v>
      </c>
      <c r="K60" s="3">
        <v>13.655769230769232</v>
      </c>
      <c r="L60" s="3">
        <v>0</v>
      </c>
      <c r="M60" s="3">
        <v>0</v>
      </c>
      <c r="N60" s="3">
        <v>13.655769230769232</v>
      </c>
      <c r="O60" s="18" t="s">
        <v>266</v>
      </c>
    </row>
    <row r="61" spans="1:15">
      <c r="A61" s="1">
        <v>60</v>
      </c>
      <c r="B61" s="21" t="s">
        <v>162</v>
      </c>
      <c r="C61" s="21" t="s">
        <v>321</v>
      </c>
      <c r="D61" s="3">
        <v>0</v>
      </c>
      <c r="E61" s="3">
        <v>0</v>
      </c>
      <c r="F61" s="3">
        <v>0</v>
      </c>
      <c r="G61" s="3">
        <v>0</v>
      </c>
      <c r="H61" s="3">
        <v>8.4166666666666714</v>
      </c>
      <c r="I61" s="3">
        <v>0</v>
      </c>
      <c r="J61" s="3">
        <v>0</v>
      </c>
      <c r="K61" s="3">
        <v>0</v>
      </c>
      <c r="L61" s="3">
        <v>0</v>
      </c>
      <c r="M61" s="3">
        <v>12.625000000000007</v>
      </c>
      <c r="N61" s="3">
        <v>12.625000000000007</v>
      </c>
      <c r="O61" s="18">
        <v>0</v>
      </c>
    </row>
    <row r="62" spans="1:15">
      <c r="A62" s="1">
        <v>61</v>
      </c>
      <c r="B62" s="21" t="s">
        <v>162</v>
      </c>
      <c r="C62" s="21" t="s">
        <v>179</v>
      </c>
      <c r="D62" s="3">
        <v>0</v>
      </c>
      <c r="E62" s="3">
        <v>0</v>
      </c>
      <c r="F62" s="3">
        <v>10.192307692307693</v>
      </c>
      <c r="G62" s="3">
        <v>0</v>
      </c>
      <c r="H62" s="3">
        <v>0</v>
      </c>
      <c r="I62" s="3">
        <v>0</v>
      </c>
      <c r="J62" s="3">
        <v>0</v>
      </c>
      <c r="K62" s="3">
        <v>12.230769230769232</v>
      </c>
      <c r="L62" s="3">
        <v>0</v>
      </c>
      <c r="M62" s="3">
        <v>0</v>
      </c>
      <c r="N62" s="3">
        <v>12.230769230769232</v>
      </c>
      <c r="O62" s="18" t="s">
        <v>274</v>
      </c>
    </row>
    <row r="63" spans="1:15">
      <c r="A63" s="1">
        <v>62</v>
      </c>
      <c r="B63" s="23" t="s">
        <v>306</v>
      </c>
      <c r="C63" s="23" t="s">
        <v>232</v>
      </c>
      <c r="D63" s="3">
        <v>0</v>
      </c>
      <c r="E63" s="3">
        <v>0</v>
      </c>
      <c r="F63" s="3">
        <v>0</v>
      </c>
      <c r="G63" s="3">
        <v>5.0869565217391255</v>
      </c>
      <c r="H63" s="3">
        <v>3.4166666666666714</v>
      </c>
      <c r="I63" s="3">
        <v>0</v>
      </c>
      <c r="J63" s="3">
        <v>0</v>
      </c>
      <c r="K63" s="3">
        <v>0</v>
      </c>
      <c r="L63" s="3">
        <v>6.6130434782608631</v>
      </c>
      <c r="M63" s="3">
        <v>5.1250000000000071</v>
      </c>
      <c r="N63" s="3">
        <v>11.73804347826087</v>
      </c>
      <c r="O63" s="18" t="s">
        <v>298</v>
      </c>
    </row>
    <row r="64" spans="1:15">
      <c r="A64" s="1">
        <v>63</v>
      </c>
      <c r="B64" s="21" t="s">
        <v>162</v>
      </c>
      <c r="C64" s="21" t="s">
        <v>224</v>
      </c>
      <c r="D64" s="3">
        <v>0</v>
      </c>
      <c r="E64" s="3">
        <v>0</v>
      </c>
      <c r="F64" s="3">
        <v>8.1923076923076934</v>
      </c>
      <c r="G64" s="3">
        <v>0</v>
      </c>
      <c r="H64" s="3">
        <v>0</v>
      </c>
      <c r="I64" s="3">
        <v>0</v>
      </c>
      <c r="J64" s="3">
        <v>0</v>
      </c>
      <c r="K64" s="3">
        <v>9.8307692307692314</v>
      </c>
      <c r="L64" s="3">
        <v>0</v>
      </c>
      <c r="M64" s="3">
        <v>0</v>
      </c>
      <c r="N64" s="3">
        <v>9.8307692307692314</v>
      </c>
      <c r="O64" s="18" t="s">
        <v>264</v>
      </c>
    </row>
    <row r="65" spans="1:15">
      <c r="A65" s="1">
        <v>64</v>
      </c>
      <c r="B65" s="21" t="s">
        <v>306</v>
      </c>
      <c r="C65" s="21" t="s">
        <v>208</v>
      </c>
      <c r="D65" s="3">
        <v>0</v>
      </c>
      <c r="E65" s="3">
        <v>9.5777919757431391</v>
      </c>
      <c r="F65" s="3">
        <v>0</v>
      </c>
      <c r="G65" s="3">
        <v>0</v>
      </c>
      <c r="H65" s="3">
        <v>4.1666666666671404E-2</v>
      </c>
      <c r="I65" s="3">
        <v>0</v>
      </c>
      <c r="J65" s="3">
        <v>9.5777919757431391</v>
      </c>
      <c r="K65" s="3">
        <v>0</v>
      </c>
      <c r="L65" s="3">
        <v>0</v>
      </c>
      <c r="M65" s="3">
        <v>6.2500000000007105E-2</v>
      </c>
      <c r="N65" s="3">
        <v>9.6402919757431462</v>
      </c>
      <c r="O65" s="18" t="s">
        <v>299</v>
      </c>
    </row>
    <row r="66" spans="1:15">
      <c r="A66" s="1">
        <v>65</v>
      </c>
      <c r="B66" s="21" t="s">
        <v>305</v>
      </c>
      <c r="C66" s="21" t="s">
        <v>286</v>
      </c>
      <c r="D66" s="3">
        <v>0</v>
      </c>
      <c r="E66" s="3">
        <v>0</v>
      </c>
      <c r="F66" s="3">
        <v>0</v>
      </c>
      <c r="G66" s="3">
        <v>6.6956521739130324</v>
      </c>
      <c r="H66" s="3">
        <v>0</v>
      </c>
      <c r="I66" s="3">
        <v>0</v>
      </c>
      <c r="J66" s="3">
        <v>0</v>
      </c>
      <c r="K66" s="3">
        <v>0</v>
      </c>
      <c r="L66" s="3">
        <v>8.7043478260869431</v>
      </c>
      <c r="M66" s="3">
        <v>0</v>
      </c>
      <c r="N66" s="3">
        <v>8.7043478260869431</v>
      </c>
      <c r="O66" s="18" t="s">
        <v>276</v>
      </c>
    </row>
    <row r="67" spans="1:15">
      <c r="A67" s="1">
        <v>66</v>
      </c>
      <c r="B67" s="21" t="s">
        <v>306</v>
      </c>
      <c r="C67" s="21" t="s">
        <v>192</v>
      </c>
      <c r="D67" s="3">
        <v>0</v>
      </c>
      <c r="E67" s="3">
        <v>0</v>
      </c>
      <c r="F67" s="3">
        <v>0</v>
      </c>
      <c r="G67" s="3">
        <v>4.0869565217391255</v>
      </c>
      <c r="H67" s="3">
        <v>2.0416666666666714</v>
      </c>
      <c r="I67" s="3">
        <v>0</v>
      </c>
      <c r="J67" s="3">
        <v>0</v>
      </c>
      <c r="K67" s="3">
        <v>0</v>
      </c>
      <c r="L67" s="3">
        <v>5.3130434782608633</v>
      </c>
      <c r="M67" s="3">
        <v>3.0625000000000071</v>
      </c>
      <c r="N67" s="3">
        <v>8.3755434782608695</v>
      </c>
      <c r="O67" s="18" t="s">
        <v>299</v>
      </c>
    </row>
    <row r="68" spans="1:15">
      <c r="A68" s="1">
        <v>67</v>
      </c>
      <c r="B68" s="21" t="s">
        <v>306</v>
      </c>
      <c r="C68" s="21" t="s">
        <v>186</v>
      </c>
      <c r="D68" s="3">
        <v>5.882352941176805E-2</v>
      </c>
      <c r="E68" s="3">
        <v>7.8232714277979341</v>
      </c>
      <c r="F68" s="3">
        <v>0</v>
      </c>
      <c r="G68" s="3">
        <v>0</v>
      </c>
      <c r="H68" s="3">
        <v>0</v>
      </c>
      <c r="I68" s="3">
        <v>4.7058823529414442E-2</v>
      </c>
      <c r="J68" s="3">
        <v>7.8232714277979341</v>
      </c>
      <c r="K68" s="3">
        <v>0</v>
      </c>
      <c r="L68" s="3">
        <v>0</v>
      </c>
      <c r="M68" s="3">
        <v>0</v>
      </c>
      <c r="N68" s="3">
        <v>7.8703302513273483</v>
      </c>
      <c r="O68" s="18">
        <v>0</v>
      </c>
    </row>
    <row r="69" spans="1:15">
      <c r="A69" s="1">
        <v>68</v>
      </c>
      <c r="B69" s="21" t="s">
        <v>306</v>
      </c>
      <c r="C69" s="21" t="s">
        <v>226</v>
      </c>
      <c r="D69" s="3">
        <v>0</v>
      </c>
      <c r="E69" s="3">
        <v>0</v>
      </c>
      <c r="F69" s="3">
        <v>0</v>
      </c>
      <c r="G69" s="3">
        <v>0</v>
      </c>
      <c r="H69" s="3">
        <v>5.0416666666666714</v>
      </c>
      <c r="I69" s="3">
        <v>0</v>
      </c>
      <c r="J69" s="3">
        <v>0</v>
      </c>
      <c r="K69" s="3">
        <v>0</v>
      </c>
      <c r="L69" s="3">
        <v>0</v>
      </c>
      <c r="M69" s="3">
        <v>7.5625000000000071</v>
      </c>
      <c r="N69" s="3">
        <v>7.5625000000000071</v>
      </c>
      <c r="O69" s="18" t="s">
        <v>269</v>
      </c>
    </row>
    <row r="70" spans="1:15">
      <c r="A70" s="1">
        <v>69</v>
      </c>
      <c r="B70" s="21" t="s">
        <v>162</v>
      </c>
      <c r="C70" s="21" t="s">
        <v>214</v>
      </c>
      <c r="D70" s="3">
        <v>0</v>
      </c>
      <c r="E70" s="3">
        <v>5.8506686880719059</v>
      </c>
      <c r="F70" s="3">
        <v>0</v>
      </c>
      <c r="G70" s="3">
        <v>0</v>
      </c>
      <c r="H70" s="3">
        <v>0</v>
      </c>
      <c r="I70" s="3">
        <v>0</v>
      </c>
      <c r="J70" s="3">
        <v>5.8506686880719059</v>
      </c>
      <c r="K70" s="3">
        <v>0</v>
      </c>
      <c r="L70" s="3">
        <v>0</v>
      </c>
      <c r="M70" s="3">
        <v>0</v>
      </c>
      <c r="N70" s="3">
        <v>5.8506686880719059</v>
      </c>
      <c r="O70" s="18" t="s">
        <v>262</v>
      </c>
    </row>
    <row r="71" spans="1:15">
      <c r="A71" s="1">
        <v>70</v>
      </c>
      <c r="B71" s="21" t="s">
        <v>305</v>
      </c>
      <c r="C71" s="21" t="s">
        <v>229</v>
      </c>
      <c r="D71" s="3">
        <v>0</v>
      </c>
      <c r="E71" s="3">
        <v>0</v>
      </c>
      <c r="F71" s="3">
        <v>0</v>
      </c>
      <c r="G71" s="3">
        <v>0</v>
      </c>
      <c r="H71" s="3">
        <v>3.375</v>
      </c>
      <c r="I71" s="3">
        <v>0</v>
      </c>
      <c r="J71" s="3">
        <v>0</v>
      </c>
      <c r="K71" s="3">
        <v>0</v>
      </c>
      <c r="L71" s="3">
        <v>0</v>
      </c>
      <c r="M71" s="3">
        <v>5.0625</v>
      </c>
      <c r="N71" s="3">
        <v>5.0625</v>
      </c>
      <c r="O71" s="18" t="s">
        <v>294</v>
      </c>
    </row>
    <row r="72" spans="1:15">
      <c r="A72" s="1">
        <v>71</v>
      </c>
      <c r="B72" s="21" t="s">
        <v>305</v>
      </c>
      <c r="C72" s="21" t="s">
        <v>207</v>
      </c>
      <c r="D72" s="3">
        <v>0</v>
      </c>
      <c r="E72" s="3">
        <v>4.864367318208906</v>
      </c>
      <c r="F72" s="3">
        <v>0</v>
      </c>
      <c r="G72" s="3">
        <v>0</v>
      </c>
      <c r="H72" s="3">
        <v>0</v>
      </c>
      <c r="I72" s="3">
        <v>0</v>
      </c>
      <c r="J72" s="3">
        <v>4.864367318208906</v>
      </c>
      <c r="K72" s="3">
        <v>0</v>
      </c>
      <c r="L72" s="3">
        <v>0</v>
      </c>
      <c r="M72" s="3">
        <v>0</v>
      </c>
      <c r="N72" s="3">
        <v>4.864367318208906</v>
      </c>
      <c r="O72" s="18" t="s">
        <v>257</v>
      </c>
    </row>
    <row r="73" spans="1:15">
      <c r="A73" s="1">
        <v>72</v>
      </c>
      <c r="B73" s="21" t="s">
        <v>305</v>
      </c>
      <c r="C73" s="21" t="s">
        <v>322</v>
      </c>
      <c r="D73" s="3">
        <v>0</v>
      </c>
      <c r="E73" s="3">
        <v>0</v>
      </c>
      <c r="F73" s="3">
        <v>0</v>
      </c>
      <c r="G73" s="3">
        <v>0</v>
      </c>
      <c r="H73" s="3">
        <v>2.4166666666666714</v>
      </c>
      <c r="I73" s="3">
        <v>0</v>
      </c>
      <c r="J73" s="3">
        <v>0</v>
      </c>
      <c r="K73" s="3">
        <v>0</v>
      </c>
      <c r="L73" s="3">
        <v>0</v>
      </c>
      <c r="M73" s="3">
        <v>3.6250000000000071</v>
      </c>
      <c r="N73" s="3">
        <v>3.6250000000000071</v>
      </c>
      <c r="O73" s="18" t="s">
        <v>258</v>
      </c>
    </row>
    <row r="74" spans="1:15">
      <c r="A74" s="1">
        <v>73</v>
      </c>
      <c r="B74" s="21" t="s">
        <v>162</v>
      </c>
      <c r="C74" s="21" t="s">
        <v>215</v>
      </c>
      <c r="D74" s="3">
        <v>0</v>
      </c>
      <c r="E74" s="3">
        <v>2.8917645784828778</v>
      </c>
      <c r="F74" s="3">
        <v>0</v>
      </c>
      <c r="G74" s="3">
        <v>0</v>
      </c>
      <c r="H74" s="3">
        <v>0</v>
      </c>
      <c r="I74" s="3">
        <v>0</v>
      </c>
      <c r="J74" s="3">
        <v>2.8917645784828778</v>
      </c>
      <c r="K74" s="3">
        <v>0</v>
      </c>
      <c r="L74" s="3">
        <v>0</v>
      </c>
      <c r="M74" s="3">
        <v>0</v>
      </c>
      <c r="N74" s="3">
        <v>2.8917645784828778</v>
      </c>
      <c r="O74" s="18" t="s">
        <v>262</v>
      </c>
    </row>
    <row r="75" spans="1:15">
      <c r="A75" s="1">
        <v>74</v>
      </c>
      <c r="B75" s="21" t="s">
        <v>162</v>
      </c>
      <c r="C75" s="21" t="s">
        <v>217</v>
      </c>
      <c r="D75" s="3">
        <v>0</v>
      </c>
      <c r="E75" s="3">
        <v>2.7099463966646766</v>
      </c>
      <c r="F75" s="3">
        <v>0</v>
      </c>
      <c r="G75" s="3">
        <v>0</v>
      </c>
      <c r="H75" s="3">
        <v>0</v>
      </c>
      <c r="I75" s="3">
        <v>0</v>
      </c>
      <c r="J75" s="3">
        <v>2.7099463966646766</v>
      </c>
      <c r="K75" s="3">
        <v>0</v>
      </c>
      <c r="L75" s="3">
        <v>0</v>
      </c>
      <c r="M75" s="3">
        <v>0</v>
      </c>
      <c r="N75" s="3">
        <v>2.7099463966646766</v>
      </c>
      <c r="O75" s="18" t="s">
        <v>259</v>
      </c>
    </row>
    <row r="76" spans="1:15">
      <c r="A76" s="1">
        <v>75</v>
      </c>
      <c r="B76" s="21" t="s">
        <v>306</v>
      </c>
      <c r="C76" s="21" t="s">
        <v>216</v>
      </c>
      <c r="D76" s="3">
        <v>0</v>
      </c>
      <c r="E76" s="3">
        <v>1.9054632086198495</v>
      </c>
      <c r="F76" s="3">
        <v>0</v>
      </c>
      <c r="G76" s="3">
        <v>0</v>
      </c>
      <c r="H76" s="3">
        <v>0</v>
      </c>
      <c r="I76" s="3">
        <v>0</v>
      </c>
      <c r="J76" s="3">
        <v>1.9054632086198495</v>
      </c>
      <c r="K76" s="3">
        <v>0</v>
      </c>
      <c r="L76" s="3">
        <v>0</v>
      </c>
      <c r="M76" s="3">
        <v>0</v>
      </c>
      <c r="N76" s="3">
        <v>1.9054632086198495</v>
      </c>
      <c r="O76" s="18" t="s">
        <v>259</v>
      </c>
    </row>
    <row r="77" spans="1:15">
      <c r="A77" s="1">
        <v>76</v>
      </c>
      <c r="B77" s="21" t="s">
        <v>306</v>
      </c>
      <c r="C77" s="21" t="s">
        <v>198</v>
      </c>
      <c r="D77" s="3">
        <v>0</v>
      </c>
      <c r="E77" s="3">
        <v>0</v>
      </c>
      <c r="F77" s="3">
        <v>0</v>
      </c>
      <c r="G77" s="3">
        <v>0</v>
      </c>
      <c r="H77" s="3">
        <v>1.0416666666666714</v>
      </c>
      <c r="I77" s="3">
        <v>0</v>
      </c>
      <c r="J77" s="3">
        <v>0</v>
      </c>
      <c r="K77" s="3">
        <v>0</v>
      </c>
      <c r="L77" s="3">
        <v>0</v>
      </c>
      <c r="M77" s="3">
        <v>1.5625000000000071</v>
      </c>
      <c r="N77" s="3">
        <v>1.5625000000000071</v>
      </c>
      <c r="O77" s="18" t="s">
        <v>271</v>
      </c>
    </row>
    <row r="78" spans="1:15">
      <c r="A78" s="1">
        <v>77</v>
      </c>
      <c r="B78" s="21" t="s">
        <v>306</v>
      </c>
      <c r="C78" s="21" t="s">
        <v>197</v>
      </c>
      <c r="D78" s="3">
        <v>0</v>
      </c>
      <c r="E78" s="3">
        <v>0</v>
      </c>
      <c r="F78" s="3">
        <v>0</v>
      </c>
      <c r="G78" s="3">
        <v>0</v>
      </c>
      <c r="H78" s="3">
        <v>1.0416666666666714</v>
      </c>
      <c r="I78" s="3">
        <v>0</v>
      </c>
      <c r="J78" s="3">
        <v>0</v>
      </c>
      <c r="K78" s="3">
        <v>0</v>
      </c>
      <c r="L78" s="3">
        <v>0</v>
      </c>
      <c r="M78" s="3">
        <v>1.5625000000000071</v>
      </c>
      <c r="N78" s="3">
        <v>1.5625000000000071</v>
      </c>
      <c r="O78" s="18">
        <v>0</v>
      </c>
    </row>
    <row r="79" spans="1:15" hidden="1">
      <c r="A79" s="1">
        <v>78</v>
      </c>
      <c r="B79" s="21" t="s">
        <v>162</v>
      </c>
      <c r="C79" s="21" t="s">
        <v>227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18" t="s">
        <v>268</v>
      </c>
    </row>
    <row r="80" spans="1:15" hidden="1">
      <c r="A80" s="1">
        <v>79</v>
      </c>
      <c r="B80" s="21" t="s">
        <v>305</v>
      </c>
      <c r="C80" s="21" t="s">
        <v>204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18" t="s">
        <v>262</v>
      </c>
    </row>
    <row r="81" spans="1:15" hidden="1">
      <c r="A81" s="1">
        <v>80</v>
      </c>
      <c r="B81" s="21" t="s">
        <v>306</v>
      </c>
      <c r="C81" s="21" t="s">
        <v>219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18" t="s">
        <v>255</v>
      </c>
    </row>
    <row r="82" spans="1:15" hidden="1">
      <c r="A82" s="1">
        <v>81</v>
      </c>
      <c r="B82" s="21" t="s">
        <v>306</v>
      </c>
      <c r="C82" s="21" t="s">
        <v>218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18" t="s">
        <v>298</v>
      </c>
    </row>
    <row r="83" spans="1:15" hidden="1">
      <c r="A83" s="1">
        <v>82</v>
      </c>
      <c r="B83" s="21" t="s">
        <v>306</v>
      </c>
      <c r="C83" s="21" t="s">
        <v>243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18">
        <v>0</v>
      </c>
    </row>
    <row r="84" spans="1:15" hidden="1">
      <c r="A84" s="1">
        <v>83</v>
      </c>
      <c r="B84" s="21" t="s">
        <v>306</v>
      </c>
      <c r="C84" s="21" t="s">
        <v>230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18" t="s">
        <v>304</v>
      </c>
    </row>
    <row r="85" spans="1:15" hidden="1">
      <c r="A85" s="1">
        <v>84</v>
      </c>
      <c r="B85" s="23" t="s">
        <v>306</v>
      </c>
      <c r="C85" s="23" t="s">
        <v>235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18" t="s">
        <v>262</v>
      </c>
    </row>
    <row r="86" spans="1:15" hidden="1">
      <c r="A86" s="1">
        <v>85</v>
      </c>
      <c r="B86" s="23" t="s">
        <v>306</v>
      </c>
      <c r="C86" s="23" t="s">
        <v>239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18" t="s">
        <v>259</v>
      </c>
    </row>
    <row r="87" spans="1:15" hidden="1">
      <c r="A87" s="1">
        <v>86</v>
      </c>
      <c r="B87" s="23" t="s">
        <v>306</v>
      </c>
      <c r="C87" s="23" t="s">
        <v>240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18">
        <v>0</v>
      </c>
    </row>
    <row r="88" spans="1:15" hidden="1">
      <c r="A88" s="1">
        <v>87</v>
      </c>
      <c r="B88" s="23" t="s">
        <v>306</v>
      </c>
      <c r="C88" s="23" t="s">
        <v>238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18">
        <v>0</v>
      </c>
    </row>
    <row r="89" spans="1:15" hidden="1">
      <c r="A89" s="1">
        <v>88</v>
      </c>
      <c r="B89" s="23" t="s">
        <v>306</v>
      </c>
      <c r="C89" s="23" t="s">
        <v>236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18" t="s">
        <v>258</v>
      </c>
    </row>
    <row r="90" spans="1:15" ht="16.5">
      <c r="A90" s="26" t="s">
        <v>788</v>
      </c>
    </row>
    <row r="91" spans="1:15" ht="16.5">
      <c r="B91" s="26" t="s">
        <v>789</v>
      </c>
    </row>
  </sheetData>
  <phoneticPr fontId="1" type="noConversion"/>
  <conditionalFormatting sqref="A1:A69">
    <cfRule type="expression" dxfId="95" priority="24">
      <formula>AND(XDF1=0,XDG1&lt;&gt;"")</formula>
    </cfRule>
  </conditionalFormatting>
  <conditionalFormatting sqref="F70:N72 E1:N1 D1:M69">
    <cfRule type="cellIs" dxfId="94" priority="22" operator="lessThan">
      <formula>#REF!</formula>
    </cfRule>
    <cfRule type="cellIs" dxfId="93" priority="23" operator="equal">
      <formula>#REF!</formula>
    </cfRule>
  </conditionalFormatting>
  <conditionalFormatting sqref="N1:N69">
    <cfRule type="cellIs" dxfId="92" priority="20" operator="lessThan">
      <formula>#REF!*COUNTIF(D1:I1,"&gt;0")</formula>
    </cfRule>
    <cfRule type="cellIs" dxfId="91" priority="21" operator="equal">
      <formula>#REF!*COUNTIF(D1:I1,"&gt;0")</formula>
    </cfRule>
  </conditionalFormatting>
  <conditionalFormatting sqref="B36:B69">
    <cfRule type="expression" dxfId="90" priority="19">
      <formula>AND(XDK36=0,XDL36&lt;&gt;"")</formula>
    </cfRule>
  </conditionalFormatting>
  <conditionalFormatting sqref="B36:C69">
    <cfRule type="expression" dxfId="89" priority="18">
      <formula>AND(XDL36=0,XDM36&lt;&gt;"")</formula>
    </cfRule>
  </conditionalFormatting>
  <conditionalFormatting sqref="C1:C35">
    <cfRule type="duplicateValues" dxfId="88" priority="16"/>
  </conditionalFormatting>
  <conditionalFormatting sqref="C1">
    <cfRule type="duplicateValues" dxfId="87" priority="15"/>
  </conditionalFormatting>
  <conditionalFormatting sqref="C1:C69">
    <cfRule type="duplicateValues" dxfId="86" priority="34"/>
  </conditionalFormatting>
  <conditionalFormatting sqref="A70:A72">
    <cfRule type="expression" dxfId="85" priority="12">
      <formula>AND(XDF70=0,XDG70&lt;&gt;"")</formula>
    </cfRule>
  </conditionalFormatting>
  <conditionalFormatting sqref="A1:A89">
    <cfRule type="expression" dxfId="84" priority="9">
      <formula>AND(XEB1=0,XEC1&lt;&gt;"")</formula>
    </cfRule>
  </conditionalFormatting>
  <conditionalFormatting sqref="D2:M89">
    <cfRule type="cellIs" dxfId="83" priority="7" operator="lessThan">
      <formula>#REF!</formula>
    </cfRule>
    <cfRule type="cellIs" dxfId="82" priority="8" operator="equal">
      <formula>#REF!</formula>
    </cfRule>
  </conditionalFormatting>
  <conditionalFormatting sqref="B36:B82">
    <cfRule type="expression" dxfId="81" priority="6">
      <formula>AND(XEG36=0,XEH36&lt;&gt;"")</formula>
    </cfRule>
  </conditionalFormatting>
  <conditionalFormatting sqref="B36:C82">
    <cfRule type="expression" dxfId="80" priority="5">
      <formula>AND(XEH36=0,XEI36&lt;&gt;"")</formula>
    </cfRule>
  </conditionalFormatting>
  <conditionalFormatting sqref="C1:C89">
    <cfRule type="duplicateValues" dxfId="79" priority="4"/>
  </conditionalFormatting>
  <conditionalFormatting sqref="N1:N89">
    <cfRule type="cellIs" dxfId="78" priority="1" operator="lessThan">
      <formula>#REF!*COUNTIF(D1:G1,"&gt;0")</formula>
    </cfRule>
    <cfRule type="cellIs" dxfId="77" priority="2" operator="equal">
      <formula>#REF!*COUNTIF(D1:G1,"&gt;0")</formula>
    </cfRule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79" fitToHeight="0" orientation="portrait" r:id="rId1"/>
  <headerFooter>
    <oddHeader>&amp;C中華民國107年全國業餘高爾夫夏季排名賽後權重成績排名</oddHead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7"/>
  <sheetViews>
    <sheetView showZeros="0" tabSelected="1" workbookViewId="0">
      <selection activeCell="B2" sqref="B2:O138"/>
    </sheetView>
  </sheetViews>
  <sheetFormatPr defaultRowHeight="15"/>
  <cols>
    <col min="1" max="1" width="6" style="7" bestFit="1" customWidth="1"/>
    <col min="2" max="2" width="7.5" style="7" bestFit="1" customWidth="1"/>
    <col min="3" max="3" width="10.25" style="7" bestFit="1" customWidth="1"/>
    <col min="4" max="13" width="10.125" style="7" customWidth="1"/>
    <col min="14" max="14" width="9" style="7"/>
    <col min="15" max="15" width="10.625" style="7" customWidth="1"/>
    <col min="16" max="16384" width="9" style="7"/>
  </cols>
  <sheetData>
    <row r="1" spans="1:14">
      <c r="A1" s="22" t="s">
        <v>467</v>
      </c>
      <c r="B1" s="6" t="s">
        <v>334</v>
      </c>
      <c r="C1" s="6" t="s">
        <v>0</v>
      </c>
      <c r="D1" s="6" t="s">
        <v>253</v>
      </c>
      <c r="E1" s="6" t="s">
        <v>792</v>
      </c>
      <c r="F1" s="6" t="s">
        <v>793</v>
      </c>
      <c r="G1" s="6" t="s">
        <v>794</v>
      </c>
      <c r="H1" s="6" t="s">
        <v>796</v>
      </c>
      <c r="I1" s="6" t="s">
        <v>797</v>
      </c>
      <c r="J1" s="6" t="s">
        <v>798</v>
      </c>
      <c r="K1" s="6" t="s">
        <v>799</v>
      </c>
      <c r="L1" s="6" t="s">
        <v>800</v>
      </c>
      <c r="M1" s="6" t="s">
        <v>801</v>
      </c>
    </row>
    <row r="2" spans="1:14" ht="16.5">
      <c r="A2" s="1">
        <v>1</v>
      </c>
      <c r="B2" s="21" t="s">
        <v>336</v>
      </c>
      <c r="C2" s="25" t="s">
        <v>785</v>
      </c>
      <c r="D2" s="4">
        <v>32.624657534246552</v>
      </c>
      <c r="E2" s="4">
        <v>37.692307692307693</v>
      </c>
      <c r="F2" s="4">
        <v>41.090476190476195</v>
      </c>
      <c r="G2" s="4">
        <v>42.466666666666654</v>
      </c>
      <c r="H2" s="4">
        <v>32.624657534246552</v>
      </c>
      <c r="I2" s="4">
        <v>45.230769230769234</v>
      </c>
      <c r="J2" s="4">
        <v>53.417619047619056</v>
      </c>
      <c r="K2" s="4">
        <v>63.699999999999982</v>
      </c>
      <c r="L2" s="4">
        <v>194.97304581263484</v>
      </c>
      <c r="M2" s="18">
        <v>0</v>
      </c>
    </row>
    <row r="3" spans="1:14">
      <c r="A3" s="1">
        <v>2</v>
      </c>
      <c r="B3" s="21" t="s">
        <v>336</v>
      </c>
      <c r="C3" s="36" t="s">
        <v>137</v>
      </c>
      <c r="D3" s="4">
        <v>31.638356164383538</v>
      </c>
      <c r="E3" s="4">
        <v>32.692307692307693</v>
      </c>
      <c r="F3" s="4">
        <v>34.090476190476195</v>
      </c>
      <c r="G3" s="4">
        <v>29.466666666666654</v>
      </c>
      <c r="H3" s="4">
        <v>31.638356164383538</v>
      </c>
      <c r="I3" s="4">
        <v>39.230769230769234</v>
      </c>
      <c r="J3" s="4">
        <v>44.317619047619054</v>
      </c>
      <c r="K3" s="4">
        <v>44.199999999999982</v>
      </c>
      <c r="L3" s="4">
        <v>159.3867444427718</v>
      </c>
      <c r="M3" s="18">
        <v>0</v>
      </c>
    </row>
    <row r="4" spans="1:14">
      <c r="A4" s="1">
        <v>3</v>
      </c>
      <c r="B4" s="37" t="s">
        <v>336</v>
      </c>
      <c r="C4" s="36" t="s">
        <v>149</v>
      </c>
      <c r="D4" s="4">
        <v>0</v>
      </c>
      <c r="E4" s="4">
        <v>16.692307692307693</v>
      </c>
      <c r="F4" s="4">
        <v>37.090476190476195</v>
      </c>
      <c r="G4" s="4">
        <v>45.466666666666654</v>
      </c>
      <c r="H4" s="4">
        <v>0</v>
      </c>
      <c r="I4" s="4">
        <v>20.030769230769231</v>
      </c>
      <c r="J4" s="4">
        <v>48.217619047619053</v>
      </c>
      <c r="K4" s="4">
        <v>68.199999999999989</v>
      </c>
      <c r="L4" s="4">
        <v>136.44838827838828</v>
      </c>
      <c r="M4" s="18" t="s">
        <v>298</v>
      </c>
    </row>
    <row r="5" spans="1:14">
      <c r="A5" s="1">
        <v>4</v>
      </c>
      <c r="B5" s="21" t="s">
        <v>336</v>
      </c>
      <c r="C5" s="23" t="s">
        <v>148</v>
      </c>
      <c r="D5" s="4">
        <v>0</v>
      </c>
      <c r="E5" s="4">
        <v>30.692307692307693</v>
      </c>
      <c r="F5" s="4">
        <v>23.090476190476195</v>
      </c>
      <c r="G5" s="4">
        <v>27.466666666666654</v>
      </c>
      <c r="H5" s="4">
        <v>0</v>
      </c>
      <c r="I5" s="4">
        <v>36.830769230769228</v>
      </c>
      <c r="J5" s="4">
        <v>30.017619047619053</v>
      </c>
      <c r="K5" s="4">
        <v>41.199999999999982</v>
      </c>
      <c r="L5" s="4">
        <v>108.04838827838827</v>
      </c>
      <c r="M5" s="18" t="s">
        <v>258</v>
      </c>
    </row>
    <row r="6" spans="1:14">
      <c r="A6" s="1">
        <v>5</v>
      </c>
      <c r="B6" s="21" t="s">
        <v>336</v>
      </c>
      <c r="C6" s="36" t="s">
        <v>147</v>
      </c>
      <c r="D6" s="4">
        <v>6.9808219178081998</v>
      </c>
      <c r="E6" s="4">
        <v>16.692307692307693</v>
      </c>
      <c r="F6" s="4">
        <v>19.090476190476195</v>
      </c>
      <c r="G6" s="4">
        <v>33.466666666666654</v>
      </c>
      <c r="H6" s="4">
        <v>6.9808219178081998</v>
      </c>
      <c r="I6" s="4">
        <v>20.030769230769231</v>
      </c>
      <c r="J6" s="4">
        <v>24.817619047619054</v>
      </c>
      <c r="K6" s="4">
        <v>50.199999999999982</v>
      </c>
      <c r="L6" s="4">
        <v>102.02921019619646</v>
      </c>
      <c r="M6" s="18">
        <v>0</v>
      </c>
    </row>
    <row r="7" spans="1:14">
      <c r="A7" s="1">
        <v>6</v>
      </c>
      <c r="B7" s="21" t="s">
        <v>336</v>
      </c>
      <c r="C7" s="36" t="s">
        <v>139</v>
      </c>
      <c r="D7" s="4">
        <v>0</v>
      </c>
      <c r="E7" s="4">
        <v>0</v>
      </c>
      <c r="F7" s="4">
        <v>36.090476190476195</v>
      </c>
      <c r="G7" s="4">
        <v>32.466666666666654</v>
      </c>
      <c r="H7" s="4">
        <v>0</v>
      </c>
      <c r="I7" s="4">
        <v>0</v>
      </c>
      <c r="J7" s="4">
        <v>46.917619047619056</v>
      </c>
      <c r="K7" s="4">
        <v>48.699999999999982</v>
      </c>
      <c r="L7" s="4">
        <v>95.61761904761903</v>
      </c>
      <c r="M7" s="18">
        <v>0</v>
      </c>
    </row>
    <row r="8" spans="1:14">
      <c r="A8" s="1">
        <v>7</v>
      </c>
      <c r="B8" s="21" t="s">
        <v>336</v>
      </c>
      <c r="C8" s="36" t="s">
        <v>136</v>
      </c>
      <c r="D8" s="4">
        <v>0</v>
      </c>
      <c r="E8" s="4">
        <v>46.692307692307693</v>
      </c>
      <c r="F8" s="4">
        <v>12.733333333333334</v>
      </c>
      <c r="G8" s="4">
        <v>0</v>
      </c>
      <c r="H8" s="4">
        <v>0</v>
      </c>
      <c r="I8" s="4">
        <v>56.030769230769231</v>
      </c>
      <c r="J8" s="4">
        <v>16.553333333333335</v>
      </c>
      <c r="K8" s="4">
        <v>0</v>
      </c>
      <c r="L8" s="4">
        <v>72.584102564102565</v>
      </c>
      <c r="M8" s="18">
        <v>0</v>
      </c>
    </row>
    <row r="9" spans="1:14">
      <c r="A9" s="1">
        <v>8</v>
      </c>
      <c r="B9" s="21" t="s">
        <v>336</v>
      </c>
      <c r="C9" s="23" t="s">
        <v>154</v>
      </c>
      <c r="D9" s="4">
        <v>0</v>
      </c>
      <c r="E9" s="4">
        <v>0</v>
      </c>
      <c r="F9" s="4">
        <v>23.090476190476195</v>
      </c>
      <c r="G9" s="4">
        <v>27.466666666666654</v>
      </c>
      <c r="H9" s="4">
        <v>0</v>
      </c>
      <c r="I9" s="4">
        <v>0</v>
      </c>
      <c r="J9" s="4">
        <v>30.017619047619053</v>
      </c>
      <c r="K9" s="4">
        <v>41.199999999999982</v>
      </c>
      <c r="L9" s="4">
        <v>71.217619047619038</v>
      </c>
      <c r="M9" s="18" t="s">
        <v>277</v>
      </c>
    </row>
    <row r="10" spans="1:14" ht="16.5">
      <c r="A10" s="1">
        <v>9</v>
      </c>
      <c r="B10" s="21" t="s">
        <v>336</v>
      </c>
      <c r="C10" s="25" t="s">
        <v>784</v>
      </c>
      <c r="D10" s="4">
        <v>34.59726027397258</v>
      </c>
      <c r="E10" s="4">
        <v>29.692307692307693</v>
      </c>
      <c r="F10" s="4">
        <v>0</v>
      </c>
      <c r="G10" s="4">
        <v>0</v>
      </c>
      <c r="H10" s="4">
        <v>34.59726027397258</v>
      </c>
      <c r="I10" s="4">
        <v>35.630769230769232</v>
      </c>
      <c r="J10" s="4">
        <v>0</v>
      </c>
      <c r="K10" s="4">
        <v>0</v>
      </c>
      <c r="L10" s="4">
        <v>70.228029504741812</v>
      </c>
      <c r="M10" s="18">
        <v>0</v>
      </c>
    </row>
    <row r="11" spans="1:14">
      <c r="A11" s="1">
        <v>10</v>
      </c>
      <c r="B11" s="21" t="s">
        <v>336</v>
      </c>
      <c r="C11" s="36" t="s">
        <v>323</v>
      </c>
      <c r="D11" s="4">
        <v>0</v>
      </c>
      <c r="E11" s="4">
        <v>0</v>
      </c>
      <c r="F11" s="4">
        <v>0</v>
      </c>
      <c r="G11" s="4">
        <v>29.466666666666654</v>
      </c>
      <c r="H11" s="4">
        <v>0</v>
      </c>
      <c r="I11" s="4">
        <v>0</v>
      </c>
      <c r="J11" s="4">
        <v>0</v>
      </c>
      <c r="K11" s="4">
        <v>44.199999999999982</v>
      </c>
      <c r="L11" s="4">
        <v>44.199999999999982</v>
      </c>
      <c r="M11" s="18">
        <v>0</v>
      </c>
    </row>
    <row r="12" spans="1:14">
      <c r="A12" s="1">
        <v>11</v>
      </c>
      <c r="B12" s="21" t="s">
        <v>336</v>
      </c>
      <c r="C12" s="23" t="s">
        <v>153</v>
      </c>
      <c r="D12" s="4">
        <v>0</v>
      </c>
      <c r="E12" s="4">
        <v>0</v>
      </c>
      <c r="F12" s="4">
        <v>0</v>
      </c>
      <c r="G12" s="4">
        <v>28.466666666666654</v>
      </c>
      <c r="H12" s="4">
        <v>0</v>
      </c>
      <c r="I12" s="4">
        <v>0</v>
      </c>
      <c r="J12" s="4">
        <v>0</v>
      </c>
      <c r="K12" s="4">
        <v>42.699999999999982</v>
      </c>
      <c r="L12" s="4">
        <v>42.699999999999982</v>
      </c>
      <c r="M12" s="18" t="s">
        <v>255</v>
      </c>
    </row>
    <row r="13" spans="1:14">
      <c r="A13" s="1">
        <v>12</v>
      </c>
      <c r="B13" s="37" t="s">
        <v>336</v>
      </c>
      <c r="C13" s="36" t="s">
        <v>786</v>
      </c>
      <c r="D13" s="4">
        <v>0</v>
      </c>
      <c r="E13" s="4">
        <v>0</v>
      </c>
      <c r="F13" s="4">
        <v>11.090476190476195</v>
      </c>
      <c r="G13" s="4">
        <v>14.466666666666654</v>
      </c>
      <c r="H13" s="4">
        <v>0</v>
      </c>
      <c r="I13" s="4">
        <v>0</v>
      </c>
      <c r="J13" s="4">
        <v>14.417619047619054</v>
      </c>
      <c r="K13" s="4">
        <v>21.699999999999982</v>
      </c>
      <c r="L13" s="4">
        <v>36.117619047619037</v>
      </c>
      <c r="M13" s="18">
        <v>0</v>
      </c>
    </row>
    <row r="14" spans="1:14">
      <c r="A14" s="1">
        <v>13</v>
      </c>
      <c r="B14" s="21" t="s">
        <v>336</v>
      </c>
      <c r="C14" s="36" t="s">
        <v>141</v>
      </c>
      <c r="D14" s="4">
        <v>0</v>
      </c>
      <c r="E14" s="4">
        <v>0</v>
      </c>
      <c r="F14" s="4">
        <v>21.090476190476195</v>
      </c>
      <c r="G14" s="4">
        <v>0</v>
      </c>
      <c r="H14" s="4">
        <v>0</v>
      </c>
      <c r="I14" s="4">
        <v>0</v>
      </c>
      <c r="J14" s="4">
        <v>27.417619047619056</v>
      </c>
      <c r="K14" s="4">
        <v>0</v>
      </c>
      <c r="L14" s="4">
        <v>27.417619047619056</v>
      </c>
      <c r="M14" s="18" t="s">
        <v>264</v>
      </c>
    </row>
    <row r="15" spans="1:14">
      <c r="A15" s="1">
        <v>14</v>
      </c>
      <c r="B15" s="21" t="s">
        <v>336</v>
      </c>
      <c r="C15" s="23" t="s">
        <v>157</v>
      </c>
      <c r="D15" s="4">
        <v>0</v>
      </c>
      <c r="E15" s="4">
        <v>0</v>
      </c>
      <c r="F15" s="4">
        <v>0</v>
      </c>
      <c r="G15" s="4">
        <v>15.466666666666654</v>
      </c>
      <c r="H15" s="4">
        <v>0</v>
      </c>
      <c r="I15" s="4">
        <v>0</v>
      </c>
      <c r="J15" s="4">
        <v>0</v>
      </c>
      <c r="K15" s="4">
        <v>23.199999999999982</v>
      </c>
      <c r="L15" s="4">
        <v>23.199999999999982</v>
      </c>
      <c r="M15" s="18" t="s">
        <v>255</v>
      </c>
      <c r="N15" s="43"/>
    </row>
    <row r="16" spans="1:14">
      <c r="A16" s="1">
        <v>15</v>
      </c>
      <c r="B16" s="21" t="s">
        <v>336</v>
      </c>
      <c r="C16" s="36" t="s">
        <v>145</v>
      </c>
      <c r="D16" s="4">
        <v>17.830136986301369</v>
      </c>
      <c r="E16" s="4">
        <v>0</v>
      </c>
      <c r="F16" s="4">
        <v>0</v>
      </c>
      <c r="G16" s="4">
        <v>0</v>
      </c>
      <c r="H16" s="4">
        <v>17.830136986301369</v>
      </c>
      <c r="I16" s="4">
        <v>0</v>
      </c>
      <c r="J16" s="4">
        <v>0</v>
      </c>
      <c r="K16" s="4">
        <v>0</v>
      </c>
      <c r="L16" s="4">
        <v>17.830136986301369</v>
      </c>
      <c r="M16" s="18">
        <v>0</v>
      </c>
    </row>
    <row r="17" spans="1:13">
      <c r="A17" s="1">
        <v>16</v>
      </c>
      <c r="B17" s="21" t="s">
        <v>336</v>
      </c>
      <c r="C17" s="36" t="s">
        <v>150</v>
      </c>
      <c r="D17" s="4">
        <v>0</v>
      </c>
      <c r="E17" s="4">
        <v>11.692307692307693</v>
      </c>
      <c r="F17" s="4">
        <v>0</v>
      </c>
      <c r="G17" s="4">
        <v>0</v>
      </c>
      <c r="H17" s="4">
        <v>0</v>
      </c>
      <c r="I17" s="4">
        <v>14.030769230769232</v>
      </c>
      <c r="J17" s="4">
        <v>0</v>
      </c>
      <c r="K17" s="4">
        <v>0</v>
      </c>
      <c r="L17" s="4">
        <v>14.030769230769232</v>
      </c>
      <c r="M17" s="18" t="s">
        <v>255</v>
      </c>
    </row>
    <row r="18" spans="1:13">
      <c r="A18" s="1">
        <v>17</v>
      </c>
      <c r="B18" s="21" t="s">
        <v>336</v>
      </c>
      <c r="C18" s="23" t="s">
        <v>155</v>
      </c>
      <c r="D18" s="4">
        <v>0</v>
      </c>
      <c r="E18" s="4">
        <v>0</v>
      </c>
      <c r="F18" s="4">
        <v>8.0904761904761955</v>
      </c>
      <c r="G18" s="4">
        <v>0</v>
      </c>
      <c r="H18" s="4">
        <v>0</v>
      </c>
      <c r="I18" s="4">
        <v>0</v>
      </c>
      <c r="J18" s="4">
        <v>10.517619047619055</v>
      </c>
      <c r="K18" s="4">
        <v>0</v>
      </c>
      <c r="L18" s="4">
        <v>10.517619047619055</v>
      </c>
      <c r="M18" s="18" t="s">
        <v>271</v>
      </c>
    </row>
    <row r="19" spans="1:13" hidden="1">
      <c r="A19" s="1">
        <v>18</v>
      </c>
      <c r="B19" s="21" t="s">
        <v>336</v>
      </c>
      <c r="C19" s="36" t="s">
        <v>325</v>
      </c>
      <c r="D19" s="4">
        <v>0</v>
      </c>
      <c r="E19" s="4">
        <v>0</v>
      </c>
      <c r="F19" s="4">
        <v>0</v>
      </c>
      <c r="G19" s="4">
        <v>6.5999999999999943</v>
      </c>
      <c r="H19" s="4">
        <v>0</v>
      </c>
      <c r="I19" s="4">
        <v>0</v>
      </c>
      <c r="J19" s="4">
        <v>0</v>
      </c>
      <c r="K19" s="4">
        <v>9.8999999999999915</v>
      </c>
      <c r="L19" s="4">
        <v>9.8999999999999915</v>
      </c>
      <c r="M19" s="18">
        <v>0</v>
      </c>
    </row>
    <row r="20" spans="1:13" hidden="1">
      <c r="A20" s="1">
        <v>19</v>
      </c>
      <c r="B20" s="21" t="s">
        <v>336</v>
      </c>
      <c r="C20" s="23" t="s">
        <v>160</v>
      </c>
      <c r="D20" s="4">
        <v>0</v>
      </c>
      <c r="E20" s="4">
        <v>0</v>
      </c>
      <c r="F20" s="4">
        <v>0</v>
      </c>
      <c r="G20" s="4">
        <v>5.86666666666666</v>
      </c>
      <c r="H20" s="4">
        <v>0</v>
      </c>
      <c r="I20" s="4">
        <v>0</v>
      </c>
      <c r="J20" s="4">
        <v>0</v>
      </c>
      <c r="K20" s="4">
        <v>8.7999999999999901</v>
      </c>
      <c r="L20" s="4">
        <v>8.7999999999999901</v>
      </c>
      <c r="M20" s="18" t="s">
        <v>272</v>
      </c>
    </row>
    <row r="21" spans="1:13">
      <c r="A21" s="1">
        <v>20</v>
      </c>
      <c r="B21" s="23" t="s">
        <v>336</v>
      </c>
      <c r="C21" s="36" t="s">
        <v>144</v>
      </c>
      <c r="D21" s="4">
        <v>0</v>
      </c>
      <c r="E21" s="4">
        <v>0</v>
      </c>
      <c r="F21" s="4">
        <v>0.3571428571428612</v>
      </c>
      <c r="G21" s="4">
        <v>0</v>
      </c>
      <c r="H21" s="4">
        <v>0</v>
      </c>
      <c r="I21" s="4">
        <v>0</v>
      </c>
      <c r="J21" s="4">
        <v>0.46428571428571958</v>
      </c>
      <c r="K21" s="4">
        <v>0</v>
      </c>
      <c r="L21" s="4">
        <v>0.46428571428571958</v>
      </c>
      <c r="M21" s="18">
        <v>0</v>
      </c>
    </row>
    <row r="22" spans="1:13" hidden="1">
      <c r="A22" s="1">
        <v>21</v>
      </c>
      <c r="B22" s="23" t="s">
        <v>336</v>
      </c>
      <c r="C22" s="36" t="s">
        <v>326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18">
        <v>0</v>
      </c>
    </row>
    <row r="23" spans="1:13" hidden="1">
      <c r="A23" s="1">
        <v>22</v>
      </c>
      <c r="B23" s="23" t="s">
        <v>336</v>
      </c>
      <c r="C23" s="36" t="s">
        <v>152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18">
        <v>0</v>
      </c>
    </row>
    <row r="24" spans="1:13" hidden="1">
      <c r="A24" s="1">
        <v>23</v>
      </c>
      <c r="B24" s="23" t="s">
        <v>336</v>
      </c>
      <c r="C24" s="36" t="s">
        <v>288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18">
        <v>0</v>
      </c>
    </row>
    <row r="25" spans="1:13" hidden="1">
      <c r="A25" s="1">
        <v>24</v>
      </c>
      <c r="B25" s="23" t="s">
        <v>336</v>
      </c>
      <c r="C25" s="36" t="s">
        <v>324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18">
        <v>0</v>
      </c>
    </row>
    <row r="26" spans="1:13" hidden="1">
      <c r="A26" s="1">
        <v>25</v>
      </c>
      <c r="B26" s="23" t="s">
        <v>336</v>
      </c>
      <c r="C26" s="36" t="s">
        <v>158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18">
        <v>0</v>
      </c>
    </row>
    <row r="27" spans="1:13" hidden="1">
      <c r="A27" s="1">
        <v>26</v>
      </c>
      <c r="B27" s="23" t="s">
        <v>336</v>
      </c>
      <c r="C27" s="23" t="s">
        <v>159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18">
        <v>0</v>
      </c>
    </row>
  </sheetData>
  <phoneticPr fontId="1" type="noConversion"/>
  <conditionalFormatting sqref="B2:B11">
    <cfRule type="expression" dxfId="76" priority="32">
      <formula>AND(XEC2=0,XED2&lt;&gt;"")</formula>
    </cfRule>
  </conditionalFormatting>
  <conditionalFormatting sqref="B12:B16 A2:A16">
    <cfRule type="expression" dxfId="75" priority="31">
      <formula>AND(XEC2=0,XED2&lt;&gt;"")</formula>
    </cfRule>
  </conditionalFormatting>
  <conditionalFormatting sqref="D2:K16">
    <cfRule type="cellIs" dxfId="74" priority="29" operator="lessThan">
      <formula>#REF!</formula>
    </cfRule>
    <cfRule type="cellIs" dxfId="73" priority="30" operator="equal">
      <formula>#REF!</formula>
    </cfRule>
  </conditionalFormatting>
  <conditionalFormatting sqref="L2:L16">
    <cfRule type="cellIs" dxfId="72" priority="27" operator="lessThan">
      <formula>#REF!*COUNTIF(D2:I2,"&gt;0")</formula>
    </cfRule>
    <cfRule type="cellIs" dxfId="71" priority="28" operator="equal">
      <formula>#REF!*COUNTIF(D2:I2,"&gt;0")</formula>
    </cfRule>
  </conditionalFormatting>
  <conditionalFormatting sqref="C14:C16">
    <cfRule type="expression" dxfId="70" priority="26">
      <formula>AND(XEK14=0,XEL14&lt;&gt;"")</formula>
    </cfRule>
  </conditionalFormatting>
  <conditionalFormatting sqref="C1">
    <cfRule type="duplicateValues" dxfId="69" priority="22"/>
  </conditionalFormatting>
  <conditionalFormatting sqref="C1:C16">
    <cfRule type="duplicateValues" dxfId="68" priority="40"/>
  </conditionalFormatting>
  <conditionalFormatting sqref="B2:B11">
    <cfRule type="expression" dxfId="67" priority="16">
      <formula>AND(XEC2=0,XED2&lt;&gt;"")</formula>
    </cfRule>
  </conditionalFormatting>
  <conditionalFormatting sqref="B12:B16 A17:B20 A2:A16">
    <cfRule type="expression" dxfId="66" priority="15">
      <formula>AND(XEC2=0,XED2&lt;&gt;"")</formula>
    </cfRule>
  </conditionalFormatting>
  <conditionalFormatting sqref="D2:K20">
    <cfRule type="cellIs" dxfId="65" priority="13" operator="lessThan">
      <formula>#REF!</formula>
    </cfRule>
    <cfRule type="cellIs" dxfId="64" priority="14" operator="equal">
      <formula>#REF!</formula>
    </cfRule>
  </conditionalFormatting>
  <conditionalFormatting sqref="L2:L20">
    <cfRule type="cellIs" dxfId="63" priority="11" operator="lessThan">
      <formula>#REF!*COUNTIF(D2:I2,"&gt;0")</formula>
    </cfRule>
    <cfRule type="cellIs" dxfId="62" priority="12" operator="equal">
      <formula>#REF!*COUNTIF(D2:I2,"&gt;0")</formula>
    </cfRule>
  </conditionalFormatting>
  <conditionalFormatting sqref="C1">
    <cfRule type="duplicateValues" dxfId="61" priority="10"/>
  </conditionalFormatting>
  <conditionalFormatting sqref="C1">
    <cfRule type="duplicateValues" dxfId="60" priority="9"/>
  </conditionalFormatting>
  <conditionalFormatting sqref="B2:B11">
    <cfRule type="expression" dxfId="59" priority="8">
      <formula>AND(XEC2=0,XED2&lt;&gt;"")</formula>
    </cfRule>
  </conditionalFormatting>
  <conditionalFormatting sqref="B12:B16 A17:B20 A2:A16 A21:A27">
    <cfRule type="expression" dxfId="58" priority="7">
      <formula>AND(XEC2=0,XED2&lt;&gt;"")</formula>
    </cfRule>
  </conditionalFormatting>
  <conditionalFormatting sqref="D2:K27">
    <cfRule type="cellIs" dxfId="57" priority="5" operator="lessThan">
      <formula>#REF!</formula>
    </cfRule>
    <cfRule type="cellIs" dxfId="56" priority="6" operator="equal">
      <formula>#REF!</formula>
    </cfRule>
  </conditionalFormatting>
  <conditionalFormatting sqref="C1 C21:C27">
    <cfRule type="duplicateValues" dxfId="55" priority="4"/>
  </conditionalFormatting>
  <conditionalFormatting sqref="C1">
    <cfRule type="duplicateValues" dxfId="54" priority="3"/>
  </conditionalFormatting>
  <conditionalFormatting sqref="L2:L27">
    <cfRule type="cellIs" dxfId="53" priority="1" operator="lessThan">
      <formula>#REF!*COUNTIF(D2:H2,"&gt;0")</formula>
    </cfRule>
    <cfRule type="cellIs" dxfId="52" priority="2" operator="equal">
      <formula>#REF!*COUNTIF(D2:H2,"&gt;0")</formula>
    </cfRule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79" fitToHeight="0" orientation="portrait" r:id="rId1"/>
  <headerFooter>
    <oddHeader>&amp;C中華民國107年全國業餘高爾夫夏季排名賽後權重成績排名</oddHead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5"/>
  <sheetViews>
    <sheetView showZeros="0" tabSelected="1" workbookViewId="0">
      <selection activeCell="B2" sqref="B2:O138"/>
    </sheetView>
  </sheetViews>
  <sheetFormatPr defaultRowHeight="15"/>
  <cols>
    <col min="1" max="1" width="6" style="7" bestFit="1" customWidth="1"/>
    <col min="2" max="2" width="7.5" style="7" bestFit="1" customWidth="1"/>
    <col min="3" max="3" width="10.25" style="7" bestFit="1" customWidth="1"/>
    <col min="4" max="7" width="10.25" style="7" customWidth="1"/>
    <col min="8" max="13" width="10.125" style="7" customWidth="1"/>
    <col min="14" max="14" width="9" style="7"/>
    <col min="15" max="15" width="10.625" style="7" customWidth="1"/>
    <col min="16" max="16384" width="9" style="7"/>
  </cols>
  <sheetData>
    <row r="1" spans="1:14">
      <c r="A1" s="22" t="s">
        <v>467</v>
      </c>
      <c r="B1" s="6" t="s">
        <v>334</v>
      </c>
      <c r="C1" s="6" t="s">
        <v>0</v>
      </c>
      <c r="D1" s="6" t="s">
        <v>253</v>
      </c>
      <c r="E1" s="6" t="s">
        <v>468</v>
      </c>
      <c r="F1" s="6" t="s">
        <v>469</v>
      </c>
      <c r="G1" s="6" t="s">
        <v>470</v>
      </c>
      <c r="H1" s="6" t="s">
        <v>471</v>
      </c>
      <c r="I1" s="6" t="s">
        <v>472</v>
      </c>
      <c r="J1" s="6" t="s">
        <v>473</v>
      </c>
      <c r="K1" s="6" t="s">
        <v>474</v>
      </c>
      <c r="L1" s="6" t="s">
        <v>475</v>
      </c>
      <c r="M1" s="5" t="s">
        <v>476</v>
      </c>
    </row>
    <row r="2" spans="1:14">
      <c r="A2" s="1">
        <v>1</v>
      </c>
      <c r="B2" s="21" t="s">
        <v>337</v>
      </c>
      <c r="C2" s="21" t="s">
        <v>156</v>
      </c>
      <c r="D2" s="4">
        <v>0</v>
      </c>
      <c r="E2" s="4">
        <v>21.5</v>
      </c>
      <c r="F2" s="4">
        <v>30.200000000000003</v>
      </c>
      <c r="G2" s="4">
        <v>37.333333333333343</v>
      </c>
      <c r="H2" s="4">
        <v>0</v>
      </c>
      <c r="I2" s="4">
        <v>25.8</v>
      </c>
      <c r="J2" s="4">
        <v>39.260000000000005</v>
      </c>
      <c r="K2" s="4">
        <v>56.000000000000014</v>
      </c>
      <c r="L2" s="4">
        <v>121.06000000000002</v>
      </c>
      <c r="M2" s="18" t="s">
        <v>271</v>
      </c>
    </row>
    <row r="3" spans="1:14">
      <c r="A3" s="1">
        <v>2</v>
      </c>
      <c r="B3" s="21" t="s">
        <v>337</v>
      </c>
      <c r="C3" s="21" t="s">
        <v>327</v>
      </c>
      <c r="D3" s="4">
        <v>0</v>
      </c>
      <c r="E3" s="4">
        <v>0</v>
      </c>
      <c r="F3" s="4">
        <v>0</v>
      </c>
      <c r="G3" s="4">
        <v>37.333333333333343</v>
      </c>
      <c r="H3" s="4">
        <v>0</v>
      </c>
      <c r="I3" s="4">
        <v>0</v>
      </c>
      <c r="J3" s="4">
        <v>0</v>
      </c>
      <c r="K3" s="4">
        <v>56.000000000000014</v>
      </c>
      <c r="L3" s="4">
        <v>56.000000000000014</v>
      </c>
      <c r="M3" s="18" t="s">
        <v>264</v>
      </c>
    </row>
    <row r="4" spans="1:14">
      <c r="A4" s="1">
        <v>3</v>
      </c>
      <c r="B4" s="21" t="s">
        <v>337</v>
      </c>
      <c r="C4" s="21" t="s">
        <v>328</v>
      </c>
      <c r="D4" s="4">
        <v>0</v>
      </c>
      <c r="E4" s="4">
        <v>0</v>
      </c>
      <c r="F4" s="4">
        <v>0</v>
      </c>
      <c r="G4" s="4">
        <v>26.333333333333343</v>
      </c>
      <c r="H4" s="4">
        <v>0</v>
      </c>
      <c r="I4" s="4">
        <v>0</v>
      </c>
      <c r="J4" s="4">
        <v>0</v>
      </c>
      <c r="K4" s="4">
        <v>39.500000000000014</v>
      </c>
      <c r="L4" s="4">
        <v>39.500000000000014</v>
      </c>
      <c r="M4" s="18" t="s">
        <v>261</v>
      </c>
    </row>
    <row r="5" spans="1:14">
      <c r="A5" s="1">
        <v>4</v>
      </c>
      <c r="B5" s="21" t="s">
        <v>337</v>
      </c>
      <c r="C5" s="23" t="s">
        <v>289</v>
      </c>
      <c r="D5" s="4">
        <v>0</v>
      </c>
      <c r="E5" s="4">
        <v>0</v>
      </c>
      <c r="F5" s="4">
        <v>4.4000000000000057</v>
      </c>
      <c r="G5" s="4">
        <v>21.333333333333343</v>
      </c>
      <c r="H5" s="4">
        <v>0</v>
      </c>
      <c r="I5" s="4">
        <v>0</v>
      </c>
      <c r="J5" s="4">
        <v>5.7200000000000077</v>
      </c>
      <c r="K5" s="4">
        <v>32.000000000000014</v>
      </c>
      <c r="L5" s="4">
        <v>37.72000000000002</v>
      </c>
      <c r="M5" s="18" t="s">
        <v>255</v>
      </c>
    </row>
    <row r="6" spans="1:14">
      <c r="A6" s="1">
        <v>5</v>
      </c>
      <c r="B6" s="21" t="s">
        <v>337</v>
      </c>
      <c r="C6" s="23" t="s">
        <v>329</v>
      </c>
      <c r="D6" s="4">
        <v>0</v>
      </c>
      <c r="E6" s="4">
        <v>0</v>
      </c>
      <c r="F6" s="4">
        <v>0</v>
      </c>
      <c r="G6" s="4">
        <v>3.3333333333333428</v>
      </c>
      <c r="H6" s="4">
        <v>0</v>
      </c>
      <c r="I6" s="4">
        <v>0</v>
      </c>
      <c r="J6" s="4">
        <v>0</v>
      </c>
      <c r="K6" s="4">
        <v>5.0000000000000142</v>
      </c>
      <c r="L6" s="4">
        <v>5.0000000000000142</v>
      </c>
      <c r="M6" s="18">
        <v>0</v>
      </c>
    </row>
    <row r="7" spans="1:14">
      <c r="A7" s="1">
        <v>6</v>
      </c>
      <c r="B7" s="23" t="s">
        <v>337</v>
      </c>
      <c r="C7" s="21" t="s">
        <v>161</v>
      </c>
      <c r="D7" s="4">
        <v>0</v>
      </c>
      <c r="E7" s="4">
        <v>1</v>
      </c>
      <c r="F7" s="4">
        <v>0</v>
      </c>
      <c r="G7" s="4">
        <v>0</v>
      </c>
      <c r="H7" s="4">
        <v>0</v>
      </c>
      <c r="I7" s="4">
        <v>1.2</v>
      </c>
      <c r="J7" s="4">
        <v>0</v>
      </c>
      <c r="K7" s="4">
        <v>0</v>
      </c>
      <c r="L7" s="4">
        <v>1.2</v>
      </c>
      <c r="M7" s="18" t="s">
        <v>301</v>
      </c>
    </row>
    <row r="8" spans="1:14">
      <c r="A8" s="1">
        <v>7</v>
      </c>
      <c r="B8" s="23" t="s">
        <v>337</v>
      </c>
      <c r="C8" s="21" t="s">
        <v>330</v>
      </c>
      <c r="D8" s="4">
        <v>0</v>
      </c>
      <c r="E8" s="4">
        <v>0</v>
      </c>
      <c r="F8" s="4">
        <v>0</v>
      </c>
      <c r="G8" s="4">
        <v>0.1666666666666714</v>
      </c>
      <c r="H8" s="4">
        <v>0</v>
      </c>
      <c r="I8" s="4">
        <v>0</v>
      </c>
      <c r="J8" s="4">
        <v>0</v>
      </c>
      <c r="K8" s="4">
        <v>0.25000000000000711</v>
      </c>
      <c r="L8" s="4">
        <v>0.25000000000000711</v>
      </c>
      <c r="M8" s="18">
        <v>0</v>
      </c>
    </row>
    <row r="9" spans="1:14" hidden="1">
      <c r="A9" s="1">
        <v>8</v>
      </c>
      <c r="B9" s="23" t="s">
        <v>337</v>
      </c>
      <c r="C9" s="23" t="s">
        <v>290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18">
        <v>0</v>
      </c>
    </row>
    <row r="15" spans="1:14">
      <c r="N15" s="7">
        <f>SUM(I15:M15)</f>
        <v>0</v>
      </c>
    </row>
  </sheetData>
  <phoneticPr fontId="1" type="noConversion"/>
  <conditionalFormatting sqref="B2:B6">
    <cfRule type="expression" dxfId="51" priority="31">
      <formula>AND(XEC2=0,XED2&lt;&gt;"")</formula>
    </cfRule>
  </conditionalFormatting>
  <conditionalFormatting sqref="A2:A6">
    <cfRule type="expression" dxfId="50" priority="30">
      <formula>AND(XEC2=0,XED2&lt;&gt;"")</formula>
    </cfRule>
  </conditionalFormatting>
  <conditionalFormatting sqref="D2:K6">
    <cfRule type="cellIs" dxfId="49" priority="28" operator="lessThan">
      <formula>#REF!</formula>
    </cfRule>
    <cfRule type="cellIs" dxfId="48" priority="29" operator="equal">
      <formula>#REF!</formula>
    </cfRule>
  </conditionalFormatting>
  <conditionalFormatting sqref="L2:L6">
    <cfRule type="cellIs" dxfId="47" priority="26" operator="lessThan">
      <formula>#REF!*COUNTIF(D2:I2,"&gt;0")</formula>
    </cfRule>
    <cfRule type="cellIs" dxfId="46" priority="27" operator="equal">
      <formula>#REF!*COUNTIF(D2:I2,"&gt;0")</formula>
    </cfRule>
  </conditionalFormatting>
  <conditionalFormatting sqref="B2:B4 C6">
    <cfRule type="expression" dxfId="45" priority="25">
      <formula>AND(XEJ2=0,XEK2&lt;&gt;"")</formula>
    </cfRule>
  </conditionalFormatting>
  <conditionalFormatting sqref="B5:B6">
    <cfRule type="expression" dxfId="44" priority="24">
      <formula>AND(XEK5=0,XEL5&lt;&gt;"")</formula>
    </cfRule>
  </conditionalFormatting>
  <conditionalFormatting sqref="C1">
    <cfRule type="duplicateValues" dxfId="43" priority="19"/>
  </conditionalFormatting>
  <conditionalFormatting sqref="C1:C6">
    <cfRule type="duplicateValues" dxfId="42" priority="40"/>
  </conditionalFormatting>
  <conditionalFormatting sqref="B2:C6">
    <cfRule type="expression" dxfId="41" priority="11">
      <formula>AND(XEC2=0,XED2&lt;&gt;"")</formula>
    </cfRule>
  </conditionalFormatting>
  <conditionalFormatting sqref="A2:A9">
    <cfRule type="expression" dxfId="40" priority="10">
      <formula>AND(XEC2=0,XED2&lt;&gt;"")</formula>
    </cfRule>
  </conditionalFormatting>
  <conditionalFormatting sqref="D2:K9">
    <cfRule type="cellIs" dxfId="39" priority="8" operator="lessThan">
      <formula>#REF!</formula>
    </cfRule>
    <cfRule type="cellIs" dxfId="38" priority="9" operator="equal">
      <formula>#REF!</formula>
    </cfRule>
  </conditionalFormatting>
  <conditionalFormatting sqref="B2:B4">
    <cfRule type="expression" dxfId="37" priority="7">
      <formula>AND(XEJ2=0,XEK2&lt;&gt;"")</formula>
    </cfRule>
  </conditionalFormatting>
  <conditionalFormatting sqref="B5:B6 C2:C6">
    <cfRule type="expression" dxfId="36" priority="6">
      <formula>AND(XEK2=0,XEL2&lt;&gt;"")</formula>
    </cfRule>
  </conditionalFormatting>
  <conditionalFormatting sqref="C7:C9 C1">
    <cfRule type="duplicateValues" dxfId="35" priority="5"/>
  </conditionalFormatting>
  <conditionalFormatting sqref="C1">
    <cfRule type="duplicateValues" dxfId="34" priority="4"/>
  </conditionalFormatting>
  <conditionalFormatting sqref="C2:C6">
    <cfRule type="duplicateValues" dxfId="33" priority="3"/>
  </conditionalFormatting>
  <conditionalFormatting sqref="L2:L9">
    <cfRule type="cellIs" dxfId="32" priority="1" operator="lessThan">
      <formula>#REF!*COUNTIF(D2:H2,"&gt;0")</formula>
    </cfRule>
    <cfRule type="cellIs" dxfId="31" priority="2" operator="equal">
      <formula>#REF!*COUNTIF(D2:H2,"&gt;0")</formula>
    </cfRule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79" fitToHeight="0" orientation="portrait" r:id="rId1"/>
  <headerFooter>
    <oddHeader>&amp;C中華民國107年全國業餘高爾夫夏季排名賽後權重成績排名</oddHead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5"/>
  <sheetViews>
    <sheetView showZeros="0" tabSelected="1" workbookViewId="0">
      <selection activeCell="B2" sqref="B2:O138"/>
    </sheetView>
  </sheetViews>
  <sheetFormatPr defaultRowHeight="15"/>
  <cols>
    <col min="1" max="1" width="6" style="7" bestFit="1" customWidth="1"/>
    <col min="2" max="2" width="7.5" style="7" bestFit="1" customWidth="1"/>
    <col min="3" max="3" width="10.25" style="7" bestFit="1" customWidth="1"/>
    <col min="4" max="7" width="10" style="7" customWidth="1"/>
    <col min="8" max="13" width="10.125" style="7" customWidth="1"/>
    <col min="14" max="14" width="9" style="7"/>
    <col min="15" max="15" width="10.625" style="7" customWidth="1"/>
    <col min="16" max="16384" width="9" style="7"/>
  </cols>
  <sheetData>
    <row r="1" spans="1:14">
      <c r="A1" s="22" t="s">
        <v>467</v>
      </c>
      <c r="B1" s="6" t="s">
        <v>334</v>
      </c>
      <c r="C1" s="6" t="s">
        <v>0</v>
      </c>
      <c r="D1" s="6" t="s">
        <v>253</v>
      </c>
      <c r="E1" s="6" t="s">
        <v>468</v>
      </c>
      <c r="F1" s="6" t="s">
        <v>469</v>
      </c>
      <c r="G1" s="6" t="s">
        <v>470</v>
      </c>
      <c r="H1" s="6" t="s">
        <v>471</v>
      </c>
      <c r="I1" s="6" t="s">
        <v>472</v>
      </c>
      <c r="J1" s="6" t="s">
        <v>473</v>
      </c>
      <c r="K1" s="6" t="s">
        <v>474</v>
      </c>
      <c r="L1" s="6" t="s">
        <v>475</v>
      </c>
      <c r="M1" s="5" t="s">
        <v>476</v>
      </c>
    </row>
    <row r="2" spans="1:14">
      <c r="A2" s="1">
        <v>1</v>
      </c>
      <c r="B2" s="21" t="s">
        <v>231</v>
      </c>
      <c r="C2" s="9" t="s">
        <v>233</v>
      </c>
      <c r="D2" s="3">
        <v>0</v>
      </c>
      <c r="E2" s="3">
        <v>0</v>
      </c>
      <c r="F2" s="3">
        <v>42</v>
      </c>
      <c r="G2" s="3">
        <v>41.75</v>
      </c>
      <c r="H2" s="3">
        <v>0</v>
      </c>
      <c r="I2" s="3">
        <v>0</v>
      </c>
      <c r="J2" s="3">
        <v>54.6</v>
      </c>
      <c r="K2" s="3">
        <v>62.625</v>
      </c>
      <c r="L2" s="3">
        <v>117.22499999999999</v>
      </c>
      <c r="M2" s="18">
        <v>0</v>
      </c>
    </row>
    <row r="3" spans="1:14">
      <c r="A3" s="1">
        <v>2</v>
      </c>
      <c r="B3" s="21" t="s">
        <v>231</v>
      </c>
      <c r="C3" s="9" t="s">
        <v>234</v>
      </c>
      <c r="D3" s="3">
        <v>15.632093933463793</v>
      </c>
      <c r="E3" s="3">
        <v>0</v>
      </c>
      <c r="F3" s="3">
        <v>33</v>
      </c>
      <c r="G3" s="3">
        <v>30.75</v>
      </c>
      <c r="H3" s="3">
        <v>15.632093933463793</v>
      </c>
      <c r="I3" s="3">
        <v>0</v>
      </c>
      <c r="J3" s="3">
        <v>42.9</v>
      </c>
      <c r="K3" s="3">
        <v>46.125</v>
      </c>
      <c r="L3" s="3">
        <v>104.65709393346378</v>
      </c>
      <c r="M3" s="18" t="s">
        <v>298</v>
      </c>
    </row>
    <row r="4" spans="1:14">
      <c r="A4" s="1">
        <v>3</v>
      </c>
      <c r="B4" s="21" t="s">
        <v>231</v>
      </c>
      <c r="C4" s="9" t="s">
        <v>241</v>
      </c>
      <c r="D4" s="3">
        <v>13.659491193737765</v>
      </c>
      <c r="E4" s="3">
        <v>0</v>
      </c>
      <c r="F4" s="3">
        <v>35</v>
      </c>
      <c r="G4" s="3">
        <v>24.75</v>
      </c>
      <c r="H4" s="3">
        <v>13.659491193737765</v>
      </c>
      <c r="I4" s="3">
        <v>0</v>
      </c>
      <c r="J4" s="3">
        <v>45.5</v>
      </c>
      <c r="K4" s="3">
        <v>37.125</v>
      </c>
      <c r="L4" s="3">
        <v>96.284491193737765</v>
      </c>
      <c r="M4" s="18" t="s">
        <v>298</v>
      </c>
    </row>
    <row r="5" spans="1:14">
      <c r="A5" s="1">
        <v>4</v>
      </c>
      <c r="B5" s="21" t="s">
        <v>231</v>
      </c>
      <c r="C5" s="9" t="s">
        <v>242</v>
      </c>
      <c r="D5" s="3">
        <v>5.7690802348336661</v>
      </c>
      <c r="E5" s="3">
        <v>0.20000000000000284</v>
      </c>
      <c r="F5" s="3">
        <v>23</v>
      </c>
      <c r="G5" s="3">
        <v>16.75</v>
      </c>
      <c r="H5" s="3">
        <v>5.7690802348336661</v>
      </c>
      <c r="I5" s="3">
        <v>0.24000000000000341</v>
      </c>
      <c r="J5" s="3">
        <v>29.900000000000002</v>
      </c>
      <c r="K5" s="3">
        <v>25.125</v>
      </c>
      <c r="L5" s="3">
        <v>61.034080234833674</v>
      </c>
      <c r="M5" s="18" t="s">
        <v>255</v>
      </c>
    </row>
    <row r="6" spans="1:14">
      <c r="A6" s="1">
        <v>5</v>
      </c>
      <c r="B6" s="21" t="s">
        <v>231</v>
      </c>
      <c r="C6" s="18" t="s">
        <v>331</v>
      </c>
      <c r="D6" s="3">
        <v>0</v>
      </c>
      <c r="E6" s="3">
        <v>0</v>
      </c>
      <c r="F6" s="3">
        <v>0</v>
      </c>
      <c r="G6" s="3">
        <v>38.75</v>
      </c>
      <c r="H6" s="3">
        <v>0</v>
      </c>
      <c r="I6" s="3">
        <v>0</v>
      </c>
      <c r="J6" s="3">
        <v>0</v>
      </c>
      <c r="K6" s="3">
        <v>58.125</v>
      </c>
      <c r="L6" s="3">
        <v>58.125</v>
      </c>
      <c r="M6" s="18">
        <v>0</v>
      </c>
    </row>
    <row r="7" spans="1:14">
      <c r="A7" s="1">
        <v>6</v>
      </c>
      <c r="B7" s="21" t="s">
        <v>231</v>
      </c>
      <c r="C7" s="18" t="s">
        <v>237</v>
      </c>
      <c r="D7" s="3">
        <v>16.618395303326821</v>
      </c>
      <c r="E7" s="3">
        <v>0</v>
      </c>
      <c r="F7" s="3">
        <v>8</v>
      </c>
      <c r="G7" s="3">
        <v>0</v>
      </c>
      <c r="H7" s="3">
        <v>16.618395303326821</v>
      </c>
      <c r="I7" s="3">
        <v>0</v>
      </c>
      <c r="J7" s="3">
        <v>10.4</v>
      </c>
      <c r="K7" s="3">
        <v>0</v>
      </c>
      <c r="L7" s="3">
        <v>27.01839530332682</v>
      </c>
      <c r="M7" s="18">
        <v>0</v>
      </c>
    </row>
    <row r="8" spans="1:14">
      <c r="A8" s="1">
        <v>7</v>
      </c>
      <c r="B8" s="21" t="s">
        <v>231</v>
      </c>
      <c r="C8" s="18" t="s">
        <v>332</v>
      </c>
      <c r="D8" s="3">
        <v>0</v>
      </c>
      <c r="E8" s="3">
        <v>0</v>
      </c>
      <c r="F8" s="3">
        <v>0</v>
      </c>
      <c r="G8" s="3">
        <v>13.125</v>
      </c>
      <c r="H8" s="3">
        <v>0</v>
      </c>
      <c r="I8" s="3">
        <v>0</v>
      </c>
      <c r="J8" s="3">
        <v>0</v>
      </c>
      <c r="K8" s="3">
        <v>19.6875</v>
      </c>
      <c r="L8" s="3">
        <v>19.6875</v>
      </c>
      <c r="M8" s="18">
        <v>0</v>
      </c>
    </row>
    <row r="9" spans="1:14">
      <c r="A9" s="1">
        <v>8</v>
      </c>
      <c r="B9" s="18" t="s">
        <v>231</v>
      </c>
      <c r="C9" s="9" t="s">
        <v>291</v>
      </c>
      <c r="D9" s="3">
        <v>0</v>
      </c>
      <c r="E9" s="3">
        <v>0</v>
      </c>
      <c r="F9" s="3">
        <v>8</v>
      </c>
      <c r="G9" s="3">
        <v>0</v>
      </c>
      <c r="H9" s="3">
        <v>0</v>
      </c>
      <c r="I9" s="3">
        <v>0</v>
      </c>
      <c r="J9" s="3">
        <v>10.4</v>
      </c>
      <c r="K9" s="3">
        <v>0</v>
      </c>
      <c r="L9" s="3">
        <v>10.4</v>
      </c>
      <c r="M9" s="18">
        <v>0</v>
      </c>
    </row>
    <row r="10" spans="1:14">
      <c r="A10" s="1">
        <v>9</v>
      </c>
      <c r="B10" s="18" t="s">
        <v>231</v>
      </c>
      <c r="C10" s="18" t="s">
        <v>787</v>
      </c>
      <c r="D10" s="3">
        <v>5.0684931506849296</v>
      </c>
      <c r="E10" s="3">
        <v>0</v>
      </c>
      <c r="F10" s="3">
        <v>0</v>
      </c>
      <c r="G10" s="3">
        <v>0</v>
      </c>
      <c r="H10" s="3">
        <v>5.0684931506849296</v>
      </c>
      <c r="I10" s="3">
        <v>0</v>
      </c>
      <c r="J10" s="3">
        <v>0</v>
      </c>
      <c r="K10" s="3">
        <v>0</v>
      </c>
      <c r="L10" s="3">
        <v>5.0684931506849296</v>
      </c>
      <c r="M10" s="18">
        <v>0</v>
      </c>
    </row>
    <row r="11" spans="1:14">
      <c r="A11" s="1">
        <v>10</v>
      </c>
      <c r="B11" s="18" t="s">
        <v>231</v>
      </c>
      <c r="C11" s="9" t="s">
        <v>333</v>
      </c>
      <c r="D11" s="3">
        <v>0</v>
      </c>
      <c r="E11" s="3">
        <v>0</v>
      </c>
      <c r="F11" s="3">
        <v>0</v>
      </c>
      <c r="G11" s="3">
        <v>2.125</v>
      </c>
      <c r="H11" s="3">
        <v>0</v>
      </c>
      <c r="I11" s="3">
        <v>0</v>
      </c>
      <c r="J11" s="3">
        <v>0</v>
      </c>
      <c r="K11" s="3">
        <v>3.1875</v>
      </c>
      <c r="L11" s="3">
        <v>3.1875</v>
      </c>
      <c r="M11" s="18">
        <v>0</v>
      </c>
    </row>
    <row r="12" spans="1:14">
      <c r="A12" s="1">
        <v>11</v>
      </c>
      <c r="B12" s="18" t="s">
        <v>231</v>
      </c>
      <c r="C12" s="18" t="s">
        <v>292</v>
      </c>
      <c r="D12" s="3">
        <v>0</v>
      </c>
      <c r="E12" s="3">
        <v>0</v>
      </c>
      <c r="F12" s="3">
        <v>0</v>
      </c>
      <c r="G12" s="3">
        <v>1.625</v>
      </c>
      <c r="H12" s="3">
        <v>0</v>
      </c>
      <c r="I12" s="3">
        <v>0</v>
      </c>
      <c r="J12" s="3">
        <v>0</v>
      </c>
      <c r="K12" s="3">
        <v>2.4375</v>
      </c>
      <c r="L12" s="3">
        <v>2.4375</v>
      </c>
      <c r="M12" s="18">
        <v>0</v>
      </c>
    </row>
    <row r="13" spans="1:14" hidden="1">
      <c r="A13" s="1">
        <v>12</v>
      </c>
      <c r="B13" s="18" t="s">
        <v>231</v>
      </c>
      <c r="C13" s="9" t="s">
        <v>244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8">
        <v>0</v>
      </c>
    </row>
    <row r="15" spans="1:14">
      <c r="N15" s="7">
        <f>SUM(I15:M15)</f>
        <v>0</v>
      </c>
    </row>
  </sheetData>
  <phoneticPr fontId="1" type="noConversion"/>
  <conditionalFormatting sqref="B4:B8">
    <cfRule type="expression" dxfId="30" priority="56">
      <formula>AND(XDS4=0,XDT4&lt;&gt;"")</formula>
    </cfRule>
  </conditionalFormatting>
  <conditionalFormatting sqref="B4:B8">
    <cfRule type="expression" dxfId="29" priority="55">
      <formula>AND(XDZ4=0,XEA4&lt;&gt;"")</formula>
    </cfRule>
  </conditionalFormatting>
  <conditionalFormatting sqref="B1:B2">
    <cfRule type="expression" dxfId="28" priority="54">
      <formula>AND(XEA1=0,XEB1&lt;&gt;"")</formula>
    </cfRule>
  </conditionalFormatting>
  <conditionalFormatting sqref="A1:A2 A4 A6 A8">
    <cfRule type="expression" dxfId="27" priority="53">
      <formula>AND(XEA1=0,XEB1&lt;&gt;"")</formula>
    </cfRule>
  </conditionalFormatting>
  <conditionalFormatting sqref="D1:K8">
    <cfRule type="cellIs" dxfId="26" priority="51" operator="lessThan">
      <formula>#REF!</formula>
    </cfRule>
    <cfRule type="cellIs" dxfId="25" priority="52" operator="equal">
      <formula>#REF!</formula>
    </cfRule>
  </conditionalFormatting>
  <conditionalFormatting sqref="L1:L8">
    <cfRule type="cellIs" dxfId="24" priority="49" operator="lessThan">
      <formula>#REF!*COUNTIF(D1:I1,"&gt;0")</formula>
    </cfRule>
    <cfRule type="cellIs" dxfId="23" priority="50" operator="equal">
      <formula>#REF!*COUNTIF(D1:I1,"&gt;0")</formula>
    </cfRule>
  </conditionalFormatting>
  <conditionalFormatting sqref="B2:B3">
    <cfRule type="expression" dxfId="22" priority="48">
      <formula>AND(XEJ2=0,XEK2&lt;&gt;"")</formula>
    </cfRule>
  </conditionalFormatting>
  <conditionalFormatting sqref="B4:B8">
    <cfRule type="expression" dxfId="21" priority="47">
      <formula>AND(XEK4=0,XEL4&lt;&gt;"")</formula>
    </cfRule>
  </conditionalFormatting>
  <conditionalFormatting sqref="C5:C8">
    <cfRule type="expression" dxfId="20" priority="46">
      <formula>AND(XEM5=0,XEN5&lt;&gt;"")</formula>
    </cfRule>
  </conditionalFormatting>
  <conditionalFormatting sqref="C1">
    <cfRule type="duplicateValues" dxfId="19" priority="40"/>
  </conditionalFormatting>
  <conditionalFormatting sqref="B2">
    <cfRule type="expression" dxfId="18" priority="28">
      <formula>AND(XEA2=0,XEB2&lt;&gt;"")</formula>
    </cfRule>
  </conditionalFormatting>
  <conditionalFormatting sqref="A2 A4:A8">
    <cfRule type="expression" dxfId="17" priority="27">
      <formula>AND(XEA2=0,XEB2&lt;&gt;"")</formula>
    </cfRule>
  </conditionalFormatting>
  <conditionalFormatting sqref="B2:B3">
    <cfRule type="expression" dxfId="16" priority="22">
      <formula>AND(XEJ2=0,XEK2&lt;&gt;"")</formula>
    </cfRule>
  </conditionalFormatting>
  <conditionalFormatting sqref="C1:C8">
    <cfRule type="duplicateValues" dxfId="15" priority="65"/>
  </conditionalFormatting>
  <conditionalFormatting sqref="C2:C8">
    <cfRule type="duplicateValues" dxfId="14" priority="85"/>
  </conditionalFormatting>
  <conditionalFormatting sqref="B4:B8">
    <cfRule type="expression" dxfId="13" priority="14">
      <formula>AND(XDS4=0,XDT4&lt;&gt;"")</formula>
    </cfRule>
  </conditionalFormatting>
  <conditionalFormatting sqref="B4:B8">
    <cfRule type="expression" dxfId="12" priority="13">
      <formula>AND(XDZ4=0,XEA4&lt;&gt;"")</formula>
    </cfRule>
  </conditionalFormatting>
  <conditionalFormatting sqref="B1:B2">
    <cfRule type="expression" dxfId="11" priority="12">
      <formula>AND(XEA1=0,XEB1&lt;&gt;"")</formula>
    </cfRule>
  </conditionalFormatting>
  <conditionalFormatting sqref="A1:A2 A4:A8 A10 A12">
    <cfRule type="expression" dxfId="10" priority="11">
      <formula>AND(XEA1=0,XEB1&lt;&gt;"")</formula>
    </cfRule>
  </conditionalFormatting>
  <conditionalFormatting sqref="D2:K13">
    <cfRule type="cellIs" dxfId="9" priority="9" operator="lessThan">
      <formula>#REF!</formula>
    </cfRule>
    <cfRule type="cellIs" dxfId="8" priority="10" operator="equal">
      <formula>#REF!</formula>
    </cfRule>
  </conditionalFormatting>
  <conditionalFormatting sqref="B2:B3">
    <cfRule type="expression" dxfId="7" priority="8">
      <formula>AND(XEJ2=0,XEK2&lt;&gt;"")</formula>
    </cfRule>
  </conditionalFormatting>
  <conditionalFormatting sqref="B4:B8">
    <cfRule type="expression" dxfId="6" priority="7">
      <formula>AND(XEK4=0,XEL4&lt;&gt;"")</formula>
    </cfRule>
  </conditionalFormatting>
  <conditionalFormatting sqref="C1">
    <cfRule type="duplicateValues" dxfId="5" priority="6"/>
  </conditionalFormatting>
  <conditionalFormatting sqref="C2:C8">
    <cfRule type="expression" dxfId="4" priority="5">
      <formula>AND(XEI2=0,XEJ2&lt;&gt;"")</formula>
    </cfRule>
  </conditionalFormatting>
  <conditionalFormatting sqref="C2:C8">
    <cfRule type="expression" dxfId="3" priority="4">
      <formula>AND(XEM2=0,XEN2&lt;&gt;"")</formula>
    </cfRule>
  </conditionalFormatting>
  <conditionalFormatting sqref="C2:C8">
    <cfRule type="duplicateValues" dxfId="2" priority="3"/>
  </conditionalFormatting>
  <conditionalFormatting sqref="L1:L13">
    <cfRule type="cellIs" dxfId="1" priority="1" operator="lessThan">
      <formula>#REF!*COUNTIF(D1:H1,"&gt;0")</formula>
    </cfRule>
    <cfRule type="cellIs" dxfId="0" priority="2" operator="equal">
      <formula>#REF!*COUNTIF(D1:H1,"&gt;0")</formula>
    </cfRule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79" fitToHeight="0" orientation="portrait" r:id="rId1"/>
  <headerFooter>
    <oddHeader>&amp;C中華民國107年全國業餘高爾夫夏季排名賽後權重成績排名</oddHead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>
        <v>1</v>
      </c>
      <c r="B2" s="1" t="s">
        <v>641</v>
      </c>
      <c r="C2" s="1" t="s">
        <v>496</v>
      </c>
      <c r="D2" s="1">
        <v>67</v>
      </c>
      <c r="E2" s="1">
        <v>69</v>
      </c>
      <c r="F2" s="1">
        <v>69</v>
      </c>
      <c r="G2" s="1">
        <v>73</v>
      </c>
      <c r="H2" s="1">
        <v>278</v>
      </c>
      <c r="I2" s="1"/>
      <c r="J2" s="2">
        <v>16.333333333333329</v>
      </c>
      <c r="K2" s="2">
        <v>14</v>
      </c>
      <c r="L2" s="2">
        <v>15.236842105263165</v>
      </c>
      <c r="M2" s="2">
        <v>12.945945945945951</v>
      </c>
      <c r="N2" s="2">
        <v>58.516121384542444</v>
      </c>
    </row>
    <row r="3" spans="1:14" ht="16.5">
      <c r="A3" s="1">
        <v>2</v>
      </c>
      <c r="B3" s="1" t="s">
        <v>497</v>
      </c>
      <c r="C3" s="1" t="s">
        <v>517</v>
      </c>
      <c r="D3" s="1">
        <v>73</v>
      </c>
      <c r="E3" s="1">
        <v>68</v>
      </c>
      <c r="F3" s="1">
        <v>71</v>
      </c>
      <c r="G3" s="1">
        <v>71</v>
      </c>
      <c r="H3" s="1">
        <v>283</v>
      </c>
      <c r="I3" s="1"/>
      <c r="J3" s="2">
        <v>10.333333333333329</v>
      </c>
      <c r="K3" s="2">
        <v>15</v>
      </c>
      <c r="L3" s="2">
        <v>13.236842105263165</v>
      </c>
      <c r="M3" s="2">
        <v>14.945945945945951</v>
      </c>
      <c r="N3" s="2">
        <v>53.516121384542444</v>
      </c>
    </row>
    <row r="4" spans="1:14" ht="16.5">
      <c r="A4" s="1">
        <v>3</v>
      </c>
      <c r="B4" s="1" t="s">
        <v>641</v>
      </c>
      <c r="C4" s="1" t="s">
        <v>500</v>
      </c>
      <c r="D4" s="1">
        <v>74</v>
      </c>
      <c r="E4" s="1">
        <v>69</v>
      </c>
      <c r="F4" s="1">
        <v>69</v>
      </c>
      <c r="G4" s="1">
        <v>72</v>
      </c>
      <c r="H4" s="1">
        <v>284</v>
      </c>
      <c r="I4" s="1"/>
      <c r="J4" s="2">
        <v>9.3333333333333286</v>
      </c>
      <c r="K4" s="2">
        <v>14</v>
      </c>
      <c r="L4" s="2">
        <v>15.236842105263165</v>
      </c>
      <c r="M4" s="2">
        <v>13.945945945945951</v>
      </c>
      <c r="N4" s="2">
        <v>52.516121384542444</v>
      </c>
    </row>
    <row r="5" spans="1:14" ht="16.5">
      <c r="A5" s="1">
        <v>4</v>
      </c>
      <c r="B5" s="1" t="s">
        <v>641</v>
      </c>
      <c r="C5" s="1" t="s">
        <v>520</v>
      </c>
      <c r="D5" s="1">
        <v>73</v>
      </c>
      <c r="E5" s="1">
        <v>70</v>
      </c>
      <c r="F5" s="1">
        <v>71</v>
      </c>
      <c r="G5" s="1">
        <v>71</v>
      </c>
      <c r="H5" s="1">
        <v>285</v>
      </c>
      <c r="I5" s="1"/>
      <c r="J5" s="2">
        <v>10.333333333333329</v>
      </c>
      <c r="K5" s="2">
        <v>13</v>
      </c>
      <c r="L5" s="2">
        <v>13.236842105263165</v>
      </c>
      <c r="M5" s="2">
        <v>14.945945945945951</v>
      </c>
      <c r="N5" s="2">
        <v>51.516121384542444</v>
      </c>
    </row>
    <row r="6" spans="1:14" ht="16.5">
      <c r="A6" s="1">
        <v>5</v>
      </c>
      <c r="B6" s="1" t="s">
        <v>641</v>
      </c>
      <c r="C6" s="1" t="s">
        <v>502</v>
      </c>
      <c r="D6" s="1">
        <v>74</v>
      </c>
      <c r="E6" s="1">
        <v>72</v>
      </c>
      <c r="F6" s="1">
        <v>69</v>
      </c>
      <c r="G6" s="1">
        <v>71</v>
      </c>
      <c r="H6" s="1">
        <v>286</v>
      </c>
      <c r="I6" s="1"/>
      <c r="J6" s="2">
        <v>9.3333333333333286</v>
      </c>
      <c r="K6" s="2">
        <v>11</v>
      </c>
      <c r="L6" s="2">
        <v>15.236842105263165</v>
      </c>
      <c r="M6" s="2">
        <v>14.945945945945951</v>
      </c>
      <c r="N6" s="2">
        <v>50.516121384542444</v>
      </c>
    </row>
    <row r="7" spans="1:14" ht="16.5">
      <c r="A7" s="1">
        <v>6</v>
      </c>
      <c r="B7" s="1" t="s">
        <v>497</v>
      </c>
      <c r="C7" s="1" t="s">
        <v>503</v>
      </c>
      <c r="D7" s="1">
        <v>70</v>
      </c>
      <c r="E7" s="1">
        <v>68</v>
      </c>
      <c r="F7" s="1">
        <v>70</v>
      </c>
      <c r="G7" s="1">
        <v>78</v>
      </c>
      <c r="H7" s="1">
        <v>286</v>
      </c>
      <c r="I7" s="1"/>
      <c r="J7" s="2">
        <v>13.333333333333329</v>
      </c>
      <c r="K7" s="2">
        <v>15</v>
      </c>
      <c r="L7" s="2">
        <v>14.236842105263165</v>
      </c>
      <c r="M7" s="2">
        <v>7.9459459459459509</v>
      </c>
      <c r="N7" s="2">
        <v>50.516121384542444</v>
      </c>
    </row>
    <row r="8" spans="1:14" ht="16.5">
      <c r="A8" s="1">
        <v>7</v>
      </c>
      <c r="B8" s="1" t="s">
        <v>497</v>
      </c>
      <c r="C8" s="1" t="s">
        <v>508</v>
      </c>
      <c r="D8" s="1">
        <v>76</v>
      </c>
      <c r="E8" s="1">
        <v>69</v>
      </c>
      <c r="F8" s="1">
        <v>72</v>
      </c>
      <c r="G8" s="1">
        <v>70</v>
      </c>
      <c r="H8" s="1">
        <v>287</v>
      </c>
      <c r="I8" s="1"/>
      <c r="J8" s="2">
        <v>7.3333333333333286</v>
      </c>
      <c r="K8" s="2">
        <v>14</v>
      </c>
      <c r="L8" s="2">
        <v>12.236842105263165</v>
      </c>
      <c r="M8" s="2">
        <v>15.945945945945951</v>
      </c>
      <c r="N8" s="2">
        <v>49.516121384542444</v>
      </c>
    </row>
    <row r="9" spans="1:14" ht="16.5">
      <c r="A9" s="1">
        <v>8</v>
      </c>
      <c r="B9" s="1" t="s">
        <v>497</v>
      </c>
      <c r="C9" s="1" t="s">
        <v>499</v>
      </c>
      <c r="D9" s="1">
        <v>70</v>
      </c>
      <c r="E9" s="1">
        <v>70</v>
      </c>
      <c r="F9" s="1">
        <v>74</v>
      </c>
      <c r="G9" s="1">
        <v>73</v>
      </c>
      <c r="H9" s="1">
        <v>287</v>
      </c>
      <c r="I9" s="1"/>
      <c r="J9" s="2">
        <v>13.333333333333329</v>
      </c>
      <c r="K9" s="2">
        <v>13</v>
      </c>
      <c r="L9" s="2">
        <v>10.236842105263165</v>
      </c>
      <c r="M9" s="2">
        <v>12.945945945945951</v>
      </c>
      <c r="N9" s="2">
        <v>49.516121384542444</v>
      </c>
    </row>
    <row r="10" spans="1:14" ht="16.5">
      <c r="A10" s="1">
        <v>9</v>
      </c>
      <c r="B10" s="1" t="s">
        <v>497</v>
      </c>
      <c r="C10" s="1" t="s">
        <v>505</v>
      </c>
      <c r="D10" s="1">
        <v>73</v>
      </c>
      <c r="E10" s="1">
        <v>70</v>
      </c>
      <c r="F10" s="1">
        <v>71</v>
      </c>
      <c r="G10" s="1">
        <v>74</v>
      </c>
      <c r="H10" s="1">
        <v>288</v>
      </c>
      <c r="I10" s="1"/>
      <c r="J10" s="2">
        <v>10.333333333333329</v>
      </c>
      <c r="K10" s="2">
        <v>13</v>
      </c>
      <c r="L10" s="2">
        <v>13.236842105263165</v>
      </c>
      <c r="M10" s="2">
        <v>11.945945945945951</v>
      </c>
      <c r="N10" s="2">
        <v>48.516121384542444</v>
      </c>
    </row>
    <row r="11" spans="1:14" ht="16.5">
      <c r="A11" s="1">
        <v>10</v>
      </c>
      <c r="B11" s="1" t="s">
        <v>641</v>
      </c>
      <c r="C11" s="1" t="s">
        <v>512</v>
      </c>
      <c r="D11" s="1">
        <v>73</v>
      </c>
      <c r="E11" s="1">
        <v>75</v>
      </c>
      <c r="F11" s="1">
        <v>71</v>
      </c>
      <c r="G11" s="1">
        <v>71</v>
      </c>
      <c r="H11" s="1">
        <v>290</v>
      </c>
      <c r="I11" s="1"/>
      <c r="J11" s="2">
        <v>10.333333333333329</v>
      </c>
      <c r="K11" s="2">
        <v>8</v>
      </c>
      <c r="L11" s="2">
        <v>13.236842105263165</v>
      </c>
      <c r="M11" s="2">
        <v>14.945945945945951</v>
      </c>
      <c r="N11" s="2">
        <v>46.516121384542444</v>
      </c>
    </row>
    <row r="12" spans="1:14" ht="16.5">
      <c r="A12" s="1">
        <v>11</v>
      </c>
      <c r="B12" s="1" t="s">
        <v>497</v>
      </c>
      <c r="C12" s="1" t="s">
        <v>506</v>
      </c>
      <c r="D12" s="1">
        <v>72</v>
      </c>
      <c r="E12" s="1">
        <v>72</v>
      </c>
      <c r="F12" s="1">
        <v>70</v>
      </c>
      <c r="G12" s="1">
        <v>76</v>
      </c>
      <c r="H12" s="1">
        <v>290</v>
      </c>
      <c r="I12" s="1"/>
      <c r="J12" s="2">
        <v>11.333333333333329</v>
      </c>
      <c r="K12" s="2">
        <v>11</v>
      </c>
      <c r="L12" s="2">
        <v>14.236842105263165</v>
      </c>
      <c r="M12" s="2">
        <v>9.9459459459459509</v>
      </c>
      <c r="N12" s="2">
        <v>46.516121384542444</v>
      </c>
    </row>
    <row r="13" spans="1:14" ht="16.5">
      <c r="A13" s="1">
        <v>12</v>
      </c>
      <c r="B13" s="1" t="s">
        <v>641</v>
      </c>
      <c r="C13" s="1" t="s">
        <v>525</v>
      </c>
      <c r="D13" s="1">
        <v>73</v>
      </c>
      <c r="E13" s="1">
        <v>77</v>
      </c>
      <c r="F13" s="1">
        <v>74</v>
      </c>
      <c r="G13" s="1">
        <v>67</v>
      </c>
      <c r="H13" s="1">
        <v>291</v>
      </c>
      <c r="I13" s="1"/>
      <c r="J13" s="2">
        <v>10.333333333333329</v>
      </c>
      <c r="K13" s="2">
        <v>6</v>
      </c>
      <c r="L13" s="2">
        <v>10.236842105263165</v>
      </c>
      <c r="M13" s="2">
        <v>18.945945945945951</v>
      </c>
      <c r="N13" s="2">
        <v>45.516121384542444</v>
      </c>
    </row>
    <row r="14" spans="1:14" ht="16.5">
      <c r="A14" s="1">
        <v>13</v>
      </c>
      <c r="B14" s="1" t="s">
        <v>497</v>
      </c>
      <c r="C14" s="1" t="s">
        <v>530</v>
      </c>
      <c r="D14" s="1">
        <v>72</v>
      </c>
      <c r="E14" s="1">
        <v>70</v>
      </c>
      <c r="F14" s="1">
        <v>76</v>
      </c>
      <c r="G14" s="1">
        <v>73</v>
      </c>
      <c r="H14" s="1">
        <v>291</v>
      </c>
      <c r="I14" s="1"/>
      <c r="J14" s="2">
        <v>11.333333333333329</v>
      </c>
      <c r="K14" s="2">
        <v>13</v>
      </c>
      <c r="L14" s="2">
        <v>8.2368421052631646</v>
      </c>
      <c r="M14" s="2">
        <v>12.945945945945951</v>
      </c>
      <c r="N14" s="2">
        <v>45.516121384542444</v>
      </c>
    </row>
    <row r="15" spans="1:14" ht="16.5">
      <c r="A15" s="1">
        <v>14</v>
      </c>
      <c r="B15" s="1" t="s">
        <v>497</v>
      </c>
      <c r="C15" s="1" t="s">
        <v>532</v>
      </c>
      <c r="D15" s="1">
        <v>70</v>
      </c>
      <c r="E15" s="1">
        <v>76</v>
      </c>
      <c r="F15" s="1">
        <v>72</v>
      </c>
      <c r="G15" s="1">
        <v>74</v>
      </c>
      <c r="H15" s="1">
        <v>292</v>
      </c>
      <c r="I15" s="1"/>
      <c r="J15" s="2">
        <v>13.333333333333329</v>
      </c>
      <c r="K15" s="2">
        <v>7</v>
      </c>
      <c r="L15" s="2">
        <v>12.236842105263165</v>
      </c>
      <c r="M15" s="2">
        <v>11.945945945945951</v>
      </c>
      <c r="N15" s="2">
        <v>44.516121384542444</v>
      </c>
    </row>
    <row r="16" spans="1:14" ht="16.5">
      <c r="A16" s="1">
        <v>15</v>
      </c>
      <c r="B16" s="1" t="s">
        <v>497</v>
      </c>
      <c r="C16" s="1" t="s">
        <v>523</v>
      </c>
      <c r="D16" s="1">
        <v>75</v>
      </c>
      <c r="E16" s="1">
        <v>70</v>
      </c>
      <c r="F16" s="1">
        <v>76</v>
      </c>
      <c r="G16" s="1">
        <v>72</v>
      </c>
      <c r="H16" s="1">
        <v>293</v>
      </c>
      <c r="I16" s="1"/>
      <c r="J16" s="2">
        <v>8.3333333333333286</v>
      </c>
      <c r="K16" s="2">
        <v>13</v>
      </c>
      <c r="L16" s="2">
        <v>8.2368421052631646</v>
      </c>
      <c r="M16" s="2">
        <v>13.945945945945951</v>
      </c>
      <c r="N16" s="2">
        <v>43.516121384542444</v>
      </c>
    </row>
    <row r="17" spans="1:14" ht="16.5">
      <c r="A17" s="1">
        <v>16</v>
      </c>
      <c r="B17" s="1" t="s">
        <v>497</v>
      </c>
      <c r="C17" s="1" t="s">
        <v>514</v>
      </c>
      <c r="D17" s="1">
        <v>72</v>
      </c>
      <c r="E17" s="1">
        <v>71</v>
      </c>
      <c r="F17" s="1">
        <v>75</v>
      </c>
      <c r="G17" s="1">
        <v>75</v>
      </c>
      <c r="H17" s="1">
        <v>293</v>
      </c>
      <c r="I17" s="1"/>
      <c r="J17" s="2">
        <v>11.333333333333329</v>
      </c>
      <c r="K17" s="2">
        <v>12</v>
      </c>
      <c r="L17" s="2">
        <v>9.2368421052631646</v>
      </c>
      <c r="M17" s="2">
        <v>10.945945945945951</v>
      </c>
      <c r="N17" s="2">
        <v>43.516121384542444</v>
      </c>
    </row>
    <row r="18" spans="1:14" ht="16.5">
      <c r="A18" s="1">
        <v>17</v>
      </c>
      <c r="B18" s="1" t="s">
        <v>497</v>
      </c>
      <c r="C18" s="1" t="s">
        <v>528</v>
      </c>
      <c r="D18" s="1">
        <v>77</v>
      </c>
      <c r="E18" s="1">
        <v>70</v>
      </c>
      <c r="F18" s="1">
        <v>69</v>
      </c>
      <c r="G18" s="1">
        <v>79</v>
      </c>
      <c r="H18" s="1">
        <v>295</v>
      </c>
      <c r="I18" s="1"/>
      <c r="J18" s="2">
        <v>6.3333333333333286</v>
      </c>
      <c r="K18" s="2">
        <v>13</v>
      </c>
      <c r="L18" s="2">
        <v>15.236842105263165</v>
      </c>
      <c r="M18" s="2">
        <v>6.9459459459459509</v>
      </c>
      <c r="N18" s="2">
        <v>41.516121384542444</v>
      </c>
    </row>
    <row r="19" spans="1:14" ht="16.5">
      <c r="A19" s="1">
        <v>18</v>
      </c>
      <c r="B19" s="1" t="s">
        <v>642</v>
      </c>
      <c r="C19" s="1" t="s">
        <v>515</v>
      </c>
      <c r="D19" s="1">
        <v>76</v>
      </c>
      <c r="E19" s="1">
        <v>70</v>
      </c>
      <c r="F19" s="1">
        <v>77</v>
      </c>
      <c r="G19" s="1">
        <v>74</v>
      </c>
      <c r="H19" s="1">
        <v>297</v>
      </c>
      <c r="I19" s="1"/>
      <c r="J19" s="2">
        <v>7.3333333333333286</v>
      </c>
      <c r="K19" s="2">
        <v>13</v>
      </c>
      <c r="L19" s="2">
        <v>7.2368421052631646</v>
      </c>
      <c r="M19" s="2">
        <v>11.945945945945951</v>
      </c>
      <c r="N19" s="2">
        <v>39.516121384542444</v>
      </c>
    </row>
    <row r="20" spans="1:14" ht="16.5">
      <c r="A20" s="1">
        <v>19</v>
      </c>
      <c r="B20" s="1" t="s">
        <v>642</v>
      </c>
      <c r="C20" s="1" t="s">
        <v>522</v>
      </c>
      <c r="D20" s="1">
        <v>76</v>
      </c>
      <c r="E20" s="1">
        <v>76</v>
      </c>
      <c r="F20" s="1">
        <v>70</v>
      </c>
      <c r="G20" s="1">
        <v>75</v>
      </c>
      <c r="H20" s="1">
        <v>297</v>
      </c>
      <c r="I20" s="1"/>
      <c r="J20" s="2">
        <v>7.3333333333333286</v>
      </c>
      <c r="K20" s="2">
        <v>7</v>
      </c>
      <c r="L20" s="2">
        <v>14.236842105263165</v>
      </c>
      <c r="M20" s="2">
        <v>10.945945945945951</v>
      </c>
      <c r="N20" s="2">
        <v>39.516121384542444</v>
      </c>
    </row>
    <row r="21" spans="1:14" ht="16.5">
      <c r="A21" s="1">
        <v>20</v>
      </c>
      <c r="B21" s="1" t="s">
        <v>642</v>
      </c>
      <c r="C21" s="1" t="s">
        <v>511</v>
      </c>
      <c r="D21" s="1">
        <v>72</v>
      </c>
      <c r="E21" s="1">
        <v>76</v>
      </c>
      <c r="F21" s="1">
        <v>72</v>
      </c>
      <c r="G21" s="1">
        <v>77</v>
      </c>
      <c r="H21" s="1">
        <v>297</v>
      </c>
      <c r="I21" s="1"/>
      <c r="J21" s="2">
        <v>11.333333333333329</v>
      </c>
      <c r="K21" s="2">
        <v>7</v>
      </c>
      <c r="L21" s="2">
        <v>12.236842105263165</v>
      </c>
      <c r="M21" s="2">
        <v>8.9459459459459509</v>
      </c>
      <c r="N21" s="2">
        <v>39.516121384542444</v>
      </c>
    </row>
    <row r="22" spans="1:14" ht="16.5">
      <c r="A22" s="1">
        <v>21</v>
      </c>
      <c r="B22" s="1" t="s">
        <v>497</v>
      </c>
      <c r="C22" s="1" t="s">
        <v>533</v>
      </c>
      <c r="D22" s="1">
        <v>73</v>
      </c>
      <c r="E22" s="1">
        <v>73</v>
      </c>
      <c r="F22" s="1">
        <v>81</v>
      </c>
      <c r="G22" s="1">
        <v>72</v>
      </c>
      <c r="H22" s="1">
        <v>299</v>
      </c>
      <c r="I22" s="1"/>
      <c r="J22" s="2">
        <v>10.333333333333329</v>
      </c>
      <c r="K22" s="2">
        <v>10</v>
      </c>
      <c r="L22" s="2">
        <v>3.2368421052631646</v>
      </c>
      <c r="M22" s="2">
        <v>13.945945945945951</v>
      </c>
      <c r="N22" s="2">
        <v>37.516121384542444</v>
      </c>
    </row>
    <row r="23" spans="1:14" ht="16.5">
      <c r="A23" s="1">
        <v>22</v>
      </c>
      <c r="B23" s="1" t="s">
        <v>641</v>
      </c>
      <c r="C23" s="1" t="s">
        <v>539</v>
      </c>
      <c r="D23" s="1">
        <v>74</v>
      </c>
      <c r="E23" s="1">
        <v>76</v>
      </c>
      <c r="F23" s="1">
        <v>73</v>
      </c>
      <c r="G23" s="1">
        <v>76</v>
      </c>
      <c r="H23" s="1">
        <v>299</v>
      </c>
      <c r="I23" s="1"/>
      <c r="J23" s="2">
        <v>9.3333333333333286</v>
      </c>
      <c r="K23" s="2">
        <v>7</v>
      </c>
      <c r="L23" s="2">
        <v>11.236842105263165</v>
      </c>
      <c r="M23" s="2">
        <v>9.9459459459459509</v>
      </c>
      <c r="N23" s="2">
        <v>37.516121384542444</v>
      </c>
    </row>
    <row r="24" spans="1:14" ht="16.5">
      <c r="A24" s="1">
        <v>23</v>
      </c>
      <c r="B24" s="1" t="s">
        <v>641</v>
      </c>
      <c r="C24" s="1" t="s">
        <v>540</v>
      </c>
      <c r="D24" s="1">
        <v>74</v>
      </c>
      <c r="E24" s="1">
        <v>77</v>
      </c>
      <c r="F24" s="1">
        <v>77</v>
      </c>
      <c r="G24" s="1">
        <v>75</v>
      </c>
      <c r="H24" s="1">
        <v>303</v>
      </c>
      <c r="I24" s="1"/>
      <c r="J24" s="2">
        <v>9.3333333333333286</v>
      </c>
      <c r="K24" s="2">
        <v>6</v>
      </c>
      <c r="L24" s="2">
        <v>7.2368421052631646</v>
      </c>
      <c r="M24" s="2">
        <v>10.945945945945951</v>
      </c>
      <c r="N24" s="2">
        <v>33.516121384542444</v>
      </c>
    </row>
    <row r="25" spans="1:14" ht="16.5">
      <c r="A25" s="1">
        <v>24</v>
      </c>
      <c r="B25" s="1" t="s">
        <v>642</v>
      </c>
      <c r="C25" s="1" t="s">
        <v>524</v>
      </c>
      <c r="D25" s="1">
        <v>77</v>
      </c>
      <c r="E25" s="1">
        <v>76</v>
      </c>
      <c r="F25" s="1">
        <v>74</v>
      </c>
      <c r="G25" s="1">
        <v>76</v>
      </c>
      <c r="H25" s="1">
        <v>303</v>
      </c>
      <c r="I25" s="1"/>
      <c r="J25" s="2">
        <v>6.3333333333333286</v>
      </c>
      <c r="K25" s="2">
        <v>7</v>
      </c>
      <c r="L25" s="2">
        <v>10.236842105263165</v>
      </c>
      <c r="M25" s="2">
        <v>9.9459459459459509</v>
      </c>
      <c r="N25" s="2">
        <v>33.516121384542444</v>
      </c>
    </row>
    <row r="26" spans="1:14" ht="16.5">
      <c r="A26" s="1">
        <v>25</v>
      </c>
      <c r="B26" s="1" t="s">
        <v>641</v>
      </c>
      <c r="C26" s="1" t="s">
        <v>504</v>
      </c>
      <c r="D26" s="1">
        <v>79</v>
      </c>
      <c r="E26" s="1">
        <v>73</v>
      </c>
      <c r="F26" s="1">
        <v>72</v>
      </c>
      <c r="G26" s="1">
        <v>80</v>
      </c>
      <c r="H26" s="1">
        <v>304</v>
      </c>
      <c r="I26" s="1"/>
      <c r="J26" s="2">
        <v>4.3333333333333286</v>
      </c>
      <c r="K26" s="2">
        <v>10</v>
      </c>
      <c r="L26" s="2">
        <v>12.236842105263165</v>
      </c>
      <c r="M26" s="2">
        <v>5.9459459459459509</v>
      </c>
      <c r="N26" s="2">
        <v>32.516121384542444</v>
      </c>
    </row>
    <row r="27" spans="1:14" ht="16.5">
      <c r="A27" s="1">
        <v>26</v>
      </c>
      <c r="B27" s="1" t="s">
        <v>642</v>
      </c>
      <c r="C27" s="1" t="s">
        <v>526</v>
      </c>
      <c r="D27" s="1">
        <v>75</v>
      </c>
      <c r="E27" s="1">
        <v>78</v>
      </c>
      <c r="F27" s="1">
        <v>72</v>
      </c>
      <c r="G27" s="1">
        <v>80</v>
      </c>
      <c r="H27" s="1">
        <v>305</v>
      </c>
      <c r="I27" s="1"/>
      <c r="J27" s="2">
        <v>8.3333333333333286</v>
      </c>
      <c r="K27" s="2">
        <v>5</v>
      </c>
      <c r="L27" s="2">
        <v>12.236842105263165</v>
      </c>
      <c r="M27" s="2">
        <v>5.9459459459459509</v>
      </c>
      <c r="N27" s="2">
        <v>31.516121384542444</v>
      </c>
    </row>
    <row r="28" spans="1:14" ht="16.5">
      <c r="A28" s="1">
        <v>27</v>
      </c>
      <c r="B28" s="1" t="s">
        <v>641</v>
      </c>
      <c r="C28" s="1" t="s">
        <v>513</v>
      </c>
      <c r="D28" s="1">
        <v>77</v>
      </c>
      <c r="E28" s="1">
        <v>76</v>
      </c>
      <c r="F28" s="1">
        <v>71</v>
      </c>
      <c r="G28" s="1">
        <v>81</v>
      </c>
      <c r="H28" s="1">
        <v>305</v>
      </c>
      <c r="I28" s="1"/>
      <c r="J28" s="2">
        <v>6.3333333333333286</v>
      </c>
      <c r="K28" s="2">
        <v>7</v>
      </c>
      <c r="L28" s="2">
        <v>13.236842105263165</v>
      </c>
      <c r="M28" s="2">
        <v>4.9459459459459509</v>
      </c>
      <c r="N28" s="2">
        <v>31.516121384542444</v>
      </c>
    </row>
    <row r="29" spans="1:14" ht="16.5">
      <c r="A29" s="1">
        <v>28</v>
      </c>
      <c r="B29" s="1" t="s">
        <v>642</v>
      </c>
      <c r="C29" s="1" t="s">
        <v>562</v>
      </c>
      <c r="D29" s="1">
        <v>74</v>
      </c>
      <c r="E29" s="1">
        <v>79</v>
      </c>
      <c r="F29" s="1">
        <v>79</v>
      </c>
      <c r="G29" s="1">
        <v>76</v>
      </c>
      <c r="H29" s="1">
        <v>308</v>
      </c>
      <c r="I29" s="1"/>
      <c r="J29" s="2">
        <v>9.3333333333333286</v>
      </c>
      <c r="K29" s="2">
        <v>4</v>
      </c>
      <c r="L29" s="2">
        <v>5.2368421052631646</v>
      </c>
      <c r="M29" s="2">
        <v>9.9459459459459509</v>
      </c>
      <c r="N29" s="2">
        <v>28.516121384542444</v>
      </c>
    </row>
    <row r="30" spans="1:14" ht="16.5">
      <c r="A30" s="1">
        <v>29</v>
      </c>
      <c r="B30" s="1" t="s">
        <v>642</v>
      </c>
      <c r="C30" s="1" t="s">
        <v>546</v>
      </c>
      <c r="D30" s="1">
        <v>75</v>
      </c>
      <c r="E30" s="1">
        <v>80</v>
      </c>
      <c r="F30" s="1">
        <v>77</v>
      </c>
      <c r="G30" s="1">
        <v>78</v>
      </c>
      <c r="H30" s="1">
        <v>310</v>
      </c>
      <c r="I30" s="1"/>
      <c r="J30" s="2">
        <v>8.3333333333333286</v>
      </c>
      <c r="K30" s="2">
        <v>3</v>
      </c>
      <c r="L30" s="2">
        <v>7.2368421052631646</v>
      </c>
      <c r="M30" s="2">
        <v>7.9459459459459509</v>
      </c>
      <c r="N30" s="2">
        <v>26.516121384542444</v>
      </c>
    </row>
    <row r="31" spans="1:14" ht="16.5">
      <c r="A31" s="1">
        <v>30</v>
      </c>
      <c r="B31" s="1" t="s">
        <v>642</v>
      </c>
      <c r="C31" s="1" t="s">
        <v>549</v>
      </c>
      <c r="D31" s="1">
        <v>80</v>
      </c>
      <c r="E31" s="1">
        <v>78</v>
      </c>
      <c r="F31" s="1">
        <v>75</v>
      </c>
      <c r="G31" s="1">
        <v>78</v>
      </c>
      <c r="H31" s="1">
        <v>311</v>
      </c>
      <c r="I31" s="1"/>
      <c r="J31" s="2">
        <v>3.3333333333333286</v>
      </c>
      <c r="K31" s="2">
        <v>5</v>
      </c>
      <c r="L31" s="2">
        <v>9.2368421052631646</v>
      </c>
      <c r="M31" s="2">
        <v>7.9459459459459509</v>
      </c>
      <c r="N31" s="2">
        <v>25.516121384542444</v>
      </c>
    </row>
    <row r="32" spans="1:14" ht="16.5">
      <c r="A32" s="1">
        <v>31</v>
      </c>
      <c r="B32" s="1" t="s">
        <v>642</v>
      </c>
      <c r="C32" s="1" t="s">
        <v>531</v>
      </c>
      <c r="D32" s="1">
        <v>77</v>
      </c>
      <c r="E32" s="1">
        <v>81</v>
      </c>
      <c r="F32" s="1">
        <v>72</v>
      </c>
      <c r="G32" s="1">
        <v>81</v>
      </c>
      <c r="H32" s="1">
        <v>311</v>
      </c>
      <c r="I32" s="1"/>
      <c r="J32" s="2">
        <v>6.3333333333333286</v>
      </c>
      <c r="K32" s="2">
        <v>2</v>
      </c>
      <c r="L32" s="2">
        <v>12.236842105263165</v>
      </c>
      <c r="M32" s="2">
        <v>4.9459459459459509</v>
      </c>
      <c r="N32" s="2">
        <v>25.516121384542444</v>
      </c>
    </row>
    <row r="33" spans="1:14" ht="16.5">
      <c r="A33" s="1">
        <v>32</v>
      </c>
      <c r="B33" s="1" t="s">
        <v>642</v>
      </c>
      <c r="C33" s="1" t="s">
        <v>542</v>
      </c>
      <c r="D33" s="1">
        <v>79</v>
      </c>
      <c r="E33" s="1">
        <v>79</v>
      </c>
      <c r="F33" s="1">
        <v>77</v>
      </c>
      <c r="G33" s="1">
        <v>77</v>
      </c>
      <c r="H33" s="1">
        <v>312</v>
      </c>
      <c r="I33" s="1"/>
      <c r="J33" s="2">
        <v>4.3333333333333286</v>
      </c>
      <c r="K33" s="2">
        <v>4</v>
      </c>
      <c r="L33" s="2">
        <v>7.2368421052631646</v>
      </c>
      <c r="M33" s="2">
        <v>8.9459459459459509</v>
      </c>
      <c r="N33" s="2">
        <v>24.516121384542444</v>
      </c>
    </row>
    <row r="34" spans="1:14" ht="16.5">
      <c r="A34" s="1">
        <v>33</v>
      </c>
      <c r="B34" s="1" t="s">
        <v>642</v>
      </c>
      <c r="C34" s="1" t="s">
        <v>550</v>
      </c>
      <c r="D34" s="1">
        <v>77</v>
      </c>
      <c r="E34" s="1">
        <v>82</v>
      </c>
      <c r="F34" s="1">
        <v>75</v>
      </c>
      <c r="G34" s="1">
        <v>84</v>
      </c>
      <c r="H34" s="1">
        <v>318</v>
      </c>
      <c r="I34" s="1"/>
      <c r="J34" s="2">
        <v>6.3333333333333286</v>
      </c>
      <c r="K34" s="2">
        <v>1</v>
      </c>
      <c r="L34" s="2">
        <v>9.2368421052631646</v>
      </c>
      <c r="M34" s="2">
        <v>1.9459459459459509</v>
      </c>
      <c r="N34" s="2">
        <v>18.516121384542444</v>
      </c>
    </row>
    <row r="35" spans="1:14" ht="16.5">
      <c r="A35" s="1">
        <v>34</v>
      </c>
      <c r="B35" s="1" t="s">
        <v>642</v>
      </c>
      <c r="C35" s="1" t="s">
        <v>548</v>
      </c>
      <c r="D35" s="1">
        <v>77</v>
      </c>
      <c r="E35" s="1">
        <v>76</v>
      </c>
      <c r="F35" s="1">
        <v>85</v>
      </c>
      <c r="G35" s="1">
        <v>81</v>
      </c>
      <c r="H35" s="1">
        <v>319</v>
      </c>
      <c r="I35" s="1"/>
      <c r="J35" s="2">
        <v>6.3333333333333286</v>
      </c>
      <c r="K35" s="2">
        <v>7</v>
      </c>
      <c r="L35" s="2">
        <v>0</v>
      </c>
      <c r="M35" s="2">
        <v>4.9459459459459509</v>
      </c>
      <c r="N35" s="2">
        <v>18.27927927927928</v>
      </c>
    </row>
    <row r="36" spans="1:14" ht="16.5">
      <c r="A36" s="1">
        <v>35</v>
      </c>
      <c r="B36" s="1" t="s">
        <v>641</v>
      </c>
      <c r="C36" s="1" t="s">
        <v>545</v>
      </c>
      <c r="D36" s="1">
        <v>76</v>
      </c>
      <c r="E36" s="1">
        <v>77</v>
      </c>
      <c r="F36" s="1">
        <v>81</v>
      </c>
      <c r="G36" s="1">
        <v>86</v>
      </c>
      <c r="H36" s="1">
        <v>320</v>
      </c>
      <c r="I36" s="1"/>
      <c r="J36" s="2">
        <v>7.3333333333333286</v>
      </c>
      <c r="K36" s="2">
        <v>6</v>
      </c>
      <c r="L36" s="2">
        <v>3.2368421052631646</v>
      </c>
      <c r="M36" s="2">
        <v>0</v>
      </c>
      <c r="N36" s="2">
        <v>16.570175438596493</v>
      </c>
    </row>
    <row r="37" spans="1:14" ht="16.5">
      <c r="A37" s="1">
        <v>36</v>
      </c>
      <c r="B37" s="1" t="s">
        <v>641</v>
      </c>
      <c r="C37" s="1" t="s">
        <v>536</v>
      </c>
      <c r="D37" s="1">
        <v>78</v>
      </c>
      <c r="E37" s="1">
        <v>75</v>
      </c>
      <c r="F37" s="1">
        <v>89</v>
      </c>
      <c r="G37" s="1">
        <v>81</v>
      </c>
      <c r="H37" s="1">
        <v>323</v>
      </c>
      <c r="I37" s="1"/>
      <c r="J37" s="2">
        <v>5.3333333333333286</v>
      </c>
      <c r="K37" s="2">
        <v>8</v>
      </c>
      <c r="L37" s="2">
        <v>0</v>
      </c>
      <c r="M37" s="2">
        <v>4.9459459459459509</v>
      </c>
      <c r="N37" s="2">
        <v>18.27927927927928</v>
      </c>
    </row>
    <row r="38" spans="1:14" ht="16.5">
      <c r="A38" s="1">
        <v>37</v>
      </c>
      <c r="B38" s="1" t="s">
        <v>642</v>
      </c>
      <c r="C38" s="1" t="s">
        <v>578</v>
      </c>
      <c r="D38" s="1">
        <v>80</v>
      </c>
      <c r="E38" s="1">
        <v>79</v>
      </c>
      <c r="F38" s="1">
        <v>82</v>
      </c>
      <c r="G38" s="1">
        <v>82</v>
      </c>
      <c r="H38" s="1">
        <v>323</v>
      </c>
      <c r="I38" s="1"/>
      <c r="J38" s="2">
        <v>3.3333333333333286</v>
      </c>
      <c r="K38" s="2">
        <v>4</v>
      </c>
      <c r="L38" s="2">
        <v>2.2368421052631646</v>
      </c>
      <c r="M38" s="2">
        <v>3.9459459459459509</v>
      </c>
      <c r="N38" s="2">
        <v>13.516121384542444</v>
      </c>
    </row>
    <row r="39" spans="1:14" ht="16.5">
      <c r="A39" s="1">
        <v>38</v>
      </c>
      <c r="B39" s="1" t="s">
        <v>641</v>
      </c>
      <c r="C39" s="1" t="s">
        <v>519</v>
      </c>
      <c r="D39" s="1">
        <v>70</v>
      </c>
      <c r="E39" s="1">
        <v>76</v>
      </c>
      <c r="F39" s="1">
        <v>71</v>
      </c>
      <c r="G39" s="1">
        <v>0</v>
      </c>
      <c r="H39" s="1">
        <v>217</v>
      </c>
      <c r="I39" s="1"/>
      <c r="J39" s="2">
        <v>13.333333333333329</v>
      </c>
      <c r="K39" s="2">
        <v>7</v>
      </c>
      <c r="L39" s="2">
        <v>13.236842105263165</v>
      </c>
      <c r="M39" s="2" t="s">
        <v>73</v>
      </c>
      <c r="N39" s="2">
        <v>33.570175438596493</v>
      </c>
    </row>
    <row r="40" spans="1:14" ht="16.5">
      <c r="A40" s="1">
        <v>39</v>
      </c>
      <c r="B40" s="1" t="s">
        <v>497</v>
      </c>
      <c r="C40" s="1" t="s">
        <v>544</v>
      </c>
      <c r="D40" s="1">
        <v>71</v>
      </c>
      <c r="E40" s="1">
        <v>77</v>
      </c>
      <c r="F40" s="1">
        <v>0</v>
      </c>
      <c r="G40" s="1">
        <v>0</v>
      </c>
      <c r="H40" s="1">
        <v>148</v>
      </c>
      <c r="I40" s="1"/>
      <c r="J40" s="2">
        <v>12.333333333333329</v>
      </c>
      <c r="K40" s="2">
        <v>6</v>
      </c>
      <c r="L40" s="2" t="s">
        <v>73</v>
      </c>
      <c r="M40" s="2" t="s">
        <v>73</v>
      </c>
      <c r="N40" s="2">
        <v>18.333333333333329</v>
      </c>
    </row>
    <row r="41" spans="1:14" ht="16.5">
      <c r="A41" s="1">
        <v>40</v>
      </c>
      <c r="B41" s="1" t="s">
        <v>497</v>
      </c>
      <c r="C41" s="1" t="s">
        <v>501</v>
      </c>
      <c r="D41" s="1">
        <v>72</v>
      </c>
      <c r="E41" s="1">
        <v>76</v>
      </c>
      <c r="F41" s="1">
        <v>0</v>
      </c>
      <c r="G41" s="1">
        <v>0</v>
      </c>
      <c r="H41" s="1">
        <v>148</v>
      </c>
      <c r="I41" s="1"/>
      <c r="J41" s="2">
        <v>11.333333333333329</v>
      </c>
      <c r="K41" s="2">
        <v>7</v>
      </c>
      <c r="L41" s="2" t="s">
        <v>73</v>
      </c>
      <c r="M41" s="2" t="s">
        <v>73</v>
      </c>
      <c r="N41" s="2">
        <v>18.333333333333329</v>
      </c>
    </row>
    <row r="42" spans="1:14" ht="16.5">
      <c r="A42" s="1">
        <v>41</v>
      </c>
      <c r="B42" s="1" t="s">
        <v>497</v>
      </c>
      <c r="C42" s="1" t="s">
        <v>518</v>
      </c>
      <c r="D42" s="1">
        <v>76</v>
      </c>
      <c r="E42" s="1">
        <v>73</v>
      </c>
      <c r="F42" s="1">
        <v>0</v>
      </c>
      <c r="G42" s="1">
        <v>0</v>
      </c>
      <c r="H42" s="1">
        <v>149</v>
      </c>
      <c r="I42" s="1"/>
      <c r="J42" s="2">
        <v>7.3333333333333286</v>
      </c>
      <c r="K42" s="2">
        <v>10</v>
      </c>
      <c r="L42" s="2" t="s">
        <v>73</v>
      </c>
      <c r="M42" s="2" t="s">
        <v>73</v>
      </c>
      <c r="N42" s="2">
        <v>17.333333333333329</v>
      </c>
    </row>
    <row r="43" spans="1:14" ht="16.5">
      <c r="A43" s="1">
        <v>42</v>
      </c>
      <c r="B43" s="1" t="s">
        <v>497</v>
      </c>
      <c r="C43" s="1" t="s">
        <v>507</v>
      </c>
      <c r="D43" s="1">
        <v>76</v>
      </c>
      <c r="E43" s="1">
        <v>73</v>
      </c>
      <c r="F43" s="1">
        <v>0</v>
      </c>
      <c r="G43" s="1">
        <v>0</v>
      </c>
      <c r="H43" s="1">
        <v>149</v>
      </c>
      <c r="I43" s="1"/>
      <c r="J43" s="2">
        <v>7.3333333333333286</v>
      </c>
      <c r="K43" s="2">
        <v>10</v>
      </c>
      <c r="L43" s="2" t="s">
        <v>73</v>
      </c>
      <c r="M43" s="2" t="s">
        <v>73</v>
      </c>
      <c r="N43" s="2">
        <v>17.333333333333329</v>
      </c>
    </row>
    <row r="44" spans="1:14" ht="16.5">
      <c r="A44" s="1">
        <v>43</v>
      </c>
      <c r="B44" s="1" t="s">
        <v>497</v>
      </c>
      <c r="C44" s="1" t="s">
        <v>538</v>
      </c>
      <c r="D44" s="1">
        <v>72</v>
      </c>
      <c r="E44" s="1">
        <v>77</v>
      </c>
      <c r="F44" s="1">
        <v>0</v>
      </c>
      <c r="G44" s="1">
        <v>0</v>
      </c>
      <c r="H44" s="1">
        <v>149</v>
      </c>
      <c r="I44" s="1"/>
      <c r="J44" s="2">
        <v>11.333333333333329</v>
      </c>
      <c r="K44" s="2">
        <v>6</v>
      </c>
      <c r="L44" s="2" t="s">
        <v>73</v>
      </c>
      <c r="M44" s="2" t="s">
        <v>73</v>
      </c>
      <c r="N44" s="2">
        <v>17.333333333333329</v>
      </c>
    </row>
    <row r="45" spans="1:14" ht="16.5">
      <c r="A45" s="1">
        <v>44</v>
      </c>
      <c r="B45" s="1" t="s">
        <v>497</v>
      </c>
      <c r="C45" s="1" t="s">
        <v>498</v>
      </c>
      <c r="D45" s="1">
        <v>78</v>
      </c>
      <c r="E45" s="1">
        <v>72</v>
      </c>
      <c r="F45" s="1">
        <v>0</v>
      </c>
      <c r="G45" s="1">
        <v>0</v>
      </c>
      <c r="H45" s="1">
        <v>150</v>
      </c>
      <c r="I45" s="1"/>
      <c r="J45" s="2">
        <v>5.3333333333333286</v>
      </c>
      <c r="K45" s="2">
        <v>11</v>
      </c>
      <c r="L45" s="2" t="s">
        <v>73</v>
      </c>
      <c r="M45" s="2" t="s">
        <v>73</v>
      </c>
      <c r="N45" s="2">
        <v>16.333333333333329</v>
      </c>
    </row>
    <row r="46" spans="1:14" ht="16.5">
      <c r="A46" s="1">
        <v>45</v>
      </c>
      <c r="B46" s="1" t="s">
        <v>497</v>
      </c>
      <c r="C46" s="1" t="s">
        <v>535</v>
      </c>
      <c r="D46" s="1">
        <v>73</v>
      </c>
      <c r="E46" s="1">
        <v>77</v>
      </c>
      <c r="F46" s="1">
        <v>0</v>
      </c>
      <c r="G46" s="1">
        <v>0</v>
      </c>
      <c r="H46" s="1">
        <v>150</v>
      </c>
      <c r="I46" s="1"/>
      <c r="J46" s="2">
        <v>10.333333333333329</v>
      </c>
      <c r="K46" s="2">
        <v>6</v>
      </c>
      <c r="L46" s="2" t="s">
        <v>73</v>
      </c>
      <c r="M46" s="2" t="s">
        <v>73</v>
      </c>
      <c r="N46" s="2">
        <v>16.333333333333329</v>
      </c>
    </row>
    <row r="47" spans="1:14" ht="16.5">
      <c r="A47" s="1">
        <v>46</v>
      </c>
      <c r="B47" s="1" t="s">
        <v>497</v>
      </c>
      <c r="C47" s="1" t="s">
        <v>568</v>
      </c>
      <c r="D47" s="1">
        <v>76</v>
      </c>
      <c r="E47" s="1">
        <v>77</v>
      </c>
      <c r="F47" s="1">
        <v>0</v>
      </c>
      <c r="G47" s="1">
        <v>0</v>
      </c>
      <c r="H47" s="1">
        <v>153</v>
      </c>
      <c r="I47" s="1"/>
      <c r="J47" s="2">
        <v>7.3333333333333286</v>
      </c>
      <c r="K47" s="2">
        <v>6</v>
      </c>
      <c r="L47" s="2" t="s">
        <v>73</v>
      </c>
      <c r="M47" s="2" t="s">
        <v>73</v>
      </c>
      <c r="N47" s="2">
        <v>13.333333333333329</v>
      </c>
    </row>
    <row r="48" spans="1:14" ht="16.5">
      <c r="A48" s="1">
        <v>47</v>
      </c>
      <c r="B48" s="1" t="s">
        <v>641</v>
      </c>
      <c r="C48" s="1" t="s">
        <v>564</v>
      </c>
      <c r="D48" s="1">
        <v>76</v>
      </c>
      <c r="E48" s="1">
        <v>78</v>
      </c>
      <c r="F48" s="1">
        <v>0</v>
      </c>
      <c r="G48" s="1">
        <v>0</v>
      </c>
      <c r="H48" s="1">
        <v>154</v>
      </c>
      <c r="I48" s="1"/>
      <c r="J48" s="2">
        <v>7.3333333333333286</v>
      </c>
      <c r="K48" s="2">
        <v>5</v>
      </c>
      <c r="L48" s="2" t="s">
        <v>73</v>
      </c>
      <c r="M48" s="2" t="s">
        <v>73</v>
      </c>
      <c r="N48" s="2">
        <v>12.333333333333329</v>
      </c>
    </row>
    <row r="49" spans="1:14" ht="16.5">
      <c r="A49" s="1">
        <v>48</v>
      </c>
      <c r="B49" s="1" t="s">
        <v>641</v>
      </c>
      <c r="C49" s="1" t="s">
        <v>556</v>
      </c>
      <c r="D49" s="1">
        <v>78</v>
      </c>
      <c r="E49" s="1">
        <v>77</v>
      </c>
      <c r="F49" s="1">
        <v>0</v>
      </c>
      <c r="G49" s="1">
        <v>0</v>
      </c>
      <c r="H49" s="1">
        <v>155</v>
      </c>
      <c r="I49" s="1"/>
      <c r="J49" s="2">
        <v>5.3333333333333286</v>
      </c>
      <c r="K49" s="2">
        <v>6</v>
      </c>
      <c r="L49" s="2" t="s">
        <v>73</v>
      </c>
      <c r="M49" s="2" t="s">
        <v>73</v>
      </c>
      <c r="N49" s="2">
        <v>11.333333333333329</v>
      </c>
    </row>
    <row r="50" spans="1:14" ht="16.5">
      <c r="A50" s="1">
        <v>49</v>
      </c>
      <c r="B50" s="1" t="s">
        <v>497</v>
      </c>
      <c r="C50" s="1" t="s">
        <v>583</v>
      </c>
      <c r="D50" s="1">
        <v>79</v>
      </c>
      <c r="E50" s="1">
        <v>78</v>
      </c>
      <c r="F50" s="1">
        <v>0</v>
      </c>
      <c r="G50" s="1">
        <v>0</v>
      </c>
      <c r="H50" s="1">
        <v>157</v>
      </c>
      <c r="I50" s="1"/>
      <c r="J50" s="2">
        <v>4.3333333333333286</v>
      </c>
      <c r="K50" s="2">
        <v>5</v>
      </c>
      <c r="L50" s="2" t="s">
        <v>73</v>
      </c>
      <c r="M50" s="2" t="s">
        <v>73</v>
      </c>
      <c r="N50" s="2">
        <v>9.3333333333333286</v>
      </c>
    </row>
    <row r="51" spans="1:14" ht="16.5">
      <c r="A51" s="1">
        <v>50</v>
      </c>
      <c r="B51" s="1" t="s">
        <v>641</v>
      </c>
      <c r="C51" s="1" t="s">
        <v>580</v>
      </c>
      <c r="D51" s="1">
        <v>76</v>
      </c>
      <c r="E51" s="1">
        <v>81</v>
      </c>
      <c r="F51" s="1">
        <v>0</v>
      </c>
      <c r="G51" s="1">
        <v>0</v>
      </c>
      <c r="H51" s="1">
        <v>157</v>
      </c>
      <c r="I51" s="1"/>
      <c r="J51" s="2">
        <v>7.3333333333333286</v>
      </c>
      <c r="K51" s="2">
        <v>2</v>
      </c>
      <c r="L51" s="2" t="s">
        <v>73</v>
      </c>
      <c r="M51" s="2" t="s">
        <v>73</v>
      </c>
      <c r="N51" s="2">
        <v>9.3333333333333286</v>
      </c>
    </row>
    <row r="52" spans="1:14" ht="16.5">
      <c r="A52" s="1">
        <v>51</v>
      </c>
      <c r="B52" s="1" t="s">
        <v>641</v>
      </c>
      <c r="C52" s="1" t="s">
        <v>555</v>
      </c>
      <c r="D52" s="1">
        <v>84</v>
      </c>
      <c r="E52" s="1">
        <v>75</v>
      </c>
      <c r="F52" s="1">
        <v>0</v>
      </c>
      <c r="G52" s="1">
        <v>0</v>
      </c>
      <c r="H52" s="1">
        <v>159</v>
      </c>
      <c r="I52" s="1"/>
      <c r="J52" s="2">
        <v>0</v>
      </c>
      <c r="K52" s="2">
        <v>8</v>
      </c>
      <c r="L52" s="2" t="s">
        <v>73</v>
      </c>
      <c r="M52" s="2" t="s">
        <v>73</v>
      </c>
      <c r="N52" s="2">
        <v>8</v>
      </c>
    </row>
    <row r="53" spans="1:14" ht="16.5">
      <c r="A53" s="1">
        <v>52</v>
      </c>
      <c r="B53" s="1" t="s">
        <v>641</v>
      </c>
      <c r="C53" s="1" t="s">
        <v>582</v>
      </c>
      <c r="D53" s="1">
        <v>81</v>
      </c>
      <c r="E53" s="1">
        <v>78</v>
      </c>
      <c r="F53" s="1">
        <v>0</v>
      </c>
      <c r="G53" s="1">
        <v>0</v>
      </c>
      <c r="H53" s="1">
        <v>159</v>
      </c>
      <c r="I53" s="1"/>
      <c r="J53" s="2">
        <v>2.3333333333333286</v>
      </c>
      <c r="K53" s="2">
        <v>5</v>
      </c>
      <c r="L53" s="2" t="s">
        <v>73</v>
      </c>
      <c r="M53" s="2" t="s">
        <v>73</v>
      </c>
      <c r="N53" s="2">
        <v>7.3333333333333286</v>
      </c>
    </row>
    <row r="54" spans="1:14" ht="16.5">
      <c r="A54" s="1">
        <v>53</v>
      </c>
      <c r="B54" s="1" t="s">
        <v>641</v>
      </c>
      <c r="C54" s="1" t="s">
        <v>527</v>
      </c>
      <c r="D54" s="1">
        <v>77</v>
      </c>
      <c r="E54" s="1">
        <v>82</v>
      </c>
      <c r="F54" s="1">
        <v>0</v>
      </c>
      <c r="G54" s="1">
        <v>0</v>
      </c>
      <c r="H54" s="1">
        <v>159</v>
      </c>
      <c r="I54" s="1"/>
      <c r="J54" s="2">
        <v>6.3333333333333286</v>
      </c>
      <c r="K54" s="2">
        <v>1</v>
      </c>
      <c r="L54" s="2" t="s">
        <v>73</v>
      </c>
      <c r="M54" s="2" t="s">
        <v>73</v>
      </c>
      <c r="N54" s="2">
        <v>7.3333333333333286</v>
      </c>
    </row>
    <row r="55" spans="1:14" ht="16.5">
      <c r="A55" s="1">
        <v>54</v>
      </c>
      <c r="B55" s="1" t="s">
        <v>641</v>
      </c>
      <c r="C55" s="1" t="s">
        <v>577</v>
      </c>
      <c r="D55" s="1">
        <v>84</v>
      </c>
      <c r="E55" s="1">
        <v>76</v>
      </c>
      <c r="F55" s="1">
        <v>0</v>
      </c>
      <c r="G55" s="1">
        <v>0</v>
      </c>
      <c r="H55" s="1">
        <v>160</v>
      </c>
      <c r="I55" s="1"/>
      <c r="J55" s="2">
        <v>0</v>
      </c>
      <c r="K55" s="2">
        <v>7</v>
      </c>
      <c r="L55" s="2" t="s">
        <v>73</v>
      </c>
      <c r="M55" s="2" t="s">
        <v>73</v>
      </c>
      <c r="N55" s="2">
        <v>7</v>
      </c>
    </row>
    <row r="56" spans="1:14" ht="16.5">
      <c r="A56" s="1">
        <v>55</v>
      </c>
      <c r="B56" s="1" t="s">
        <v>641</v>
      </c>
      <c r="C56" s="1" t="s">
        <v>570</v>
      </c>
      <c r="D56" s="1">
        <v>80</v>
      </c>
      <c r="E56" s="1">
        <v>80</v>
      </c>
      <c r="F56" s="1">
        <v>0</v>
      </c>
      <c r="G56" s="1">
        <v>0</v>
      </c>
      <c r="H56" s="1">
        <v>160</v>
      </c>
      <c r="I56" s="1"/>
      <c r="J56" s="2">
        <v>3.3333333333333286</v>
      </c>
      <c r="K56" s="2">
        <v>3</v>
      </c>
      <c r="L56" s="2" t="s">
        <v>73</v>
      </c>
      <c r="M56" s="2" t="s">
        <v>73</v>
      </c>
      <c r="N56" s="2">
        <v>6.3333333333333286</v>
      </c>
    </row>
    <row r="57" spans="1:14" ht="16.5">
      <c r="A57" s="1">
        <v>56</v>
      </c>
      <c r="B57" s="1" t="s">
        <v>642</v>
      </c>
      <c r="C57" s="1" t="s">
        <v>579</v>
      </c>
      <c r="D57" s="1">
        <v>78</v>
      </c>
      <c r="E57" s="1">
        <v>82</v>
      </c>
      <c r="F57" s="1">
        <v>0</v>
      </c>
      <c r="G57" s="1">
        <v>0</v>
      </c>
      <c r="H57" s="1">
        <v>160</v>
      </c>
      <c r="I57" s="1"/>
      <c r="J57" s="2">
        <v>5.3333333333333286</v>
      </c>
      <c r="K57" s="2">
        <v>1</v>
      </c>
      <c r="L57" s="2" t="s">
        <v>73</v>
      </c>
      <c r="M57" s="2" t="s">
        <v>73</v>
      </c>
      <c r="N57" s="2">
        <v>6.3333333333333286</v>
      </c>
    </row>
    <row r="58" spans="1:14" ht="16.5">
      <c r="A58" s="1">
        <v>57</v>
      </c>
      <c r="B58" s="1" t="s">
        <v>497</v>
      </c>
      <c r="C58" s="1" t="s">
        <v>596</v>
      </c>
      <c r="D58" s="1">
        <v>77</v>
      </c>
      <c r="E58" s="1">
        <v>85</v>
      </c>
      <c r="F58" s="1">
        <v>0</v>
      </c>
      <c r="G58" s="1">
        <v>0</v>
      </c>
      <c r="H58" s="1">
        <v>162</v>
      </c>
      <c r="I58" s="1"/>
      <c r="J58" s="2">
        <v>6.3333333333333286</v>
      </c>
      <c r="K58" s="2">
        <v>0</v>
      </c>
      <c r="L58" s="2" t="s">
        <v>73</v>
      </c>
      <c r="M58" s="2" t="s">
        <v>73</v>
      </c>
      <c r="N58" s="2">
        <v>6.3333333333333286</v>
      </c>
    </row>
    <row r="59" spans="1:14" ht="16.5">
      <c r="A59" s="1">
        <v>58</v>
      </c>
      <c r="B59" s="1" t="s">
        <v>642</v>
      </c>
      <c r="C59" s="1" t="s">
        <v>576</v>
      </c>
      <c r="D59" s="1">
        <v>82</v>
      </c>
      <c r="E59" s="1">
        <v>81</v>
      </c>
      <c r="F59" s="1">
        <v>0</v>
      </c>
      <c r="G59" s="1">
        <v>0</v>
      </c>
      <c r="H59" s="1">
        <v>163</v>
      </c>
      <c r="I59" s="1"/>
      <c r="J59" s="2">
        <v>1.3333333333333286</v>
      </c>
      <c r="K59" s="2">
        <v>2</v>
      </c>
      <c r="L59" s="2" t="s">
        <v>73</v>
      </c>
      <c r="M59" s="2" t="s">
        <v>73</v>
      </c>
      <c r="N59" s="2">
        <v>3.3333333333333286</v>
      </c>
    </row>
    <row r="60" spans="1:14" ht="16.5">
      <c r="A60" s="1">
        <v>59</v>
      </c>
      <c r="B60" s="1" t="s">
        <v>642</v>
      </c>
      <c r="C60" s="1" t="s">
        <v>593</v>
      </c>
      <c r="D60" s="1">
        <v>87</v>
      </c>
      <c r="E60" s="1">
        <v>77</v>
      </c>
      <c r="F60" s="1">
        <v>0</v>
      </c>
      <c r="G60" s="1">
        <v>0</v>
      </c>
      <c r="H60" s="1">
        <v>164</v>
      </c>
      <c r="I60" s="1"/>
      <c r="J60" s="2">
        <v>0</v>
      </c>
      <c r="K60" s="2">
        <v>6</v>
      </c>
      <c r="L60" s="2" t="s">
        <v>73</v>
      </c>
      <c r="M60" s="2" t="s">
        <v>73</v>
      </c>
      <c r="N60" s="2">
        <v>6</v>
      </c>
    </row>
    <row r="61" spans="1:14" ht="16.5">
      <c r="A61" s="1">
        <v>60</v>
      </c>
      <c r="B61" s="1" t="s">
        <v>642</v>
      </c>
      <c r="C61" s="1" t="s">
        <v>591</v>
      </c>
      <c r="D61" s="1">
        <v>85</v>
      </c>
      <c r="E61" s="1">
        <v>80</v>
      </c>
      <c r="F61" s="1">
        <v>0</v>
      </c>
      <c r="G61" s="1">
        <v>0</v>
      </c>
      <c r="H61" s="1">
        <v>165</v>
      </c>
      <c r="I61" s="1"/>
      <c r="J61" s="2">
        <v>0</v>
      </c>
      <c r="K61" s="2">
        <v>3</v>
      </c>
      <c r="L61" s="2" t="s">
        <v>73</v>
      </c>
      <c r="M61" s="2" t="s">
        <v>73</v>
      </c>
      <c r="N61" s="2">
        <v>3</v>
      </c>
    </row>
    <row r="62" spans="1:14" ht="16.5">
      <c r="A62" s="1">
        <v>61</v>
      </c>
      <c r="B62" s="1" t="s">
        <v>641</v>
      </c>
      <c r="C62" s="1" t="s">
        <v>557</v>
      </c>
      <c r="D62" s="1">
        <v>82</v>
      </c>
      <c r="E62" s="1">
        <v>83</v>
      </c>
      <c r="F62" s="1">
        <v>0</v>
      </c>
      <c r="G62" s="1">
        <v>0</v>
      </c>
      <c r="H62" s="1">
        <v>165</v>
      </c>
      <c r="I62" s="1"/>
      <c r="J62" s="2">
        <v>1.3333333333333286</v>
      </c>
      <c r="K62" s="2">
        <v>0</v>
      </c>
      <c r="L62" s="2" t="s">
        <v>73</v>
      </c>
      <c r="M62" s="2" t="s">
        <v>73</v>
      </c>
      <c r="N62" s="2">
        <v>1.3333333333333286</v>
      </c>
    </row>
    <row r="63" spans="1:14" ht="16.5">
      <c r="A63" s="1">
        <v>62</v>
      </c>
      <c r="B63" s="1" t="s">
        <v>497</v>
      </c>
      <c r="C63" s="1" t="s">
        <v>606</v>
      </c>
      <c r="D63" s="1">
        <v>84</v>
      </c>
      <c r="E63" s="1">
        <v>81</v>
      </c>
      <c r="F63" s="1">
        <v>0</v>
      </c>
      <c r="G63" s="1">
        <v>0</v>
      </c>
      <c r="H63" s="1">
        <v>165</v>
      </c>
      <c r="I63" s="1"/>
      <c r="J63" s="2">
        <v>0</v>
      </c>
      <c r="K63" s="2">
        <v>2</v>
      </c>
      <c r="L63" s="2" t="s">
        <v>73</v>
      </c>
      <c r="M63" s="2" t="s">
        <v>73</v>
      </c>
      <c r="N63" s="2">
        <v>2</v>
      </c>
    </row>
    <row r="64" spans="1:14" ht="16.5">
      <c r="A64" s="1">
        <v>63</v>
      </c>
      <c r="B64" s="1" t="s">
        <v>641</v>
      </c>
      <c r="C64" s="1" t="s">
        <v>599</v>
      </c>
      <c r="D64" s="1">
        <v>87</v>
      </c>
      <c r="E64" s="1">
        <v>78</v>
      </c>
      <c r="F64" s="1">
        <v>0</v>
      </c>
      <c r="G64" s="1">
        <v>0</v>
      </c>
      <c r="H64" s="1">
        <v>165</v>
      </c>
      <c r="I64" s="1"/>
      <c r="J64" s="2">
        <v>0</v>
      </c>
      <c r="K64" s="2">
        <v>5</v>
      </c>
      <c r="L64" s="2" t="s">
        <v>73</v>
      </c>
      <c r="M64" s="2" t="s">
        <v>73</v>
      </c>
      <c r="N64" s="2">
        <v>5</v>
      </c>
    </row>
    <row r="65" spans="1:14" ht="16.5">
      <c r="A65" s="1">
        <v>64</v>
      </c>
      <c r="B65" s="1" t="s">
        <v>642</v>
      </c>
      <c r="C65" s="1" t="s">
        <v>609</v>
      </c>
      <c r="D65" s="1">
        <v>83</v>
      </c>
      <c r="E65" s="1">
        <v>84</v>
      </c>
      <c r="F65" s="1">
        <v>0</v>
      </c>
      <c r="G65" s="1">
        <v>0</v>
      </c>
      <c r="H65" s="1">
        <v>167</v>
      </c>
      <c r="I65" s="1"/>
      <c r="J65" s="2">
        <v>0.3333333333333286</v>
      </c>
      <c r="K65" s="2">
        <v>0</v>
      </c>
      <c r="L65" s="2" t="s">
        <v>73</v>
      </c>
      <c r="M65" s="2" t="s">
        <v>73</v>
      </c>
      <c r="N65" s="2">
        <v>0.3333333333333286</v>
      </c>
    </row>
    <row r="66" spans="1:14" ht="16.5">
      <c r="A66" s="1">
        <v>65</v>
      </c>
      <c r="B66" s="1" t="s">
        <v>642</v>
      </c>
      <c r="C66" s="1" t="s">
        <v>551</v>
      </c>
      <c r="D66" s="1">
        <v>84</v>
      </c>
      <c r="E66" s="1">
        <v>83</v>
      </c>
      <c r="F66" s="1">
        <v>0</v>
      </c>
      <c r="G66" s="1">
        <v>0</v>
      </c>
      <c r="H66" s="1">
        <v>167</v>
      </c>
      <c r="I66" s="1"/>
      <c r="J66" s="2">
        <v>0</v>
      </c>
      <c r="K66" s="2">
        <v>0</v>
      </c>
      <c r="L66" s="2" t="s">
        <v>73</v>
      </c>
      <c r="M66" s="2" t="s">
        <v>73</v>
      </c>
      <c r="N66" s="2">
        <v>0</v>
      </c>
    </row>
    <row r="67" spans="1:14" ht="16.5">
      <c r="A67" s="1">
        <v>66</v>
      </c>
      <c r="B67" s="1" t="s">
        <v>642</v>
      </c>
      <c r="C67" s="1" t="s">
        <v>574</v>
      </c>
      <c r="D67" s="1">
        <v>88</v>
      </c>
      <c r="E67" s="1">
        <v>80</v>
      </c>
      <c r="F67" s="1">
        <v>0</v>
      </c>
      <c r="G67" s="1">
        <v>0</v>
      </c>
      <c r="H67" s="1">
        <v>168</v>
      </c>
      <c r="I67" s="1"/>
      <c r="J67" s="2">
        <v>0</v>
      </c>
      <c r="K67" s="2">
        <v>3</v>
      </c>
      <c r="L67" s="2" t="s">
        <v>73</v>
      </c>
      <c r="M67" s="2" t="s">
        <v>73</v>
      </c>
      <c r="N67" s="2">
        <v>3</v>
      </c>
    </row>
    <row r="68" spans="1:14" ht="16.5">
      <c r="A68" s="1">
        <v>67</v>
      </c>
      <c r="B68" s="1" t="s">
        <v>642</v>
      </c>
      <c r="C68" s="1" t="s">
        <v>561</v>
      </c>
      <c r="D68" s="1">
        <v>85</v>
      </c>
      <c r="E68" s="1">
        <v>83</v>
      </c>
      <c r="F68" s="1">
        <v>0</v>
      </c>
      <c r="G68" s="1">
        <v>0</v>
      </c>
      <c r="H68" s="1">
        <v>168</v>
      </c>
      <c r="I68" s="1"/>
      <c r="J68" s="2">
        <v>0</v>
      </c>
      <c r="K68" s="2">
        <v>0</v>
      </c>
      <c r="L68" s="2" t="s">
        <v>73</v>
      </c>
      <c r="M68" s="2" t="s">
        <v>73</v>
      </c>
      <c r="N68" s="2">
        <v>0</v>
      </c>
    </row>
    <row r="69" spans="1:14" ht="16.5">
      <c r="A69" s="1">
        <v>68</v>
      </c>
      <c r="B69" s="1" t="s">
        <v>642</v>
      </c>
      <c r="C69" s="1" t="s">
        <v>621</v>
      </c>
      <c r="D69" s="1">
        <v>85</v>
      </c>
      <c r="E69" s="1">
        <v>83</v>
      </c>
      <c r="F69" s="1">
        <v>0</v>
      </c>
      <c r="G69" s="1">
        <v>0</v>
      </c>
      <c r="H69" s="1">
        <v>168</v>
      </c>
      <c r="I69" s="1"/>
      <c r="J69" s="2">
        <v>0</v>
      </c>
      <c r="K69" s="2">
        <v>0</v>
      </c>
      <c r="L69" s="2" t="s">
        <v>73</v>
      </c>
      <c r="M69" s="2" t="s">
        <v>73</v>
      </c>
      <c r="N69" s="2">
        <v>0</v>
      </c>
    </row>
    <row r="70" spans="1:14" ht="16.5">
      <c r="A70" s="1">
        <v>69</v>
      </c>
      <c r="B70" s="1" t="s">
        <v>642</v>
      </c>
      <c r="C70" s="1" t="s">
        <v>615</v>
      </c>
      <c r="D70" s="1">
        <v>86</v>
      </c>
      <c r="E70" s="1">
        <v>83</v>
      </c>
      <c r="F70" s="1">
        <v>0</v>
      </c>
      <c r="G70" s="1">
        <v>0</v>
      </c>
      <c r="H70" s="1">
        <v>169</v>
      </c>
      <c r="I70" s="1"/>
      <c r="J70" s="2">
        <v>0</v>
      </c>
      <c r="K70" s="2">
        <v>0</v>
      </c>
      <c r="L70" s="2" t="s">
        <v>73</v>
      </c>
      <c r="M70" s="2" t="s">
        <v>73</v>
      </c>
      <c r="N70" s="2">
        <v>0</v>
      </c>
    </row>
    <row r="71" spans="1:14" ht="16.5">
      <c r="A71" s="1">
        <v>70</v>
      </c>
      <c r="B71" s="1" t="s">
        <v>642</v>
      </c>
      <c r="C71" s="1" t="s">
        <v>620</v>
      </c>
      <c r="D71" s="1">
        <v>85</v>
      </c>
      <c r="E71" s="1">
        <v>84</v>
      </c>
      <c r="F71" s="1">
        <v>0</v>
      </c>
      <c r="G71" s="1">
        <v>0</v>
      </c>
      <c r="H71" s="1">
        <v>169</v>
      </c>
      <c r="I71" s="1"/>
      <c r="J71" s="2">
        <v>0</v>
      </c>
      <c r="K71" s="2">
        <v>0</v>
      </c>
      <c r="L71" s="2" t="s">
        <v>73</v>
      </c>
      <c r="M71" s="2" t="s">
        <v>73</v>
      </c>
      <c r="N71" s="2">
        <v>0</v>
      </c>
    </row>
    <row r="72" spans="1:14" ht="16.5">
      <c r="A72" s="1">
        <v>71</v>
      </c>
      <c r="B72" s="1" t="s">
        <v>642</v>
      </c>
      <c r="C72" s="1" t="s">
        <v>600</v>
      </c>
      <c r="D72" s="1">
        <v>87</v>
      </c>
      <c r="E72" s="1">
        <v>87</v>
      </c>
      <c r="F72" s="1">
        <v>0</v>
      </c>
      <c r="G72" s="1">
        <v>0</v>
      </c>
      <c r="H72" s="1">
        <v>174</v>
      </c>
      <c r="I72" s="1"/>
      <c r="J72" s="2">
        <v>0</v>
      </c>
      <c r="K72" s="2">
        <v>0</v>
      </c>
      <c r="L72" s="2" t="s">
        <v>73</v>
      </c>
      <c r="M72" s="2" t="s">
        <v>73</v>
      </c>
      <c r="N72" s="2">
        <v>0</v>
      </c>
    </row>
    <row r="73" spans="1:14" ht="16.5">
      <c r="A73" s="1">
        <v>72</v>
      </c>
      <c r="B73" s="1" t="s">
        <v>642</v>
      </c>
      <c r="C73" s="1" t="s">
        <v>616</v>
      </c>
      <c r="D73" s="1">
        <v>85</v>
      </c>
      <c r="E73" s="1">
        <v>90</v>
      </c>
      <c r="F73" s="1">
        <v>0</v>
      </c>
      <c r="G73" s="1">
        <v>0</v>
      </c>
      <c r="H73" s="1">
        <v>175</v>
      </c>
      <c r="I73" s="1"/>
      <c r="J73" s="2">
        <v>0</v>
      </c>
      <c r="K73" s="2">
        <v>0</v>
      </c>
      <c r="L73" s="2" t="s">
        <v>73</v>
      </c>
      <c r="M73" s="2" t="s">
        <v>73</v>
      </c>
      <c r="N73" s="2">
        <v>0</v>
      </c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</row>
  </sheetData>
  <phoneticPr fontId="1" type="noConversion"/>
  <conditionalFormatting sqref="B2:B102">
    <cfRule type="expression" dxfId="299" priority="6">
      <formula>AND(XEG2=0,XEH2&lt;&gt;"")</formula>
    </cfRule>
  </conditionalFormatting>
  <conditionalFormatting sqref="A2:N102">
    <cfRule type="expression" dxfId="298" priority="5">
      <formula>AND(XEG2=0,XEH2&lt;&gt;"")</formula>
    </cfRule>
  </conditionalFormatting>
  <conditionalFormatting sqref="D2:G102">
    <cfRule type="cellIs" dxfId="297" priority="3" operator="lessThan">
      <formula>#REF!</formula>
    </cfRule>
    <cfRule type="cellIs" dxfId="296" priority="4" operator="equal">
      <formula>#REF!</formula>
    </cfRule>
  </conditionalFormatting>
  <conditionalFormatting sqref="H2:H102">
    <cfRule type="cellIs" dxfId="295" priority="1" operator="lessThan">
      <formula>#REF!*COUNTIF(D2:G2,"&gt;0")</formula>
    </cfRule>
    <cfRule type="cellIs" dxfId="29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topLeftCell="A49" workbookViewId="0">
      <selection activeCell="N52" sqref="N52"/>
    </sheetView>
  </sheetViews>
  <sheetFormatPr defaultRowHeight="15"/>
  <cols>
    <col min="1" max="1" width="6" style="15" bestFit="1" customWidth="1"/>
    <col min="2" max="2" width="7.5" style="15" bestFit="1" customWidth="1"/>
    <col min="3" max="3" width="12.5" style="15" customWidth="1"/>
    <col min="4" max="4" width="5.375" style="15" customWidth="1"/>
    <col min="5" max="5" width="4.625" style="15" customWidth="1"/>
    <col min="6" max="6" width="5" style="15" customWidth="1"/>
    <col min="7" max="7" width="4.625" style="15" customWidth="1"/>
    <col min="8" max="8" width="7.75" style="15" customWidth="1"/>
    <col min="9" max="9" width="6" style="15" customWidth="1"/>
    <col min="10" max="16384" width="9" style="15"/>
  </cols>
  <sheetData>
    <row r="1" spans="1:14" ht="16.5">
      <c r="A1" s="34" t="s">
        <v>491</v>
      </c>
      <c r="B1" s="35" t="s">
        <v>492</v>
      </c>
      <c r="C1" s="35" t="s">
        <v>466</v>
      </c>
      <c r="D1" s="34" t="s">
        <v>90</v>
      </c>
      <c r="E1" s="34" t="s">
        <v>91</v>
      </c>
      <c r="F1" s="34" t="s">
        <v>92</v>
      </c>
      <c r="G1" s="34" t="s">
        <v>93</v>
      </c>
      <c r="H1" s="35" t="s">
        <v>1</v>
      </c>
      <c r="I1" s="35" t="s">
        <v>640</v>
      </c>
      <c r="J1" s="34" t="s">
        <v>90</v>
      </c>
      <c r="K1" s="34" t="s">
        <v>91</v>
      </c>
      <c r="L1" s="34" t="s">
        <v>92</v>
      </c>
      <c r="M1" s="34" t="s">
        <v>93</v>
      </c>
      <c r="N1" s="35" t="s">
        <v>1</v>
      </c>
    </row>
    <row r="2" spans="1:14" ht="16.5">
      <c r="A2" s="16">
        <v>1</v>
      </c>
      <c r="B2" s="16" t="s">
        <v>497</v>
      </c>
      <c r="C2" s="16" t="s">
        <v>505</v>
      </c>
      <c r="D2" s="16">
        <v>65</v>
      </c>
      <c r="E2" s="16">
        <v>72</v>
      </c>
      <c r="F2" s="16">
        <v>69</v>
      </c>
      <c r="G2" s="16">
        <v>67</v>
      </c>
      <c r="H2" s="16">
        <v>273</v>
      </c>
      <c r="I2" s="16"/>
      <c r="J2" s="17">
        <v>17.666666666666671</v>
      </c>
      <c r="K2" s="17">
        <v>9.6944444444444429</v>
      </c>
      <c r="L2" s="17">
        <v>14.650000000000006</v>
      </c>
      <c r="M2" s="17">
        <v>17.775000000000006</v>
      </c>
      <c r="N2" s="17">
        <v>59.786111111111126</v>
      </c>
    </row>
    <row r="3" spans="1:14" ht="16.5">
      <c r="A3" s="16">
        <v>2</v>
      </c>
      <c r="B3" s="16" t="s">
        <v>497</v>
      </c>
      <c r="C3" s="16" t="s">
        <v>501</v>
      </c>
      <c r="D3" s="16">
        <v>72</v>
      </c>
      <c r="E3" s="16">
        <v>70</v>
      </c>
      <c r="F3" s="16">
        <v>69</v>
      </c>
      <c r="G3" s="16">
        <v>70</v>
      </c>
      <c r="H3" s="16">
        <v>281</v>
      </c>
      <c r="I3" s="16"/>
      <c r="J3" s="17">
        <v>10.666666666666671</v>
      </c>
      <c r="K3" s="17">
        <v>11.694444444444443</v>
      </c>
      <c r="L3" s="17">
        <v>14.650000000000006</v>
      </c>
      <c r="M3" s="17">
        <v>14.775000000000006</v>
      </c>
      <c r="N3" s="17">
        <v>51.786111111111126</v>
      </c>
    </row>
    <row r="4" spans="1:14" ht="16.5">
      <c r="A4" s="16">
        <v>3</v>
      </c>
      <c r="B4" s="16" t="s">
        <v>641</v>
      </c>
      <c r="C4" s="16" t="s">
        <v>500</v>
      </c>
      <c r="D4" s="16">
        <v>71</v>
      </c>
      <c r="E4" s="16">
        <v>70</v>
      </c>
      <c r="F4" s="16">
        <v>71</v>
      </c>
      <c r="G4" s="16">
        <v>70</v>
      </c>
      <c r="H4" s="16">
        <v>282</v>
      </c>
      <c r="I4" s="16"/>
      <c r="J4" s="17">
        <v>11.666666666666671</v>
      </c>
      <c r="K4" s="17">
        <v>11.694444444444443</v>
      </c>
      <c r="L4" s="17">
        <v>12.650000000000006</v>
      </c>
      <c r="M4" s="17">
        <v>14.775000000000006</v>
      </c>
      <c r="N4" s="17">
        <v>50.786111111111126</v>
      </c>
    </row>
    <row r="5" spans="1:14" ht="16.5">
      <c r="A5" s="16">
        <v>4</v>
      </c>
      <c r="B5" s="16" t="s">
        <v>641</v>
      </c>
      <c r="C5" s="16" t="s">
        <v>496</v>
      </c>
      <c r="D5" s="16">
        <v>74</v>
      </c>
      <c r="E5" s="16">
        <v>70</v>
      </c>
      <c r="F5" s="16">
        <v>70</v>
      </c>
      <c r="G5" s="16">
        <v>69</v>
      </c>
      <c r="H5" s="16">
        <v>283</v>
      </c>
      <c r="I5" s="16"/>
      <c r="J5" s="17">
        <v>8.6666666666666714</v>
      </c>
      <c r="K5" s="17">
        <v>11.694444444444443</v>
      </c>
      <c r="L5" s="17">
        <v>13.650000000000006</v>
      </c>
      <c r="M5" s="17">
        <v>15.775000000000006</v>
      </c>
      <c r="N5" s="17">
        <v>49.786111111111126</v>
      </c>
    </row>
    <row r="6" spans="1:14" ht="16.5">
      <c r="A6" s="16">
        <v>5</v>
      </c>
      <c r="B6" s="16" t="s">
        <v>641</v>
      </c>
      <c r="C6" s="16" t="s">
        <v>516</v>
      </c>
      <c r="D6" s="16">
        <v>71</v>
      </c>
      <c r="E6" s="16">
        <v>71</v>
      </c>
      <c r="F6" s="16">
        <v>68</v>
      </c>
      <c r="G6" s="16">
        <v>73</v>
      </c>
      <c r="H6" s="16">
        <v>283</v>
      </c>
      <c r="I6" s="16"/>
      <c r="J6" s="17">
        <v>11.666666666666671</v>
      </c>
      <c r="K6" s="17">
        <v>10.694444444444443</v>
      </c>
      <c r="L6" s="17">
        <v>15.650000000000006</v>
      </c>
      <c r="M6" s="17">
        <v>11.775000000000006</v>
      </c>
      <c r="N6" s="17">
        <v>49.786111111111126</v>
      </c>
    </row>
    <row r="7" spans="1:14" ht="16.5">
      <c r="A7" s="16">
        <v>6</v>
      </c>
      <c r="B7" s="16" t="s">
        <v>497</v>
      </c>
      <c r="C7" s="16" t="s">
        <v>499</v>
      </c>
      <c r="D7" s="16">
        <v>69</v>
      </c>
      <c r="E7" s="16">
        <v>73</v>
      </c>
      <c r="F7" s="16">
        <v>67</v>
      </c>
      <c r="G7" s="16">
        <v>76</v>
      </c>
      <c r="H7" s="16">
        <v>285</v>
      </c>
      <c r="I7" s="16"/>
      <c r="J7" s="17">
        <v>13.666666666666671</v>
      </c>
      <c r="K7" s="17">
        <v>8.6944444444444429</v>
      </c>
      <c r="L7" s="17">
        <v>16.650000000000006</v>
      </c>
      <c r="M7" s="17">
        <v>8.7750000000000057</v>
      </c>
      <c r="N7" s="17">
        <v>47.786111111111126</v>
      </c>
    </row>
    <row r="8" spans="1:14" ht="16.5">
      <c r="A8" s="16">
        <v>7</v>
      </c>
      <c r="B8" s="16" t="s">
        <v>497</v>
      </c>
      <c r="C8" s="16" t="s">
        <v>513</v>
      </c>
      <c r="D8" s="16">
        <v>69</v>
      </c>
      <c r="E8" s="16">
        <v>75</v>
      </c>
      <c r="F8" s="16">
        <v>71</v>
      </c>
      <c r="G8" s="16">
        <v>72</v>
      </c>
      <c r="H8" s="16">
        <v>287</v>
      </c>
      <c r="I8" s="16"/>
      <c r="J8" s="17">
        <v>13.666666666666671</v>
      </c>
      <c r="K8" s="17">
        <v>6.6944444444444429</v>
      </c>
      <c r="L8" s="17">
        <v>12.650000000000006</v>
      </c>
      <c r="M8" s="17">
        <v>12.775000000000006</v>
      </c>
      <c r="N8" s="17">
        <v>45.786111111111126</v>
      </c>
    </row>
    <row r="9" spans="1:14" ht="16.5">
      <c r="A9" s="16">
        <v>8</v>
      </c>
      <c r="B9" s="16" t="s">
        <v>497</v>
      </c>
      <c r="C9" s="16" t="s">
        <v>534</v>
      </c>
      <c r="D9" s="16">
        <v>75</v>
      </c>
      <c r="E9" s="16">
        <v>71</v>
      </c>
      <c r="F9" s="16">
        <v>67</v>
      </c>
      <c r="G9" s="16">
        <v>74</v>
      </c>
      <c r="H9" s="16">
        <v>287</v>
      </c>
      <c r="I9" s="16"/>
      <c r="J9" s="17">
        <v>7.6666666666666714</v>
      </c>
      <c r="K9" s="17">
        <v>10.694444444444443</v>
      </c>
      <c r="L9" s="17">
        <v>16.650000000000006</v>
      </c>
      <c r="M9" s="17">
        <v>10.775000000000006</v>
      </c>
      <c r="N9" s="17">
        <v>45.786111111111126</v>
      </c>
    </row>
    <row r="10" spans="1:14" ht="16.5">
      <c r="A10" s="16">
        <v>9</v>
      </c>
      <c r="B10" s="16" t="s">
        <v>497</v>
      </c>
      <c r="C10" s="16" t="s">
        <v>498</v>
      </c>
      <c r="D10" s="16">
        <v>72</v>
      </c>
      <c r="E10" s="16">
        <v>65</v>
      </c>
      <c r="F10" s="16">
        <v>75</v>
      </c>
      <c r="G10" s="16">
        <v>75</v>
      </c>
      <c r="H10" s="16">
        <v>287</v>
      </c>
      <c r="I10" s="16"/>
      <c r="J10" s="17">
        <v>10.666666666666671</v>
      </c>
      <c r="K10" s="17">
        <v>16.694444444444443</v>
      </c>
      <c r="L10" s="17">
        <v>8.6500000000000057</v>
      </c>
      <c r="M10" s="17">
        <v>9.7750000000000057</v>
      </c>
      <c r="N10" s="17">
        <v>45.786111111111126</v>
      </c>
    </row>
    <row r="11" spans="1:14" ht="16.5">
      <c r="A11" s="16">
        <v>10</v>
      </c>
      <c r="B11" s="16" t="s">
        <v>641</v>
      </c>
      <c r="C11" s="16" t="s">
        <v>529</v>
      </c>
      <c r="D11" s="16">
        <v>75</v>
      </c>
      <c r="E11" s="16">
        <v>69</v>
      </c>
      <c r="F11" s="16">
        <v>72</v>
      </c>
      <c r="G11" s="16">
        <v>71</v>
      </c>
      <c r="H11" s="16">
        <v>287</v>
      </c>
      <c r="I11" s="16"/>
      <c r="J11" s="17">
        <v>7.6666666666666714</v>
      </c>
      <c r="K11" s="17">
        <v>12.694444444444443</v>
      </c>
      <c r="L11" s="17">
        <v>11.650000000000006</v>
      </c>
      <c r="M11" s="17">
        <v>13.775000000000006</v>
      </c>
      <c r="N11" s="17">
        <v>45.786111111111126</v>
      </c>
    </row>
    <row r="12" spans="1:14" ht="16.5">
      <c r="A12" s="16">
        <v>11</v>
      </c>
      <c r="B12" s="16" t="s">
        <v>641</v>
      </c>
      <c r="C12" s="16" t="s">
        <v>504</v>
      </c>
      <c r="D12" s="16">
        <v>69</v>
      </c>
      <c r="E12" s="16">
        <v>70</v>
      </c>
      <c r="F12" s="16">
        <v>75</v>
      </c>
      <c r="G12" s="16">
        <v>73</v>
      </c>
      <c r="H12" s="16">
        <v>287</v>
      </c>
      <c r="I12" s="16"/>
      <c r="J12" s="17">
        <v>13.666666666666671</v>
      </c>
      <c r="K12" s="17">
        <v>11.694444444444443</v>
      </c>
      <c r="L12" s="17">
        <v>8.6500000000000057</v>
      </c>
      <c r="M12" s="17">
        <v>11.775000000000006</v>
      </c>
      <c r="N12" s="17">
        <v>45.786111111111126</v>
      </c>
    </row>
    <row r="13" spans="1:14" ht="16.5">
      <c r="A13" s="16">
        <v>12</v>
      </c>
      <c r="B13" s="16" t="s">
        <v>497</v>
      </c>
      <c r="C13" s="16" t="s">
        <v>507</v>
      </c>
      <c r="D13" s="16">
        <v>74</v>
      </c>
      <c r="E13" s="16">
        <v>71</v>
      </c>
      <c r="F13" s="16">
        <v>71</v>
      </c>
      <c r="G13" s="16">
        <v>72</v>
      </c>
      <c r="H13" s="16">
        <v>288</v>
      </c>
      <c r="I13" s="16"/>
      <c r="J13" s="17">
        <v>8.6666666666666714</v>
      </c>
      <c r="K13" s="17">
        <v>10.694444444444443</v>
      </c>
      <c r="L13" s="17">
        <v>12.650000000000006</v>
      </c>
      <c r="M13" s="17">
        <v>12.775000000000006</v>
      </c>
      <c r="N13" s="17">
        <v>44.786111111111126</v>
      </c>
    </row>
    <row r="14" spans="1:14" ht="16.5">
      <c r="A14" s="16">
        <v>13</v>
      </c>
      <c r="B14" s="16" t="s">
        <v>497</v>
      </c>
      <c r="C14" s="16" t="s">
        <v>503</v>
      </c>
      <c r="D14" s="16">
        <v>75</v>
      </c>
      <c r="E14" s="16">
        <v>71</v>
      </c>
      <c r="F14" s="16">
        <v>70</v>
      </c>
      <c r="G14" s="16">
        <v>72</v>
      </c>
      <c r="H14" s="16">
        <v>288</v>
      </c>
      <c r="I14" s="16"/>
      <c r="J14" s="17">
        <v>7.6666666666666714</v>
      </c>
      <c r="K14" s="17">
        <v>10.694444444444443</v>
      </c>
      <c r="L14" s="17">
        <v>13.650000000000006</v>
      </c>
      <c r="M14" s="17">
        <v>12.775000000000006</v>
      </c>
      <c r="N14" s="17">
        <v>44.786111111111126</v>
      </c>
    </row>
    <row r="15" spans="1:14" ht="16.5">
      <c r="A15" s="16">
        <v>14</v>
      </c>
      <c r="B15" s="16" t="s">
        <v>641</v>
      </c>
      <c r="C15" s="16" t="s">
        <v>520</v>
      </c>
      <c r="D15" s="16">
        <v>77</v>
      </c>
      <c r="E15" s="16">
        <v>68</v>
      </c>
      <c r="F15" s="16">
        <v>70</v>
      </c>
      <c r="G15" s="16">
        <v>73</v>
      </c>
      <c r="H15" s="16">
        <v>288</v>
      </c>
      <c r="I15" s="16"/>
      <c r="J15" s="17">
        <v>5.6666666666666714</v>
      </c>
      <c r="K15" s="17">
        <v>13.694444444444443</v>
      </c>
      <c r="L15" s="17">
        <v>13.650000000000006</v>
      </c>
      <c r="M15" s="17">
        <v>11.775000000000006</v>
      </c>
      <c r="N15" s="17">
        <v>44.786111111111126</v>
      </c>
    </row>
    <row r="16" spans="1:14" ht="16.5">
      <c r="A16" s="16">
        <v>15</v>
      </c>
      <c r="B16" s="16" t="s">
        <v>641</v>
      </c>
      <c r="C16" s="16" t="s">
        <v>519</v>
      </c>
      <c r="D16" s="16">
        <v>72</v>
      </c>
      <c r="E16" s="16">
        <v>74</v>
      </c>
      <c r="F16" s="16">
        <v>73</v>
      </c>
      <c r="G16" s="16">
        <v>70</v>
      </c>
      <c r="H16" s="16">
        <v>289</v>
      </c>
      <c r="I16" s="16"/>
      <c r="J16" s="17">
        <v>10.666666666666671</v>
      </c>
      <c r="K16" s="17">
        <v>7.6944444444444429</v>
      </c>
      <c r="L16" s="17">
        <v>10.650000000000006</v>
      </c>
      <c r="M16" s="17">
        <v>14.775000000000006</v>
      </c>
      <c r="N16" s="17">
        <v>43.786111111111126</v>
      </c>
    </row>
    <row r="17" spans="1:14" ht="16.5">
      <c r="A17" s="16">
        <v>16</v>
      </c>
      <c r="B17" s="16" t="s">
        <v>497</v>
      </c>
      <c r="C17" s="16" t="s">
        <v>518</v>
      </c>
      <c r="D17" s="16">
        <v>71</v>
      </c>
      <c r="E17" s="16">
        <v>71</v>
      </c>
      <c r="F17" s="16">
        <v>72</v>
      </c>
      <c r="G17" s="16">
        <v>76</v>
      </c>
      <c r="H17" s="16">
        <v>290</v>
      </c>
      <c r="I17" s="16"/>
      <c r="J17" s="17">
        <v>11.666666666666671</v>
      </c>
      <c r="K17" s="17">
        <v>10.694444444444443</v>
      </c>
      <c r="L17" s="17">
        <v>11.650000000000006</v>
      </c>
      <c r="M17" s="17">
        <v>8.7750000000000057</v>
      </c>
      <c r="N17" s="17">
        <v>42.786111111111126</v>
      </c>
    </row>
    <row r="18" spans="1:14" ht="16.5">
      <c r="A18" s="16">
        <v>17</v>
      </c>
      <c r="B18" s="16" t="s">
        <v>641</v>
      </c>
      <c r="C18" s="16" t="s">
        <v>512</v>
      </c>
      <c r="D18" s="16">
        <v>75</v>
      </c>
      <c r="E18" s="16">
        <v>70</v>
      </c>
      <c r="F18" s="16">
        <v>75</v>
      </c>
      <c r="G18" s="16">
        <v>70</v>
      </c>
      <c r="H18" s="16">
        <v>290</v>
      </c>
      <c r="I18" s="16"/>
      <c r="J18" s="17">
        <v>7.6666666666666714</v>
      </c>
      <c r="K18" s="17">
        <v>11.694444444444443</v>
      </c>
      <c r="L18" s="17">
        <v>8.6500000000000057</v>
      </c>
      <c r="M18" s="17">
        <v>14.775000000000006</v>
      </c>
      <c r="N18" s="17">
        <v>42.786111111111126</v>
      </c>
    </row>
    <row r="19" spans="1:14" ht="16.5">
      <c r="A19" s="16">
        <v>18</v>
      </c>
      <c r="B19" s="16" t="s">
        <v>641</v>
      </c>
      <c r="C19" s="16" t="s">
        <v>537</v>
      </c>
      <c r="D19" s="16">
        <v>74</v>
      </c>
      <c r="E19" s="16">
        <v>73</v>
      </c>
      <c r="F19" s="16">
        <v>69</v>
      </c>
      <c r="G19" s="16">
        <v>74</v>
      </c>
      <c r="H19" s="16">
        <v>290</v>
      </c>
      <c r="I19" s="16"/>
      <c r="J19" s="17">
        <v>8.6666666666666714</v>
      </c>
      <c r="K19" s="17">
        <v>8.6944444444444429</v>
      </c>
      <c r="L19" s="17">
        <v>14.650000000000006</v>
      </c>
      <c r="M19" s="17">
        <v>10.775000000000006</v>
      </c>
      <c r="N19" s="17">
        <v>42.786111111111126</v>
      </c>
    </row>
    <row r="20" spans="1:14" ht="16.5">
      <c r="A20" s="16">
        <v>19</v>
      </c>
      <c r="B20" s="16" t="s">
        <v>497</v>
      </c>
      <c r="C20" s="16" t="s">
        <v>509</v>
      </c>
      <c r="D20" s="16">
        <v>72</v>
      </c>
      <c r="E20" s="16">
        <v>74</v>
      </c>
      <c r="F20" s="16">
        <v>74</v>
      </c>
      <c r="G20" s="16">
        <v>71</v>
      </c>
      <c r="H20" s="16">
        <v>291</v>
      </c>
      <c r="I20" s="16"/>
      <c r="J20" s="17">
        <v>10.666666666666671</v>
      </c>
      <c r="K20" s="17">
        <v>7.6944444444444429</v>
      </c>
      <c r="L20" s="17">
        <v>9.6500000000000057</v>
      </c>
      <c r="M20" s="17">
        <v>13.775000000000006</v>
      </c>
      <c r="N20" s="17">
        <v>41.786111111111126</v>
      </c>
    </row>
    <row r="21" spans="1:14" ht="16.5">
      <c r="A21" s="16">
        <v>20</v>
      </c>
      <c r="B21" s="16" t="s">
        <v>497</v>
      </c>
      <c r="C21" s="16" t="s">
        <v>533</v>
      </c>
      <c r="D21" s="16">
        <v>72</v>
      </c>
      <c r="E21" s="16">
        <v>71</v>
      </c>
      <c r="F21" s="16">
        <v>76</v>
      </c>
      <c r="G21" s="16">
        <v>74</v>
      </c>
      <c r="H21" s="16">
        <v>293</v>
      </c>
      <c r="I21" s="16"/>
      <c r="J21" s="17">
        <v>10.666666666666671</v>
      </c>
      <c r="K21" s="17">
        <v>10.694444444444443</v>
      </c>
      <c r="L21" s="17">
        <v>7.6500000000000057</v>
      </c>
      <c r="M21" s="17">
        <v>10.775000000000006</v>
      </c>
      <c r="N21" s="17">
        <v>39.786111111111126</v>
      </c>
    </row>
    <row r="22" spans="1:14" ht="16.5">
      <c r="A22" s="16">
        <v>21</v>
      </c>
      <c r="B22" s="16" t="s">
        <v>642</v>
      </c>
      <c r="C22" s="16" t="s">
        <v>515</v>
      </c>
      <c r="D22" s="16">
        <v>71</v>
      </c>
      <c r="E22" s="16">
        <v>76</v>
      </c>
      <c r="F22" s="16">
        <v>72</v>
      </c>
      <c r="G22" s="16">
        <v>75</v>
      </c>
      <c r="H22" s="16">
        <v>294</v>
      </c>
      <c r="I22" s="16"/>
      <c r="J22" s="17">
        <v>11.666666666666671</v>
      </c>
      <c r="K22" s="17">
        <v>5.6944444444444429</v>
      </c>
      <c r="L22" s="17">
        <v>11.650000000000006</v>
      </c>
      <c r="M22" s="17">
        <v>9.7750000000000057</v>
      </c>
      <c r="N22" s="17">
        <v>38.786111111111126</v>
      </c>
    </row>
    <row r="23" spans="1:14" ht="16.5">
      <c r="A23" s="16">
        <v>22</v>
      </c>
      <c r="B23" s="16" t="s">
        <v>641</v>
      </c>
      <c r="C23" s="16" t="s">
        <v>527</v>
      </c>
      <c r="D23" s="16">
        <v>71</v>
      </c>
      <c r="E23" s="16">
        <v>76</v>
      </c>
      <c r="F23" s="16">
        <v>73</v>
      </c>
      <c r="G23" s="16">
        <v>76</v>
      </c>
      <c r="H23" s="16">
        <v>296</v>
      </c>
      <c r="I23" s="16"/>
      <c r="J23" s="17">
        <v>11.666666666666671</v>
      </c>
      <c r="K23" s="17">
        <v>5.6944444444444429</v>
      </c>
      <c r="L23" s="17">
        <v>10.650000000000006</v>
      </c>
      <c r="M23" s="17">
        <v>8.7750000000000057</v>
      </c>
      <c r="N23" s="17">
        <v>36.786111111111126</v>
      </c>
    </row>
    <row r="24" spans="1:14" ht="16.5">
      <c r="A24" s="16">
        <v>23</v>
      </c>
      <c r="B24" s="16" t="s">
        <v>497</v>
      </c>
      <c r="C24" s="16" t="s">
        <v>645</v>
      </c>
      <c r="D24" s="16">
        <v>75</v>
      </c>
      <c r="E24" s="16">
        <v>67</v>
      </c>
      <c r="F24" s="16">
        <v>74</v>
      </c>
      <c r="G24" s="16">
        <v>81</v>
      </c>
      <c r="H24" s="16">
        <v>297</v>
      </c>
      <c r="I24" s="16"/>
      <c r="J24" s="17">
        <v>7.6666666666666714</v>
      </c>
      <c r="K24" s="17">
        <v>14.694444444444443</v>
      </c>
      <c r="L24" s="17">
        <v>9.6500000000000057</v>
      </c>
      <c r="M24" s="17">
        <v>3.7750000000000057</v>
      </c>
      <c r="N24" s="17">
        <v>35.786111111111126</v>
      </c>
    </row>
    <row r="25" spans="1:14" ht="16.5">
      <c r="A25" s="16">
        <v>24</v>
      </c>
      <c r="B25" s="16" t="s">
        <v>641</v>
      </c>
      <c r="C25" s="16" t="s">
        <v>554</v>
      </c>
      <c r="D25" s="16">
        <v>76</v>
      </c>
      <c r="E25" s="16">
        <v>73</v>
      </c>
      <c r="F25" s="16">
        <v>75</v>
      </c>
      <c r="G25" s="16">
        <v>74</v>
      </c>
      <c r="H25" s="16">
        <v>298</v>
      </c>
      <c r="I25" s="16"/>
      <c r="J25" s="17">
        <v>6.6666666666666714</v>
      </c>
      <c r="K25" s="17">
        <v>8.6944444444444429</v>
      </c>
      <c r="L25" s="17">
        <v>8.6500000000000057</v>
      </c>
      <c r="M25" s="17">
        <v>10.775000000000006</v>
      </c>
      <c r="N25" s="17">
        <v>34.786111111111126</v>
      </c>
    </row>
    <row r="26" spans="1:14" ht="16.5">
      <c r="A26" s="16">
        <v>25</v>
      </c>
      <c r="B26" s="16" t="s">
        <v>641</v>
      </c>
      <c r="C26" s="16" t="s">
        <v>525</v>
      </c>
      <c r="D26" s="16">
        <v>74</v>
      </c>
      <c r="E26" s="16">
        <v>75</v>
      </c>
      <c r="F26" s="16">
        <v>76</v>
      </c>
      <c r="G26" s="16">
        <v>74</v>
      </c>
      <c r="H26" s="16">
        <v>299</v>
      </c>
      <c r="I26" s="16"/>
      <c r="J26" s="17">
        <v>8.6666666666666714</v>
      </c>
      <c r="K26" s="17">
        <v>6.6944444444444429</v>
      </c>
      <c r="L26" s="17">
        <v>7.6500000000000057</v>
      </c>
      <c r="M26" s="17">
        <v>10.775000000000006</v>
      </c>
      <c r="N26" s="17">
        <v>33.786111111111126</v>
      </c>
    </row>
    <row r="27" spans="1:14" ht="16.5">
      <c r="A27" s="16">
        <v>26</v>
      </c>
      <c r="B27" s="16" t="s">
        <v>641</v>
      </c>
      <c r="C27" s="16" t="s">
        <v>540</v>
      </c>
      <c r="D27" s="16">
        <v>77</v>
      </c>
      <c r="E27" s="16">
        <v>73</v>
      </c>
      <c r="F27" s="16">
        <v>75</v>
      </c>
      <c r="G27" s="16">
        <v>76</v>
      </c>
      <c r="H27" s="16">
        <v>301</v>
      </c>
      <c r="I27" s="16"/>
      <c r="J27" s="17">
        <v>5.6666666666666714</v>
      </c>
      <c r="K27" s="17">
        <v>8.6944444444444429</v>
      </c>
      <c r="L27" s="17">
        <v>8.6500000000000057</v>
      </c>
      <c r="M27" s="17">
        <v>8.7750000000000057</v>
      </c>
      <c r="N27" s="17">
        <v>31.786111111111126</v>
      </c>
    </row>
    <row r="28" spans="1:14" ht="16.5">
      <c r="A28" s="16">
        <v>27</v>
      </c>
      <c r="B28" s="16" t="s">
        <v>641</v>
      </c>
      <c r="C28" s="16" t="s">
        <v>557</v>
      </c>
      <c r="D28" s="16">
        <v>73</v>
      </c>
      <c r="E28" s="16">
        <v>74</v>
      </c>
      <c r="F28" s="16">
        <v>74</v>
      </c>
      <c r="G28" s="16">
        <v>80</v>
      </c>
      <c r="H28" s="16">
        <v>301</v>
      </c>
      <c r="I28" s="16"/>
      <c r="J28" s="17">
        <v>9.6666666666666714</v>
      </c>
      <c r="K28" s="17">
        <v>7.6944444444444429</v>
      </c>
      <c r="L28" s="17">
        <v>9.6500000000000057</v>
      </c>
      <c r="M28" s="17">
        <v>4.7750000000000057</v>
      </c>
      <c r="N28" s="17">
        <v>31.786111111111126</v>
      </c>
    </row>
    <row r="29" spans="1:14" ht="16.5">
      <c r="A29" s="16">
        <v>28</v>
      </c>
      <c r="B29" s="16" t="s">
        <v>642</v>
      </c>
      <c r="C29" s="16" t="s">
        <v>522</v>
      </c>
      <c r="D29" s="16">
        <v>71</v>
      </c>
      <c r="E29" s="16">
        <v>76</v>
      </c>
      <c r="F29" s="16">
        <v>77</v>
      </c>
      <c r="G29" s="16">
        <v>77</v>
      </c>
      <c r="H29" s="16">
        <v>301</v>
      </c>
      <c r="I29" s="16"/>
      <c r="J29" s="17">
        <v>11.666666666666671</v>
      </c>
      <c r="K29" s="17">
        <v>5.6944444444444429</v>
      </c>
      <c r="L29" s="17">
        <v>6.6500000000000057</v>
      </c>
      <c r="M29" s="17">
        <v>7.7750000000000057</v>
      </c>
      <c r="N29" s="17">
        <v>31.786111111111126</v>
      </c>
    </row>
    <row r="30" spans="1:14" ht="16.5">
      <c r="A30" s="16">
        <v>29</v>
      </c>
      <c r="B30" s="16" t="s">
        <v>641</v>
      </c>
      <c r="C30" s="16" t="s">
        <v>560</v>
      </c>
      <c r="D30" s="16">
        <v>75</v>
      </c>
      <c r="E30" s="16">
        <v>75</v>
      </c>
      <c r="F30" s="16">
        <v>78</v>
      </c>
      <c r="G30" s="16">
        <v>74</v>
      </c>
      <c r="H30" s="16">
        <v>302</v>
      </c>
      <c r="I30" s="16"/>
      <c r="J30" s="17">
        <v>7.6666666666666714</v>
      </c>
      <c r="K30" s="17">
        <v>6.6944444444444429</v>
      </c>
      <c r="L30" s="17">
        <v>5.6500000000000057</v>
      </c>
      <c r="M30" s="17">
        <v>10.775000000000006</v>
      </c>
      <c r="N30" s="17">
        <v>30.786111111111126</v>
      </c>
    </row>
    <row r="31" spans="1:14" ht="16.5">
      <c r="A31" s="16">
        <v>30</v>
      </c>
      <c r="B31" s="16" t="s">
        <v>642</v>
      </c>
      <c r="C31" s="16" t="s">
        <v>511</v>
      </c>
      <c r="D31" s="16">
        <v>73</v>
      </c>
      <c r="E31" s="16">
        <v>72</v>
      </c>
      <c r="F31" s="16">
        <v>77</v>
      </c>
      <c r="G31" s="16">
        <v>80</v>
      </c>
      <c r="H31" s="16">
        <v>302</v>
      </c>
      <c r="I31" s="16"/>
      <c r="J31" s="17">
        <v>9.6666666666666714</v>
      </c>
      <c r="K31" s="17">
        <v>9.6944444444444429</v>
      </c>
      <c r="L31" s="17">
        <v>6.6500000000000057</v>
      </c>
      <c r="M31" s="17">
        <v>4.7750000000000057</v>
      </c>
      <c r="N31" s="17">
        <v>30.786111111111126</v>
      </c>
    </row>
    <row r="32" spans="1:14" ht="16.5">
      <c r="A32" s="16">
        <v>31</v>
      </c>
      <c r="B32" s="16" t="s">
        <v>642</v>
      </c>
      <c r="C32" s="16" t="s">
        <v>524</v>
      </c>
      <c r="D32" s="16">
        <v>80</v>
      </c>
      <c r="E32" s="16">
        <v>76</v>
      </c>
      <c r="F32" s="16">
        <v>76</v>
      </c>
      <c r="G32" s="16">
        <v>72</v>
      </c>
      <c r="H32" s="16">
        <v>304</v>
      </c>
      <c r="I32" s="16"/>
      <c r="J32" s="17">
        <v>2.6666666666666714</v>
      </c>
      <c r="K32" s="17">
        <v>5.6944444444444429</v>
      </c>
      <c r="L32" s="17">
        <v>7.6500000000000057</v>
      </c>
      <c r="M32" s="17">
        <v>12.775000000000006</v>
      </c>
      <c r="N32" s="17">
        <v>28.786111111111126</v>
      </c>
    </row>
    <row r="33" spans="1:14" ht="16.5">
      <c r="A33" s="16">
        <v>32</v>
      </c>
      <c r="B33" s="16" t="s">
        <v>642</v>
      </c>
      <c r="C33" s="16" t="s">
        <v>542</v>
      </c>
      <c r="D33" s="16">
        <v>76</v>
      </c>
      <c r="E33" s="16">
        <v>76</v>
      </c>
      <c r="F33" s="16">
        <v>71</v>
      </c>
      <c r="G33" s="16">
        <v>81</v>
      </c>
      <c r="H33" s="16">
        <v>304</v>
      </c>
      <c r="I33" s="16"/>
      <c r="J33" s="17">
        <v>6.6666666666666714</v>
      </c>
      <c r="K33" s="17">
        <v>5.6944444444444429</v>
      </c>
      <c r="L33" s="17">
        <v>12.650000000000006</v>
      </c>
      <c r="M33" s="17">
        <v>3.7750000000000057</v>
      </c>
      <c r="N33" s="17">
        <v>28.786111111111126</v>
      </c>
    </row>
    <row r="34" spans="1:14" ht="16.5">
      <c r="A34" s="16">
        <v>33</v>
      </c>
      <c r="B34" s="16" t="s">
        <v>497</v>
      </c>
      <c r="C34" s="16" t="s">
        <v>517</v>
      </c>
      <c r="D34" s="16">
        <v>72</v>
      </c>
      <c r="E34" s="16">
        <v>74</v>
      </c>
      <c r="F34" s="16">
        <v>80</v>
      </c>
      <c r="G34" s="16">
        <v>79</v>
      </c>
      <c r="H34" s="16">
        <v>305</v>
      </c>
      <c r="I34" s="16"/>
      <c r="J34" s="17">
        <v>10.666666666666671</v>
      </c>
      <c r="K34" s="17">
        <v>7.6944444444444429</v>
      </c>
      <c r="L34" s="17">
        <v>3.6500000000000057</v>
      </c>
      <c r="M34" s="17">
        <v>5.7750000000000057</v>
      </c>
      <c r="N34" s="17">
        <v>27.786111111111126</v>
      </c>
    </row>
    <row r="35" spans="1:14" ht="16.5">
      <c r="A35" s="16">
        <v>34</v>
      </c>
      <c r="B35" s="16" t="s">
        <v>642</v>
      </c>
      <c r="C35" s="16" t="s">
        <v>526</v>
      </c>
      <c r="D35" s="16">
        <v>75</v>
      </c>
      <c r="E35" s="16">
        <v>74</v>
      </c>
      <c r="F35" s="16">
        <v>81</v>
      </c>
      <c r="G35" s="16">
        <v>76</v>
      </c>
      <c r="H35" s="16">
        <v>306</v>
      </c>
      <c r="I35" s="16"/>
      <c r="J35" s="17">
        <v>7.6666666666666714</v>
      </c>
      <c r="K35" s="17">
        <v>7.6944444444444429</v>
      </c>
      <c r="L35" s="17">
        <v>2.6500000000000057</v>
      </c>
      <c r="M35" s="17">
        <v>8.7750000000000057</v>
      </c>
      <c r="N35" s="17">
        <v>26.786111111111126</v>
      </c>
    </row>
    <row r="36" spans="1:14" ht="16.5">
      <c r="A36" s="16">
        <v>35</v>
      </c>
      <c r="B36" s="16" t="s">
        <v>642</v>
      </c>
      <c r="C36" s="16" t="s">
        <v>551</v>
      </c>
      <c r="D36" s="16">
        <v>78</v>
      </c>
      <c r="E36" s="16">
        <v>78</v>
      </c>
      <c r="F36" s="16">
        <v>76</v>
      </c>
      <c r="G36" s="16">
        <v>75</v>
      </c>
      <c r="H36" s="16">
        <v>307</v>
      </c>
      <c r="I36" s="16"/>
      <c r="J36" s="17">
        <v>4.6666666666666714</v>
      </c>
      <c r="K36" s="17">
        <v>3.6944444444444429</v>
      </c>
      <c r="L36" s="17">
        <v>7.6500000000000057</v>
      </c>
      <c r="M36" s="17">
        <v>9.7750000000000057</v>
      </c>
      <c r="N36" s="17">
        <v>25.786111111111126</v>
      </c>
    </row>
    <row r="37" spans="1:14" ht="16.5">
      <c r="A37" s="16">
        <v>36</v>
      </c>
      <c r="B37" s="16" t="s">
        <v>642</v>
      </c>
      <c r="C37" s="16" t="s">
        <v>531</v>
      </c>
      <c r="D37" s="16">
        <v>81</v>
      </c>
      <c r="E37" s="16">
        <v>74</v>
      </c>
      <c r="F37" s="16">
        <v>76</v>
      </c>
      <c r="G37" s="16">
        <v>77</v>
      </c>
      <c r="H37" s="16">
        <v>308</v>
      </c>
      <c r="I37" s="16"/>
      <c r="J37" s="17">
        <v>1.6666666666666714</v>
      </c>
      <c r="K37" s="17">
        <v>7.6944444444444429</v>
      </c>
      <c r="L37" s="17">
        <v>7.6500000000000057</v>
      </c>
      <c r="M37" s="17">
        <v>7.7750000000000057</v>
      </c>
      <c r="N37" s="17">
        <v>24.786111111111126</v>
      </c>
    </row>
    <row r="38" spans="1:14" ht="16.5">
      <c r="A38" s="16">
        <v>37</v>
      </c>
      <c r="B38" s="16" t="s">
        <v>642</v>
      </c>
      <c r="C38" s="16" t="s">
        <v>548</v>
      </c>
      <c r="D38" s="16">
        <v>73</v>
      </c>
      <c r="E38" s="16">
        <v>80</v>
      </c>
      <c r="F38" s="16">
        <v>78</v>
      </c>
      <c r="G38" s="16">
        <v>78</v>
      </c>
      <c r="H38" s="16">
        <v>309</v>
      </c>
      <c r="I38" s="16"/>
      <c r="J38" s="17">
        <v>9.6666666666666714</v>
      </c>
      <c r="K38" s="17">
        <v>1.6944444444444429</v>
      </c>
      <c r="L38" s="17">
        <v>5.6500000000000057</v>
      </c>
      <c r="M38" s="17">
        <v>6.7750000000000057</v>
      </c>
      <c r="N38" s="17">
        <v>23.786111111111126</v>
      </c>
    </row>
    <row r="39" spans="1:14" ht="16.5">
      <c r="A39" s="16">
        <v>38</v>
      </c>
      <c r="B39" s="16" t="s">
        <v>642</v>
      </c>
      <c r="C39" s="16" t="s">
        <v>561</v>
      </c>
      <c r="D39" s="16">
        <v>82</v>
      </c>
      <c r="E39" s="16">
        <v>74</v>
      </c>
      <c r="F39" s="16">
        <v>75</v>
      </c>
      <c r="G39" s="16">
        <v>79</v>
      </c>
      <c r="H39" s="16">
        <v>310</v>
      </c>
      <c r="I39" s="16"/>
      <c r="J39" s="17">
        <v>0.6666666666666714</v>
      </c>
      <c r="K39" s="17">
        <v>7.6944444444444429</v>
      </c>
      <c r="L39" s="17">
        <v>8.6500000000000057</v>
      </c>
      <c r="M39" s="17">
        <v>5.7750000000000057</v>
      </c>
      <c r="N39" s="17">
        <v>22.786111111111126</v>
      </c>
    </row>
    <row r="40" spans="1:14" ht="16.5">
      <c r="A40" s="16">
        <v>39</v>
      </c>
      <c r="B40" s="16" t="s">
        <v>642</v>
      </c>
      <c r="C40" s="16" t="s">
        <v>550</v>
      </c>
      <c r="D40" s="16">
        <v>83</v>
      </c>
      <c r="E40" s="16">
        <v>74</v>
      </c>
      <c r="F40" s="16">
        <v>75</v>
      </c>
      <c r="G40" s="16">
        <v>83</v>
      </c>
      <c r="H40" s="16">
        <v>315</v>
      </c>
      <c r="I40" s="16"/>
      <c r="J40" s="17">
        <v>0</v>
      </c>
      <c r="K40" s="17">
        <v>7.6944444444444429</v>
      </c>
      <c r="L40" s="17">
        <v>8.6500000000000057</v>
      </c>
      <c r="M40" s="17">
        <v>1.7750000000000057</v>
      </c>
      <c r="N40" s="17">
        <v>18.119444444444454</v>
      </c>
    </row>
    <row r="41" spans="1:14" ht="16.5">
      <c r="A41" s="16">
        <v>40</v>
      </c>
      <c r="B41" s="16" t="s">
        <v>642</v>
      </c>
      <c r="C41" s="16" t="s">
        <v>585</v>
      </c>
      <c r="D41" s="16">
        <v>80</v>
      </c>
      <c r="E41" s="16">
        <v>77</v>
      </c>
      <c r="F41" s="16">
        <v>83</v>
      </c>
      <c r="G41" s="16">
        <v>82</v>
      </c>
      <c r="H41" s="16">
        <v>322</v>
      </c>
      <c r="I41" s="16"/>
      <c r="J41" s="17">
        <v>2.6666666666666714</v>
      </c>
      <c r="K41" s="17">
        <v>4.6944444444444429</v>
      </c>
      <c r="L41" s="17">
        <v>0.65000000000000568</v>
      </c>
      <c r="M41" s="17">
        <v>2.7750000000000057</v>
      </c>
      <c r="N41" s="17">
        <v>10.786111111111126</v>
      </c>
    </row>
    <row r="42" spans="1:14" ht="16.5">
      <c r="A42" s="16">
        <v>41</v>
      </c>
      <c r="B42" s="16" t="s">
        <v>497</v>
      </c>
      <c r="C42" s="16" t="s">
        <v>532</v>
      </c>
      <c r="D42" s="16">
        <v>74</v>
      </c>
      <c r="E42" s="16">
        <v>73</v>
      </c>
      <c r="F42" s="16">
        <v>0</v>
      </c>
      <c r="G42" s="16">
        <v>0</v>
      </c>
      <c r="H42" s="16">
        <v>147</v>
      </c>
      <c r="I42" s="16"/>
      <c r="J42" s="17">
        <v>8.6666666666666714</v>
      </c>
      <c r="K42" s="17">
        <v>8.6944444444444429</v>
      </c>
      <c r="L42" s="17" t="s">
        <v>73</v>
      </c>
      <c r="M42" s="17" t="s">
        <v>73</v>
      </c>
      <c r="N42" s="17">
        <v>17.361111111111114</v>
      </c>
    </row>
    <row r="43" spans="1:14" ht="16.5">
      <c r="A43" s="16">
        <v>42</v>
      </c>
      <c r="B43" s="16" t="s">
        <v>497</v>
      </c>
      <c r="C43" s="16" t="s">
        <v>502</v>
      </c>
      <c r="D43" s="16">
        <v>72</v>
      </c>
      <c r="E43" s="16">
        <v>75</v>
      </c>
      <c r="F43" s="16">
        <v>0</v>
      </c>
      <c r="G43" s="16">
        <v>0</v>
      </c>
      <c r="H43" s="16">
        <v>147</v>
      </c>
      <c r="I43" s="16"/>
      <c r="J43" s="17">
        <v>10.666666666666671</v>
      </c>
      <c r="K43" s="17">
        <v>6.6944444444444429</v>
      </c>
      <c r="L43" s="17" t="s">
        <v>73</v>
      </c>
      <c r="M43" s="17" t="s">
        <v>73</v>
      </c>
      <c r="N43" s="17">
        <v>17.361111111111114</v>
      </c>
    </row>
    <row r="44" spans="1:14" ht="16.5">
      <c r="A44" s="16">
        <v>43</v>
      </c>
      <c r="B44" s="16" t="s">
        <v>497</v>
      </c>
      <c r="C44" s="16" t="s">
        <v>552</v>
      </c>
      <c r="D44" s="16">
        <v>79</v>
      </c>
      <c r="E44" s="16">
        <v>69</v>
      </c>
      <c r="F44" s="16">
        <v>0</v>
      </c>
      <c r="G44" s="16">
        <v>0</v>
      </c>
      <c r="H44" s="16">
        <v>148</v>
      </c>
      <c r="I44" s="16"/>
      <c r="J44" s="17">
        <v>3.6666666666666714</v>
      </c>
      <c r="K44" s="17">
        <v>12.694444444444443</v>
      </c>
      <c r="L44" s="17" t="s">
        <v>73</v>
      </c>
      <c r="M44" s="17" t="s">
        <v>73</v>
      </c>
      <c r="N44" s="17">
        <v>16.361111111111114</v>
      </c>
    </row>
    <row r="45" spans="1:14" ht="16.5">
      <c r="A45" s="16">
        <v>44</v>
      </c>
      <c r="B45" s="16" t="s">
        <v>497</v>
      </c>
      <c r="C45" s="16" t="s">
        <v>573</v>
      </c>
      <c r="D45" s="16">
        <v>75</v>
      </c>
      <c r="E45" s="16">
        <v>73</v>
      </c>
      <c r="F45" s="16">
        <v>0</v>
      </c>
      <c r="G45" s="16">
        <v>0</v>
      </c>
      <c r="H45" s="16">
        <v>148</v>
      </c>
      <c r="I45" s="16"/>
      <c r="J45" s="17">
        <v>7.6666666666666714</v>
      </c>
      <c r="K45" s="17">
        <v>8.6944444444444429</v>
      </c>
      <c r="L45" s="17" t="s">
        <v>73</v>
      </c>
      <c r="M45" s="17" t="s">
        <v>73</v>
      </c>
      <c r="N45" s="17">
        <v>16.361111111111114</v>
      </c>
    </row>
    <row r="46" spans="1:14" ht="16.5">
      <c r="A46" s="16">
        <v>45</v>
      </c>
      <c r="B46" s="16" t="s">
        <v>497</v>
      </c>
      <c r="C46" s="16" t="s">
        <v>575</v>
      </c>
      <c r="D46" s="16">
        <v>74</v>
      </c>
      <c r="E46" s="16">
        <v>76</v>
      </c>
      <c r="F46" s="16">
        <v>0</v>
      </c>
      <c r="G46" s="16">
        <v>0</v>
      </c>
      <c r="H46" s="16">
        <v>150</v>
      </c>
      <c r="I46" s="16"/>
      <c r="J46" s="17">
        <v>8.6666666666666714</v>
      </c>
      <c r="K46" s="17">
        <v>5.6944444444444429</v>
      </c>
      <c r="L46" s="17" t="s">
        <v>73</v>
      </c>
      <c r="M46" s="17" t="s">
        <v>73</v>
      </c>
      <c r="N46" s="17">
        <v>14.361111111111114</v>
      </c>
    </row>
    <row r="47" spans="1:14" ht="16.5">
      <c r="A47" s="16">
        <v>46</v>
      </c>
      <c r="B47" s="16" t="s">
        <v>641</v>
      </c>
      <c r="C47" s="16" t="s">
        <v>566</v>
      </c>
      <c r="D47" s="16">
        <v>79</v>
      </c>
      <c r="E47" s="16">
        <v>72</v>
      </c>
      <c r="F47" s="16">
        <v>0</v>
      </c>
      <c r="G47" s="16">
        <v>0</v>
      </c>
      <c r="H47" s="16">
        <v>151</v>
      </c>
      <c r="I47" s="16"/>
      <c r="J47" s="17">
        <v>3.6666666666666714</v>
      </c>
      <c r="K47" s="17">
        <v>9.6944444444444429</v>
      </c>
      <c r="L47" s="17" t="s">
        <v>73</v>
      </c>
      <c r="M47" s="17" t="s">
        <v>73</v>
      </c>
      <c r="N47" s="17">
        <v>13.361111111111114</v>
      </c>
    </row>
    <row r="48" spans="1:14" ht="16.5">
      <c r="A48" s="16">
        <v>47</v>
      </c>
      <c r="B48" s="16" t="s">
        <v>641</v>
      </c>
      <c r="C48" s="16" t="s">
        <v>556</v>
      </c>
      <c r="D48" s="16">
        <v>76</v>
      </c>
      <c r="E48" s="16">
        <v>76</v>
      </c>
      <c r="F48" s="16">
        <v>0</v>
      </c>
      <c r="G48" s="16">
        <v>0</v>
      </c>
      <c r="H48" s="16">
        <v>152</v>
      </c>
      <c r="I48" s="16"/>
      <c r="J48" s="17">
        <v>6.6666666666666714</v>
      </c>
      <c r="K48" s="17">
        <v>5.6944444444444429</v>
      </c>
      <c r="L48" s="17" t="s">
        <v>73</v>
      </c>
      <c r="M48" s="17" t="s">
        <v>73</v>
      </c>
      <c r="N48" s="17">
        <v>12.361111111111114</v>
      </c>
    </row>
    <row r="49" spans="1:14" ht="16.5">
      <c r="A49" s="16">
        <v>48</v>
      </c>
      <c r="B49" s="16" t="s">
        <v>497</v>
      </c>
      <c r="C49" s="16" t="s">
        <v>650</v>
      </c>
      <c r="D49" s="16">
        <v>76</v>
      </c>
      <c r="E49" s="16">
        <v>77</v>
      </c>
      <c r="F49" s="16">
        <v>0</v>
      </c>
      <c r="G49" s="16">
        <v>0</v>
      </c>
      <c r="H49" s="16">
        <v>153</v>
      </c>
      <c r="I49" s="16"/>
      <c r="J49" s="17">
        <v>6.6666666666666714</v>
      </c>
      <c r="K49" s="17">
        <v>4.6944444444444429</v>
      </c>
      <c r="L49" s="17" t="s">
        <v>73</v>
      </c>
      <c r="M49" s="17" t="s">
        <v>73</v>
      </c>
      <c r="N49" s="17">
        <v>11.361111111111114</v>
      </c>
    </row>
    <row r="50" spans="1:14" ht="16.5">
      <c r="A50" s="16">
        <v>49</v>
      </c>
      <c r="B50" s="16" t="s">
        <v>641</v>
      </c>
      <c r="C50" s="16" t="s">
        <v>555</v>
      </c>
      <c r="D50" s="16">
        <v>77</v>
      </c>
      <c r="E50" s="16">
        <v>76</v>
      </c>
      <c r="F50" s="16">
        <v>0</v>
      </c>
      <c r="G50" s="16">
        <v>0</v>
      </c>
      <c r="H50" s="16">
        <v>153</v>
      </c>
      <c r="I50" s="16"/>
      <c r="J50" s="17">
        <v>5.6666666666666714</v>
      </c>
      <c r="K50" s="17">
        <v>5.6944444444444429</v>
      </c>
      <c r="L50" s="17" t="s">
        <v>73</v>
      </c>
      <c r="M50" s="17" t="s">
        <v>73</v>
      </c>
      <c r="N50" s="17">
        <v>11.361111111111114</v>
      </c>
    </row>
    <row r="51" spans="1:14" ht="16.5">
      <c r="A51" s="16">
        <v>50</v>
      </c>
      <c r="B51" s="16" t="s">
        <v>497</v>
      </c>
      <c r="C51" s="16" t="s">
        <v>569</v>
      </c>
      <c r="D51" s="16">
        <v>76</v>
      </c>
      <c r="E51" s="16">
        <v>78</v>
      </c>
      <c r="F51" s="16">
        <v>0</v>
      </c>
      <c r="G51" s="16">
        <v>0</v>
      </c>
      <c r="H51" s="16">
        <v>154</v>
      </c>
      <c r="I51" s="16"/>
      <c r="J51" s="17">
        <v>6.6666666666666714</v>
      </c>
      <c r="K51" s="17">
        <v>3.6944444444444429</v>
      </c>
      <c r="L51" s="17" t="s">
        <v>73</v>
      </c>
      <c r="M51" s="17" t="s">
        <v>73</v>
      </c>
      <c r="N51" s="17">
        <v>10.361111111111114</v>
      </c>
    </row>
    <row r="52" spans="1:14" ht="16.5">
      <c r="A52" s="16">
        <v>51</v>
      </c>
      <c r="B52" s="16" t="s">
        <v>641</v>
      </c>
      <c r="C52" s="45" t="s">
        <v>802</v>
      </c>
      <c r="D52" s="16">
        <v>80</v>
      </c>
      <c r="E52" s="16">
        <v>74</v>
      </c>
      <c r="F52" s="16">
        <v>0</v>
      </c>
      <c r="G52" s="16">
        <v>0</v>
      </c>
      <c r="H52" s="16">
        <v>154</v>
      </c>
      <c r="I52" s="16"/>
      <c r="J52" s="17">
        <v>2.6666666666666714</v>
      </c>
      <c r="K52" s="17">
        <v>7.6944444444444429</v>
      </c>
      <c r="L52" s="17" t="s">
        <v>73</v>
      </c>
      <c r="M52" s="17" t="s">
        <v>73</v>
      </c>
      <c r="N52" s="17">
        <v>10.361111111111114</v>
      </c>
    </row>
    <row r="53" spans="1:14" ht="16.5">
      <c r="A53" s="16">
        <v>52</v>
      </c>
      <c r="B53" s="16" t="s">
        <v>641</v>
      </c>
      <c r="C53" s="16" t="s">
        <v>576</v>
      </c>
      <c r="D53" s="16">
        <v>77</v>
      </c>
      <c r="E53" s="16">
        <v>77</v>
      </c>
      <c r="F53" s="16">
        <v>0</v>
      </c>
      <c r="G53" s="16">
        <v>0</v>
      </c>
      <c r="H53" s="16">
        <v>154</v>
      </c>
      <c r="I53" s="16"/>
      <c r="J53" s="17">
        <v>5.6666666666666714</v>
      </c>
      <c r="K53" s="17">
        <v>4.6944444444444429</v>
      </c>
      <c r="L53" s="17" t="s">
        <v>73</v>
      </c>
      <c r="M53" s="17" t="s">
        <v>73</v>
      </c>
      <c r="N53" s="17">
        <v>10.361111111111114</v>
      </c>
    </row>
    <row r="54" spans="1:14" ht="16.5">
      <c r="A54" s="16">
        <v>53</v>
      </c>
      <c r="B54" s="16" t="s">
        <v>641</v>
      </c>
      <c r="C54" s="16" t="s">
        <v>564</v>
      </c>
      <c r="D54" s="16">
        <v>80</v>
      </c>
      <c r="E54" s="16">
        <v>75</v>
      </c>
      <c r="F54" s="16">
        <v>0</v>
      </c>
      <c r="G54" s="16">
        <v>0</v>
      </c>
      <c r="H54" s="16">
        <v>155</v>
      </c>
      <c r="I54" s="16"/>
      <c r="J54" s="17">
        <v>2.6666666666666714</v>
      </c>
      <c r="K54" s="17">
        <v>6.6944444444444429</v>
      </c>
      <c r="L54" s="17" t="s">
        <v>73</v>
      </c>
      <c r="M54" s="17" t="s">
        <v>73</v>
      </c>
      <c r="N54" s="17">
        <v>9.3611111111111143</v>
      </c>
    </row>
    <row r="55" spans="1:14" ht="16.5">
      <c r="A55" s="16">
        <v>54</v>
      </c>
      <c r="B55" s="16" t="s">
        <v>641</v>
      </c>
      <c r="C55" s="16" t="s">
        <v>577</v>
      </c>
      <c r="D55" s="16">
        <v>75</v>
      </c>
      <c r="E55" s="16">
        <v>80</v>
      </c>
      <c r="F55" s="16">
        <v>0</v>
      </c>
      <c r="G55" s="16">
        <v>0</v>
      </c>
      <c r="H55" s="16">
        <v>155</v>
      </c>
      <c r="I55" s="16"/>
      <c r="J55" s="17">
        <v>7.6666666666666714</v>
      </c>
      <c r="K55" s="17">
        <v>1.6944444444444429</v>
      </c>
      <c r="L55" s="17" t="s">
        <v>73</v>
      </c>
      <c r="M55" s="17" t="s">
        <v>73</v>
      </c>
      <c r="N55" s="17">
        <v>9.3611111111111143</v>
      </c>
    </row>
    <row r="56" spans="1:14" ht="16.5">
      <c r="A56" s="16">
        <v>55</v>
      </c>
      <c r="B56" s="16" t="s">
        <v>641</v>
      </c>
      <c r="C56" s="16" t="s">
        <v>570</v>
      </c>
      <c r="D56" s="16">
        <v>77</v>
      </c>
      <c r="E56" s="16">
        <v>79</v>
      </c>
      <c r="F56" s="16">
        <v>0</v>
      </c>
      <c r="G56" s="16">
        <v>0</v>
      </c>
      <c r="H56" s="16">
        <v>156</v>
      </c>
      <c r="I56" s="16"/>
      <c r="J56" s="17">
        <v>5.6666666666666714</v>
      </c>
      <c r="K56" s="17">
        <v>2.6944444444444429</v>
      </c>
      <c r="L56" s="17" t="s">
        <v>73</v>
      </c>
      <c r="M56" s="17" t="s">
        <v>73</v>
      </c>
      <c r="N56" s="17">
        <v>8.3611111111111143</v>
      </c>
    </row>
    <row r="57" spans="1:14" ht="16.5">
      <c r="A57" s="16">
        <v>56</v>
      </c>
      <c r="B57" s="16" t="s">
        <v>641</v>
      </c>
      <c r="C57" s="16" t="s">
        <v>587</v>
      </c>
      <c r="D57" s="16">
        <v>85</v>
      </c>
      <c r="E57" s="16">
        <v>72</v>
      </c>
      <c r="F57" s="16">
        <v>0</v>
      </c>
      <c r="G57" s="16">
        <v>0</v>
      </c>
      <c r="H57" s="16">
        <v>157</v>
      </c>
      <c r="I57" s="16"/>
      <c r="J57" s="17">
        <v>0</v>
      </c>
      <c r="K57" s="17">
        <v>9.6944444444444429</v>
      </c>
      <c r="L57" s="17" t="s">
        <v>73</v>
      </c>
      <c r="M57" s="17" t="s">
        <v>73</v>
      </c>
      <c r="N57" s="17">
        <v>9.6944444444444429</v>
      </c>
    </row>
    <row r="58" spans="1:14" ht="16.5">
      <c r="A58" s="16">
        <v>57</v>
      </c>
      <c r="B58" s="16" t="s">
        <v>641</v>
      </c>
      <c r="C58" s="16" t="s">
        <v>545</v>
      </c>
      <c r="D58" s="16">
        <v>79</v>
      </c>
      <c r="E58" s="16">
        <v>78</v>
      </c>
      <c r="F58" s="16">
        <v>0</v>
      </c>
      <c r="G58" s="16">
        <v>0</v>
      </c>
      <c r="H58" s="16">
        <v>157</v>
      </c>
      <c r="I58" s="16"/>
      <c r="J58" s="17">
        <v>3.6666666666666714</v>
      </c>
      <c r="K58" s="17">
        <v>3.6944444444444429</v>
      </c>
      <c r="L58" s="17" t="s">
        <v>73</v>
      </c>
      <c r="M58" s="17" t="s">
        <v>73</v>
      </c>
      <c r="N58" s="17">
        <v>7.3611111111111143</v>
      </c>
    </row>
    <row r="59" spans="1:14" ht="16.5">
      <c r="A59" s="16">
        <v>58</v>
      </c>
      <c r="B59" s="16" t="s">
        <v>641</v>
      </c>
      <c r="C59" s="16" t="s">
        <v>579</v>
      </c>
      <c r="D59" s="16">
        <v>76</v>
      </c>
      <c r="E59" s="16">
        <v>81</v>
      </c>
      <c r="F59" s="16">
        <v>0</v>
      </c>
      <c r="G59" s="16">
        <v>0</v>
      </c>
      <c r="H59" s="16">
        <v>157</v>
      </c>
      <c r="I59" s="16"/>
      <c r="J59" s="17">
        <v>6.6666666666666714</v>
      </c>
      <c r="K59" s="17">
        <v>0.69444444444444287</v>
      </c>
      <c r="L59" s="17" t="s">
        <v>73</v>
      </c>
      <c r="M59" s="17" t="s">
        <v>73</v>
      </c>
      <c r="N59" s="17">
        <v>7.3611111111111143</v>
      </c>
    </row>
    <row r="60" spans="1:14" ht="16.5">
      <c r="A60" s="16">
        <v>59</v>
      </c>
      <c r="B60" s="16" t="s">
        <v>497</v>
      </c>
      <c r="C60" s="16" t="s">
        <v>506</v>
      </c>
      <c r="D60" s="16">
        <v>81</v>
      </c>
      <c r="E60" s="16">
        <v>77</v>
      </c>
      <c r="F60" s="16">
        <v>0</v>
      </c>
      <c r="G60" s="16">
        <v>0</v>
      </c>
      <c r="H60" s="16">
        <v>158</v>
      </c>
      <c r="I60" s="16"/>
      <c r="J60" s="17">
        <v>1.6666666666666714</v>
      </c>
      <c r="K60" s="17">
        <v>4.6944444444444429</v>
      </c>
      <c r="L60" s="17" t="s">
        <v>73</v>
      </c>
      <c r="M60" s="17" t="s">
        <v>73</v>
      </c>
      <c r="N60" s="17">
        <v>6.3611111111111143</v>
      </c>
    </row>
    <row r="61" spans="1:14" ht="16.5">
      <c r="A61" s="16">
        <v>60</v>
      </c>
      <c r="B61" s="16" t="s">
        <v>641</v>
      </c>
      <c r="C61" s="16" t="s">
        <v>539</v>
      </c>
      <c r="D61" s="16">
        <v>79</v>
      </c>
      <c r="E61" s="16">
        <v>79</v>
      </c>
      <c r="F61" s="16">
        <v>0</v>
      </c>
      <c r="G61" s="16">
        <v>0</v>
      </c>
      <c r="H61" s="16">
        <v>158</v>
      </c>
      <c r="I61" s="16"/>
      <c r="J61" s="17">
        <v>3.6666666666666714</v>
      </c>
      <c r="K61" s="17">
        <v>2.6944444444444429</v>
      </c>
      <c r="L61" s="17" t="s">
        <v>73</v>
      </c>
      <c r="M61" s="17" t="s">
        <v>73</v>
      </c>
      <c r="N61" s="17">
        <v>6.3611111111111143</v>
      </c>
    </row>
    <row r="62" spans="1:14" ht="16.5">
      <c r="A62" s="16">
        <v>61</v>
      </c>
      <c r="B62" s="16" t="s">
        <v>641</v>
      </c>
      <c r="C62" s="16" t="s">
        <v>586</v>
      </c>
      <c r="D62" s="16">
        <v>76</v>
      </c>
      <c r="E62" s="16">
        <v>84</v>
      </c>
      <c r="F62" s="16">
        <v>0</v>
      </c>
      <c r="G62" s="16">
        <v>0</v>
      </c>
      <c r="H62" s="16">
        <v>160</v>
      </c>
      <c r="I62" s="16"/>
      <c r="J62" s="17">
        <v>6.6666666666666714</v>
      </c>
      <c r="K62" s="17">
        <v>0</v>
      </c>
      <c r="L62" s="17" t="s">
        <v>73</v>
      </c>
      <c r="M62" s="17" t="s">
        <v>73</v>
      </c>
      <c r="N62" s="17">
        <v>6.6666666666666714</v>
      </c>
    </row>
    <row r="63" spans="1:14" ht="16.5">
      <c r="A63" s="16">
        <v>62</v>
      </c>
      <c r="B63" s="16" t="s">
        <v>642</v>
      </c>
      <c r="C63" s="16" t="s">
        <v>574</v>
      </c>
      <c r="D63" s="16">
        <v>81</v>
      </c>
      <c r="E63" s="16">
        <v>79</v>
      </c>
      <c r="F63" s="16">
        <v>0</v>
      </c>
      <c r="G63" s="16">
        <v>0</v>
      </c>
      <c r="H63" s="16">
        <v>160</v>
      </c>
      <c r="I63" s="16"/>
      <c r="J63" s="17">
        <v>1.6666666666666714</v>
      </c>
      <c r="K63" s="17">
        <v>2.6944444444444429</v>
      </c>
      <c r="L63" s="17" t="s">
        <v>73</v>
      </c>
      <c r="M63" s="17" t="s">
        <v>73</v>
      </c>
      <c r="N63" s="17">
        <v>4.3611111111111143</v>
      </c>
    </row>
    <row r="64" spans="1:14" ht="16.5">
      <c r="A64" s="16">
        <v>63</v>
      </c>
      <c r="B64" s="16" t="s">
        <v>642</v>
      </c>
      <c r="C64" s="16" t="s">
        <v>591</v>
      </c>
      <c r="D64" s="16">
        <v>85</v>
      </c>
      <c r="E64" s="16">
        <v>76</v>
      </c>
      <c r="F64" s="16">
        <v>0</v>
      </c>
      <c r="G64" s="16">
        <v>0</v>
      </c>
      <c r="H64" s="16">
        <v>161</v>
      </c>
      <c r="I64" s="16"/>
      <c r="J64" s="17">
        <v>0</v>
      </c>
      <c r="K64" s="17">
        <v>5.6944444444444429</v>
      </c>
      <c r="L64" s="17" t="s">
        <v>73</v>
      </c>
      <c r="M64" s="17" t="s">
        <v>73</v>
      </c>
      <c r="N64" s="17">
        <v>5.6944444444444429</v>
      </c>
    </row>
    <row r="65" spans="1:14" ht="16.5">
      <c r="A65" s="16">
        <v>64</v>
      </c>
      <c r="B65" s="16" t="s">
        <v>642</v>
      </c>
      <c r="C65" s="16" t="s">
        <v>578</v>
      </c>
      <c r="D65" s="16">
        <v>82</v>
      </c>
      <c r="E65" s="16">
        <v>79</v>
      </c>
      <c r="F65" s="16">
        <v>0</v>
      </c>
      <c r="G65" s="16">
        <v>0</v>
      </c>
      <c r="H65" s="16">
        <v>161</v>
      </c>
      <c r="I65" s="16"/>
      <c r="J65" s="17">
        <v>0.6666666666666714</v>
      </c>
      <c r="K65" s="17">
        <v>2.6944444444444429</v>
      </c>
      <c r="L65" s="17" t="s">
        <v>73</v>
      </c>
      <c r="M65" s="17" t="s">
        <v>73</v>
      </c>
      <c r="N65" s="17">
        <v>3.3611111111111143</v>
      </c>
    </row>
    <row r="66" spans="1:14" ht="16.5">
      <c r="A66" s="16">
        <v>65</v>
      </c>
      <c r="B66" s="16" t="s">
        <v>642</v>
      </c>
      <c r="C66" s="16" t="s">
        <v>562</v>
      </c>
      <c r="D66" s="16">
        <v>82</v>
      </c>
      <c r="E66" s="16">
        <v>79</v>
      </c>
      <c r="F66" s="16">
        <v>0</v>
      </c>
      <c r="G66" s="16">
        <v>0</v>
      </c>
      <c r="H66" s="16">
        <v>161</v>
      </c>
      <c r="I66" s="16"/>
      <c r="J66" s="17">
        <v>0.6666666666666714</v>
      </c>
      <c r="K66" s="17">
        <v>2.6944444444444429</v>
      </c>
      <c r="L66" s="17" t="s">
        <v>73</v>
      </c>
      <c r="M66" s="17" t="s">
        <v>73</v>
      </c>
      <c r="N66" s="17">
        <v>3.3611111111111143</v>
      </c>
    </row>
    <row r="67" spans="1:14" ht="16.5">
      <c r="A67" s="16">
        <v>66</v>
      </c>
      <c r="B67" s="16" t="s">
        <v>642</v>
      </c>
      <c r="C67" s="16" t="s">
        <v>546</v>
      </c>
      <c r="D67" s="16">
        <v>79</v>
      </c>
      <c r="E67" s="16">
        <v>82</v>
      </c>
      <c r="F67" s="16">
        <v>0</v>
      </c>
      <c r="G67" s="16">
        <v>0</v>
      </c>
      <c r="H67" s="16">
        <v>161</v>
      </c>
      <c r="I67" s="16"/>
      <c r="J67" s="17">
        <v>3.6666666666666714</v>
      </c>
      <c r="K67" s="17">
        <v>0</v>
      </c>
      <c r="L67" s="17" t="s">
        <v>73</v>
      </c>
      <c r="M67" s="17" t="s">
        <v>73</v>
      </c>
      <c r="N67" s="17">
        <v>3.6666666666666714</v>
      </c>
    </row>
    <row r="68" spans="1:14" ht="16.5">
      <c r="A68" s="16">
        <v>67</v>
      </c>
      <c r="B68" s="16" t="s">
        <v>642</v>
      </c>
      <c r="C68" s="16" t="s">
        <v>607</v>
      </c>
      <c r="D68" s="16">
        <v>82</v>
      </c>
      <c r="E68" s="16">
        <v>83</v>
      </c>
      <c r="F68" s="16">
        <v>0</v>
      </c>
      <c r="G68" s="16">
        <v>0</v>
      </c>
      <c r="H68" s="16">
        <v>165</v>
      </c>
      <c r="I68" s="16"/>
      <c r="J68" s="17">
        <v>0.6666666666666714</v>
      </c>
      <c r="K68" s="17">
        <v>0</v>
      </c>
      <c r="L68" s="17" t="s">
        <v>73</v>
      </c>
      <c r="M68" s="17" t="s">
        <v>73</v>
      </c>
      <c r="N68" s="17">
        <v>0.6666666666666714</v>
      </c>
    </row>
    <row r="69" spans="1:14" ht="16.5">
      <c r="A69" s="16">
        <v>68</v>
      </c>
      <c r="B69" s="16" t="s">
        <v>642</v>
      </c>
      <c r="C69" s="16" t="s">
        <v>600</v>
      </c>
      <c r="D69" s="16">
        <v>88</v>
      </c>
      <c r="E69" s="16">
        <v>78</v>
      </c>
      <c r="F69" s="16">
        <v>0</v>
      </c>
      <c r="G69" s="16">
        <v>0</v>
      </c>
      <c r="H69" s="16">
        <v>166</v>
      </c>
      <c r="I69" s="16"/>
      <c r="J69" s="17">
        <v>0</v>
      </c>
      <c r="K69" s="17">
        <v>3.6944444444444429</v>
      </c>
      <c r="L69" s="17" t="s">
        <v>73</v>
      </c>
      <c r="M69" s="17" t="s">
        <v>73</v>
      </c>
      <c r="N69" s="17">
        <v>3.6944444444444429</v>
      </c>
    </row>
    <row r="70" spans="1:14" ht="16.5">
      <c r="A70" s="16">
        <v>69</v>
      </c>
      <c r="B70" s="16" t="s">
        <v>642</v>
      </c>
      <c r="C70" s="16" t="s">
        <v>593</v>
      </c>
      <c r="D70" s="16">
        <v>89</v>
      </c>
      <c r="E70" s="16">
        <v>80</v>
      </c>
      <c r="F70" s="16">
        <v>0</v>
      </c>
      <c r="G70" s="16">
        <v>0</v>
      </c>
      <c r="H70" s="16">
        <v>169</v>
      </c>
      <c r="I70" s="16"/>
      <c r="J70" s="17">
        <v>0</v>
      </c>
      <c r="K70" s="17">
        <v>1.6944444444444429</v>
      </c>
      <c r="L70" s="17" t="s">
        <v>73</v>
      </c>
      <c r="M70" s="17" t="s">
        <v>73</v>
      </c>
      <c r="N70" s="17">
        <v>1.6944444444444429</v>
      </c>
    </row>
    <row r="71" spans="1:14" ht="16.5">
      <c r="A71" s="16">
        <v>70</v>
      </c>
      <c r="B71" s="16" t="s">
        <v>642</v>
      </c>
      <c r="C71" s="16" t="s">
        <v>549</v>
      </c>
      <c r="D71" s="16">
        <v>87</v>
      </c>
      <c r="E71" s="16">
        <v>83</v>
      </c>
      <c r="F71" s="16">
        <v>0</v>
      </c>
      <c r="G71" s="16">
        <v>0</v>
      </c>
      <c r="H71" s="16">
        <v>170</v>
      </c>
      <c r="I71" s="16"/>
      <c r="J71" s="17">
        <v>0</v>
      </c>
      <c r="K71" s="17">
        <v>0</v>
      </c>
      <c r="L71" s="17" t="s">
        <v>73</v>
      </c>
      <c r="M71" s="17" t="s">
        <v>73</v>
      </c>
      <c r="N71" s="17">
        <v>0</v>
      </c>
    </row>
    <row r="72" spans="1:14" ht="16.5">
      <c r="A72" s="16">
        <v>71</v>
      </c>
      <c r="B72" s="16" t="s">
        <v>642</v>
      </c>
      <c r="C72" s="16" t="s">
        <v>619</v>
      </c>
      <c r="D72" s="16">
        <v>89</v>
      </c>
      <c r="E72" s="16">
        <v>83</v>
      </c>
      <c r="F72" s="16">
        <v>0</v>
      </c>
      <c r="G72" s="16">
        <v>0</v>
      </c>
      <c r="H72" s="16">
        <v>172</v>
      </c>
      <c r="I72" s="16"/>
      <c r="J72" s="17">
        <v>0</v>
      </c>
      <c r="K72" s="17">
        <v>0</v>
      </c>
      <c r="L72" s="17" t="s">
        <v>73</v>
      </c>
      <c r="M72" s="17" t="s">
        <v>73</v>
      </c>
      <c r="N72" s="17">
        <v>0</v>
      </c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7"/>
      <c r="K73" s="17"/>
      <c r="L73" s="17"/>
      <c r="M73" s="17"/>
      <c r="N73" s="17"/>
    </row>
    <row r="74" spans="1:14">
      <c r="A74" s="16"/>
      <c r="B74" s="16"/>
      <c r="C74" s="16"/>
      <c r="D74" s="16"/>
      <c r="E74" s="16"/>
      <c r="F74" s="16"/>
      <c r="G74" s="16"/>
      <c r="H74" s="16"/>
      <c r="I74" s="16"/>
      <c r="J74" s="17"/>
      <c r="K74" s="17"/>
      <c r="L74" s="17"/>
      <c r="M74" s="17"/>
      <c r="N74" s="17"/>
    </row>
    <row r="75" spans="1:14">
      <c r="A75" s="16"/>
      <c r="B75" s="16"/>
      <c r="C75" s="16"/>
      <c r="D75" s="16"/>
      <c r="E75" s="16"/>
      <c r="F75" s="16"/>
      <c r="G75" s="16"/>
      <c r="H75" s="16"/>
      <c r="I75" s="16"/>
      <c r="J75" s="17"/>
      <c r="K75" s="17"/>
      <c r="L75" s="17"/>
      <c r="M75" s="17"/>
      <c r="N75" s="17"/>
    </row>
    <row r="76" spans="1:14">
      <c r="A76" s="16"/>
      <c r="B76" s="16"/>
      <c r="C76" s="16"/>
      <c r="D76" s="16"/>
      <c r="E76" s="16"/>
      <c r="F76" s="16"/>
      <c r="G76" s="16"/>
      <c r="H76" s="16"/>
      <c r="I76" s="16"/>
      <c r="J76" s="17"/>
      <c r="K76" s="17"/>
      <c r="L76" s="17"/>
      <c r="M76" s="17"/>
      <c r="N76" s="17"/>
    </row>
    <row r="77" spans="1:14">
      <c r="A77" s="16"/>
      <c r="B77" s="16"/>
      <c r="C77" s="16"/>
      <c r="D77" s="16"/>
      <c r="E77" s="16"/>
      <c r="F77" s="16"/>
      <c r="G77" s="16"/>
      <c r="H77" s="16"/>
      <c r="I77" s="16"/>
      <c r="J77" s="17"/>
      <c r="K77" s="17"/>
      <c r="L77" s="17"/>
      <c r="M77" s="17"/>
      <c r="N77" s="17"/>
    </row>
    <row r="78" spans="1:14">
      <c r="A78" s="16"/>
      <c r="B78" s="16"/>
      <c r="C78" s="16"/>
      <c r="D78" s="16"/>
      <c r="E78" s="16"/>
      <c r="F78" s="16"/>
      <c r="G78" s="16"/>
      <c r="H78" s="16"/>
      <c r="I78" s="16"/>
      <c r="J78" s="17"/>
      <c r="K78" s="17"/>
      <c r="L78" s="17"/>
      <c r="M78" s="17"/>
      <c r="N78" s="17"/>
    </row>
    <row r="79" spans="1:14">
      <c r="A79" s="16"/>
      <c r="B79" s="16"/>
      <c r="C79" s="16"/>
      <c r="D79" s="16"/>
      <c r="E79" s="16"/>
      <c r="F79" s="16"/>
      <c r="G79" s="16"/>
      <c r="H79" s="16"/>
      <c r="I79" s="16"/>
      <c r="J79" s="17"/>
      <c r="K79" s="17"/>
      <c r="L79" s="17"/>
      <c r="M79" s="17"/>
      <c r="N79" s="17"/>
    </row>
    <row r="80" spans="1:14">
      <c r="A80" s="16"/>
      <c r="B80" s="16"/>
      <c r="C80" s="16"/>
      <c r="D80" s="16"/>
      <c r="E80" s="16"/>
      <c r="F80" s="16"/>
      <c r="G80" s="16"/>
      <c r="H80" s="16"/>
      <c r="I80" s="16"/>
      <c r="J80" s="17"/>
      <c r="K80" s="17"/>
      <c r="L80" s="17"/>
      <c r="M80" s="17"/>
      <c r="N80" s="17"/>
    </row>
    <row r="81" spans="1:14">
      <c r="A81" s="16"/>
      <c r="B81" s="16"/>
      <c r="C81" s="16"/>
      <c r="D81" s="16"/>
      <c r="E81" s="16"/>
      <c r="F81" s="16"/>
      <c r="G81" s="16"/>
      <c r="H81" s="16"/>
      <c r="I81" s="16"/>
      <c r="J81" s="17"/>
      <c r="K81" s="17"/>
      <c r="L81" s="17"/>
      <c r="M81" s="17"/>
      <c r="N81" s="17"/>
    </row>
    <row r="82" spans="1:14">
      <c r="A82" s="16"/>
      <c r="B82" s="16"/>
      <c r="C82" s="16"/>
      <c r="D82" s="16"/>
      <c r="E82" s="16"/>
      <c r="F82" s="16"/>
      <c r="G82" s="16"/>
      <c r="H82" s="16"/>
      <c r="I82" s="16"/>
      <c r="J82" s="17"/>
      <c r="K82" s="17"/>
      <c r="L82" s="17"/>
      <c r="M82" s="17"/>
      <c r="N82" s="17"/>
    </row>
    <row r="83" spans="1:14">
      <c r="A83" s="16"/>
      <c r="B83" s="16"/>
      <c r="C83" s="16"/>
      <c r="D83" s="16"/>
      <c r="E83" s="16"/>
      <c r="F83" s="16"/>
      <c r="G83" s="16"/>
      <c r="H83" s="16"/>
      <c r="I83" s="16"/>
      <c r="J83" s="17"/>
      <c r="K83" s="17"/>
      <c r="L83" s="17"/>
      <c r="M83" s="17"/>
      <c r="N83" s="17"/>
    </row>
    <row r="84" spans="1:14">
      <c r="A84" s="16"/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</row>
    <row r="85" spans="1:14">
      <c r="A85" s="16"/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</row>
    <row r="86" spans="1:14">
      <c r="A86" s="16"/>
      <c r="B86" s="16"/>
      <c r="C86" s="16"/>
      <c r="D86" s="16"/>
      <c r="E86" s="16"/>
      <c r="F86" s="16"/>
      <c r="G86" s="16"/>
      <c r="H86" s="16"/>
      <c r="I86" s="16"/>
      <c r="J86" s="17"/>
      <c r="K86" s="17"/>
      <c r="L86" s="17"/>
      <c r="M86" s="17"/>
      <c r="N86" s="17"/>
    </row>
    <row r="87" spans="1:14">
      <c r="A87" s="16"/>
      <c r="B87" s="16"/>
      <c r="C87" s="16"/>
      <c r="D87" s="16"/>
      <c r="E87" s="16"/>
      <c r="F87" s="16"/>
      <c r="G87" s="16"/>
      <c r="H87" s="16"/>
      <c r="I87" s="16"/>
      <c r="J87" s="17"/>
      <c r="K87" s="17"/>
      <c r="L87" s="17"/>
      <c r="M87" s="17"/>
      <c r="N87" s="17"/>
    </row>
    <row r="88" spans="1:14">
      <c r="A88" s="16"/>
      <c r="B88" s="16"/>
      <c r="C88" s="16"/>
      <c r="D88" s="16"/>
      <c r="E88" s="16"/>
      <c r="F88" s="16"/>
      <c r="G88" s="16"/>
      <c r="H88" s="16"/>
      <c r="I88" s="16"/>
      <c r="J88" s="17"/>
      <c r="K88" s="17"/>
      <c r="L88" s="17"/>
      <c r="M88" s="17"/>
      <c r="N88" s="17"/>
    </row>
    <row r="89" spans="1:14">
      <c r="A89" s="16"/>
      <c r="B89" s="16"/>
      <c r="C89" s="16"/>
      <c r="D89" s="16"/>
      <c r="E89" s="16"/>
      <c r="F89" s="16"/>
      <c r="G89" s="16"/>
      <c r="H89" s="16"/>
      <c r="I89" s="16"/>
      <c r="J89" s="17"/>
      <c r="K89" s="17"/>
      <c r="L89" s="17"/>
      <c r="M89" s="17"/>
      <c r="N89" s="17"/>
    </row>
    <row r="90" spans="1:14">
      <c r="A90" s="16"/>
      <c r="B90" s="16"/>
      <c r="C90" s="16"/>
      <c r="D90" s="16"/>
      <c r="E90" s="16"/>
      <c r="F90" s="16"/>
      <c r="G90" s="16"/>
      <c r="H90" s="16"/>
      <c r="I90" s="16"/>
      <c r="J90" s="17"/>
      <c r="K90" s="17"/>
      <c r="L90" s="17"/>
      <c r="M90" s="17"/>
      <c r="N90" s="17"/>
    </row>
    <row r="91" spans="1:14">
      <c r="A91" s="16"/>
      <c r="B91" s="16"/>
      <c r="C91" s="16"/>
      <c r="D91" s="16"/>
      <c r="E91" s="16"/>
      <c r="F91" s="16"/>
      <c r="G91" s="16"/>
      <c r="H91" s="16"/>
      <c r="I91" s="16"/>
      <c r="J91" s="17"/>
      <c r="K91" s="17"/>
      <c r="L91" s="17"/>
      <c r="M91" s="17"/>
      <c r="N91" s="17"/>
    </row>
    <row r="92" spans="1:14">
      <c r="A92" s="16"/>
      <c r="B92" s="16"/>
      <c r="C92" s="16"/>
      <c r="D92" s="16"/>
      <c r="E92" s="16"/>
      <c r="F92" s="16"/>
      <c r="G92" s="16"/>
      <c r="H92" s="16"/>
      <c r="I92" s="16"/>
      <c r="J92" s="17"/>
      <c r="K92" s="17"/>
      <c r="L92" s="17"/>
      <c r="M92" s="17"/>
      <c r="N92" s="17"/>
    </row>
    <row r="93" spans="1:14">
      <c r="A93" s="16"/>
      <c r="B93" s="16"/>
      <c r="C93" s="16"/>
      <c r="D93" s="16"/>
      <c r="E93" s="16"/>
      <c r="F93" s="16"/>
      <c r="G93" s="16"/>
      <c r="H93" s="16"/>
      <c r="I93" s="16"/>
      <c r="J93" s="17"/>
      <c r="K93" s="17"/>
      <c r="L93" s="17"/>
      <c r="M93" s="17"/>
      <c r="N93" s="17"/>
    </row>
    <row r="94" spans="1:14">
      <c r="A94" s="16"/>
      <c r="B94" s="16"/>
      <c r="C94" s="16"/>
      <c r="D94" s="16"/>
      <c r="E94" s="16"/>
      <c r="F94" s="16"/>
      <c r="G94" s="16"/>
      <c r="H94" s="16"/>
      <c r="I94" s="16"/>
      <c r="J94" s="17"/>
      <c r="K94" s="17"/>
      <c r="L94" s="17"/>
      <c r="M94" s="17"/>
      <c r="N94" s="17"/>
    </row>
    <row r="95" spans="1:14">
      <c r="A95" s="16"/>
      <c r="B95" s="16"/>
      <c r="C95" s="16"/>
      <c r="D95" s="16"/>
      <c r="E95" s="16"/>
      <c r="F95" s="16"/>
      <c r="G95" s="16"/>
      <c r="H95" s="16"/>
      <c r="I95" s="16"/>
      <c r="J95" s="17"/>
      <c r="K95" s="17"/>
      <c r="L95" s="17"/>
      <c r="M95" s="17"/>
      <c r="N95" s="17"/>
    </row>
    <row r="96" spans="1:14">
      <c r="A96" s="16"/>
      <c r="B96" s="16"/>
      <c r="C96" s="16"/>
      <c r="D96" s="16"/>
      <c r="E96" s="16"/>
      <c r="F96" s="16"/>
      <c r="G96" s="16"/>
      <c r="H96" s="16"/>
      <c r="I96" s="16"/>
      <c r="J96" s="17"/>
      <c r="K96" s="17"/>
      <c r="L96" s="17"/>
      <c r="M96" s="17"/>
      <c r="N96" s="17"/>
    </row>
    <row r="97" spans="1:14">
      <c r="A97" s="16"/>
      <c r="B97" s="16"/>
      <c r="C97" s="16"/>
      <c r="D97" s="16"/>
      <c r="E97" s="16"/>
      <c r="F97" s="16"/>
      <c r="G97" s="16"/>
      <c r="H97" s="16"/>
      <c r="I97" s="16"/>
      <c r="J97" s="17"/>
      <c r="K97" s="17"/>
      <c r="L97" s="17"/>
      <c r="M97" s="17"/>
      <c r="N97" s="17"/>
    </row>
    <row r="98" spans="1:14">
      <c r="A98" s="16"/>
      <c r="B98" s="16"/>
      <c r="C98" s="16"/>
      <c r="D98" s="16"/>
      <c r="E98" s="16"/>
      <c r="F98" s="16"/>
      <c r="G98" s="16"/>
      <c r="H98" s="16"/>
      <c r="I98" s="16"/>
      <c r="J98" s="17"/>
      <c r="K98" s="17"/>
      <c r="L98" s="17"/>
      <c r="M98" s="17"/>
      <c r="N98" s="17"/>
    </row>
    <row r="99" spans="1:14">
      <c r="A99" s="16"/>
      <c r="B99" s="16"/>
      <c r="C99" s="16"/>
      <c r="D99" s="16"/>
      <c r="E99" s="16"/>
      <c r="F99" s="16"/>
      <c r="G99" s="16"/>
      <c r="H99" s="16"/>
      <c r="I99" s="16"/>
      <c r="J99" s="17"/>
      <c r="K99" s="17"/>
      <c r="L99" s="17"/>
      <c r="M99" s="17"/>
      <c r="N99" s="17"/>
    </row>
    <row r="100" spans="1:14">
      <c r="A100" s="16"/>
      <c r="B100" s="16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  <c r="N100" s="17"/>
    </row>
    <row r="101" spans="1:14">
      <c r="A101" s="16"/>
      <c r="B101" s="16"/>
      <c r="C101" s="16"/>
      <c r="D101" s="16"/>
      <c r="E101" s="16"/>
      <c r="F101" s="16"/>
      <c r="G101" s="16"/>
      <c r="H101" s="16"/>
      <c r="I101" s="16"/>
      <c r="J101" s="17"/>
      <c r="K101" s="17"/>
      <c r="L101" s="17"/>
      <c r="M101" s="17"/>
      <c r="N101" s="17"/>
    </row>
    <row r="102" spans="1:14">
      <c r="A102" s="16"/>
      <c r="B102" s="16"/>
      <c r="C102" s="16"/>
      <c r="D102" s="16"/>
      <c r="E102" s="16"/>
      <c r="F102" s="16"/>
      <c r="G102" s="16"/>
      <c r="H102" s="16"/>
      <c r="I102" s="16"/>
      <c r="J102" s="17"/>
      <c r="K102" s="17"/>
      <c r="L102" s="17"/>
      <c r="M102" s="17"/>
      <c r="N102" s="17"/>
    </row>
  </sheetData>
  <phoneticPr fontId="1" type="noConversion"/>
  <conditionalFormatting sqref="B2:B102">
    <cfRule type="expression" dxfId="293" priority="6">
      <formula>AND(XEG2=0,XEH2&lt;&gt;"")</formula>
    </cfRule>
  </conditionalFormatting>
  <conditionalFormatting sqref="A2:N102">
    <cfRule type="expression" dxfId="292" priority="5">
      <formula>AND(XEG2=0,XEH2&lt;&gt;"")</formula>
    </cfRule>
  </conditionalFormatting>
  <conditionalFormatting sqref="D2:G102">
    <cfRule type="cellIs" dxfId="291" priority="3" operator="lessThan">
      <formula>#REF!</formula>
    </cfRule>
    <cfRule type="cellIs" dxfId="290" priority="4" operator="equal">
      <formula>#REF!</formula>
    </cfRule>
  </conditionalFormatting>
  <conditionalFormatting sqref="H2:H102">
    <cfRule type="cellIs" dxfId="289" priority="1" operator="lessThan">
      <formula>#REF!*COUNTIF(D2:G2,"&gt;0")</formula>
    </cfRule>
    <cfRule type="cellIs" dxfId="28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4.62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464</v>
      </c>
      <c r="B1" s="30" t="s">
        <v>465</v>
      </c>
      <c r="C1" s="30" t="s">
        <v>466</v>
      </c>
      <c r="D1" s="29" t="s">
        <v>635</v>
      </c>
      <c r="E1" s="29" t="s">
        <v>636</v>
      </c>
      <c r="F1" s="29" t="s">
        <v>637</v>
      </c>
      <c r="G1" s="29" t="s">
        <v>638</v>
      </c>
      <c r="H1" s="30" t="s">
        <v>1</v>
      </c>
      <c r="I1" s="30" t="s">
        <v>651</v>
      </c>
      <c r="J1" s="29" t="s">
        <v>635</v>
      </c>
      <c r="K1" s="29" t="s">
        <v>636</v>
      </c>
      <c r="L1" s="29" t="s">
        <v>637</v>
      </c>
      <c r="M1" s="29" t="s">
        <v>638</v>
      </c>
      <c r="N1" s="30" t="s">
        <v>1</v>
      </c>
    </row>
    <row r="2" spans="1:14" ht="16.5">
      <c r="A2" s="1">
        <v>1</v>
      </c>
      <c r="B2" s="1" t="s">
        <v>652</v>
      </c>
      <c r="C2" s="1" t="s">
        <v>622</v>
      </c>
      <c r="D2" s="1">
        <v>0</v>
      </c>
      <c r="E2" s="1">
        <v>0</v>
      </c>
      <c r="F2" s="1">
        <v>88</v>
      </c>
      <c r="G2" s="1">
        <v>76</v>
      </c>
      <c r="H2" s="1">
        <v>164</v>
      </c>
      <c r="I2" s="1"/>
      <c r="J2" s="2"/>
      <c r="K2" s="2"/>
      <c r="L2" s="2">
        <v>13.353424657534248</v>
      </c>
      <c r="M2" s="2">
        <v>21.243835616438346</v>
      </c>
      <c r="N2" s="2">
        <v>34.597260273972594</v>
      </c>
    </row>
    <row r="3" spans="1:14" ht="16.5">
      <c r="A3" s="1">
        <v>2</v>
      </c>
      <c r="B3" s="1" t="s">
        <v>652</v>
      </c>
      <c r="C3" s="1" t="s">
        <v>653</v>
      </c>
      <c r="D3" s="1">
        <v>0</v>
      </c>
      <c r="E3" s="1">
        <v>0</v>
      </c>
      <c r="F3" s="1">
        <v>82</v>
      </c>
      <c r="G3" s="1">
        <v>82</v>
      </c>
      <c r="H3" s="1">
        <v>164</v>
      </c>
      <c r="I3" s="1"/>
      <c r="J3" s="2"/>
      <c r="K3" s="2"/>
      <c r="L3" s="2">
        <v>19.271232876712318</v>
      </c>
      <c r="M3" s="2">
        <v>15.326027397260262</v>
      </c>
      <c r="N3" s="2">
        <v>34.59726027397258</v>
      </c>
    </row>
    <row r="4" spans="1:14" ht="16.5">
      <c r="A4" s="1">
        <v>3</v>
      </c>
      <c r="B4" s="1" t="s">
        <v>652</v>
      </c>
      <c r="C4" s="1" t="s">
        <v>654</v>
      </c>
      <c r="D4" s="1">
        <v>0</v>
      </c>
      <c r="E4" s="1">
        <v>0</v>
      </c>
      <c r="F4" s="1">
        <v>80</v>
      </c>
      <c r="G4" s="1">
        <v>86</v>
      </c>
      <c r="H4" s="1">
        <v>166</v>
      </c>
      <c r="I4" s="1"/>
      <c r="J4" s="2"/>
      <c r="K4" s="2"/>
      <c r="L4" s="2">
        <v>21.243835616438346</v>
      </c>
      <c r="M4" s="2">
        <v>11.380821917808206</v>
      </c>
      <c r="N4" s="2">
        <v>32.624657534246552</v>
      </c>
    </row>
    <row r="5" spans="1:14" ht="16.5">
      <c r="A5" s="1">
        <v>4</v>
      </c>
      <c r="B5" s="1" t="s">
        <v>652</v>
      </c>
      <c r="C5" s="1" t="s">
        <v>655</v>
      </c>
      <c r="D5" s="1">
        <v>0</v>
      </c>
      <c r="E5" s="1">
        <v>0</v>
      </c>
      <c r="F5" s="1">
        <v>86</v>
      </c>
      <c r="G5" s="1">
        <v>81</v>
      </c>
      <c r="H5" s="1">
        <v>167</v>
      </c>
      <c r="I5" s="1"/>
      <c r="J5" s="2"/>
      <c r="K5" s="2"/>
      <c r="L5" s="2">
        <v>15.326027397260262</v>
      </c>
      <c r="M5" s="2">
        <v>16.312328767123276</v>
      </c>
      <c r="N5" s="2">
        <v>31.638356164383538</v>
      </c>
    </row>
    <row r="6" spans="1:14" ht="16.5">
      <c r="A6" s="1">
        <v>5</v>
      </c>
      <c r="B6" s="1" t="s">
        <v>652</v>
      </c>
      <c r="C6" s="1" t="s">
        <v>548</v>
      </c>
      <c r="D6" s="1">
        <v>0</v>
      </c>
      <c r="E6" s="1">
        <v>0</v>
      </c>
      <c r="F6" s="1">
        <v>83</v>
      </c>
      <c r="G6" s="1">
        <v>84</v>
      </c>
      <c r="H6" s="1">
        <v>167</v>
      </c>
      <c r="I6" s="1"/>
      <c r="J6" s="2"/>
      <c r="K6" s="2"/>
      <c r="L6" s="2">
        <v>18.284931506849304</v>
      </c>
      <c r="M6" s="2">
        <v>13.353424657534248</v>
      </c>
      <c r="N6" s="2">
        <v>31.638356164383552</v>
      </c>
    </row>
    <row r="7" spans="1:14" ht="16.5">
      <c r="A7" s="1">
        <v>6</v>
      </c>
      <c r="B7" s="1" t="s">
        <v>652</v>
      </c>
      <c r="C7" s="1" t="s">
        <v>600</v>
      </c>
      <c r="D7" s="1">
        <v>0</v>
      </c>
      <c r="E7" s="1">
        <v>0</v>
      </c>
      <c r="F7" s="1">
        <v>85</v>
      </c>
      <c r="G7" s="1">
        <v>85</v>
      </c>
      <c r="H7" s="1">
        <v>170</v>
      </c>
      <c r="I7" s="1"/>
      <c r="J7" s="2"/>
      <c r="K7" s="2"/>
      <c r="L7" s="2">
        <v>16.312328767123276</v>
      </c>
      <c r="M7" s="2">
        <v>12.36712328767122</v>
      </c>
      <c r="N7" s="2">
        <v>28.679452054794496</v>
      </c>
    </row>
    <row r="8" spans="1:14" ht="16.5">
      <c r="A8" s="1">
        <v>7</v>
      </c>
      <c r="B8" s="1" t="s">
        <v>652</v>
      </c>
      <c r="C8" s="1" t="s">
        <v>625</v>
      </c>
      <c r="D8" s="1">
        <v>0</v>
      </c>
      <c r="E8" s="1">
        <v>0</v>
      </c>
      <c r="F8" s="1">
        <v>89</v>
      </c>
      <c r="G8" s="1">
        <v>86</v>
      </c>
      <c r="H8" s="1">
        <v>175</v>
      </c>
      <c r="I8" s="1"/>
      <c r="J8" s="2"/>
      <c r="K8" s="2"/>
      <c r="L8" s="2">
        <v>12.36712328767122</v>
      </c>
      <c r="M8" s="2">
        <v>11.380821917808206</v>
      </c>
      <c r="N8" s="2">
        <v>23.747945205479425</v>
      </c>
    </row>
    <row r="9" spans="1:14" ht="16.5">
      <c r="A9" s="1">
        <v>8</v>
      </c>
      <c r="B9" s="1" t="s">
        <v>652</v>
      </c>
      <c r="C9" s="1" t="s">
        <v>627</v>
      </c>
      <c r="D9" s="1">
        <v>0</v>
      </c>
      <c r="E9" s="1">
        <v>0</v>
      </c>
      <c r="F9" s="1">
        <v>90</v>
      </c>
      <c r="G9" s="1">
        <v>88</v>
      </c>
      <c r="H9" s="1">
        <v>178</v>
      </c>
      <c r="I9" s="1"/>
      <c r="J9" s="2"/>
      <c r="K9" s="2"/>
      <c r="L9" s="2">
        <v>11.380821917808206</v>
      </c>
      <c r="M9" s="2">
        <v>9.4082191780821915</v>
      </c>
      <c r="N9" s="2">
        <v>20.789041095890397</v>
      </c>
    </row>
    <row r="10" spans="1:14" ht="16.5">
      <c r="A10" s="1">
        <v>9</v>
      </c>
      <c r="B10" s="1" t="s">
        <v>652</v>
      </c>
      <c r="C10" s="1" t="s">
        <v>656</v>
      </c>
      <c r="D10" s="1">
        <v>0</v>
      </c>
      <c r="E10" s="1">
        <v>0</v>
      </c>
      <c r="F10" s="1">
        <v>93</v>
      </c>
      <c r="G10" s="1">
        <v>88</v>
      </c>
      <c r="H10" s="1">
        <v>181</v>
      </c>
      <c r="I10" s="1"/>
      <c r="J10" s="2"/>
      <c r="K10" s="2"/>
      <c r="L10" s="2">
        <v>8.4219178082191775</v>
      </c>
      <c r="M10" s="2">
        <v>9.4082191780821915</v>
      </c>
      <c r="N10" s="2">
        <v>17.830136986301369</v>
      </c>
    </row>
    <row r="11" spans="1:14" ht="16.5">
      <c r="A11" s="1">
        <v>10</v>
      </c>
      <c r="B11" s="1" t="s">
        <v>652</v>
      </c>
      <c r="C11" s="1" t="s">
        <v>629</v>
      </c>
      <c r="D11" s="1">
        <v>0</v>
      </c>
      <c r="E11" s="1">
        <v>0</v>
      </c>
      <c r="F11" s="1">
        <v>95</v>
      </c>
      <c r="G11" s="1">
        <v>90</v>
      </c>
      <c r="H11" s="1">
        <v>185</v>
      </c>
      <c r="I11" s="1"/>
      <c r="J11" s="2"/>
      <c r="K11" s="2"/>
      <c r="L11" s="2">
        <v>6.4493150684931351</v>
      </c>
      <c r="M11" s="2">
        <v>7.4356164383561492</v>
      </c>
      <c r="N11" s="2">
        <v>13.884931506849284</v>
      </c>
    </row>
    <row r="12" spans="1:14" ht="16.5">
      <c r="A12" s="1">
        <v>11</v>
      </c>
      <c r="B12" s="1" t="s">
        <v>652</v>
      </c>
      <c r="C12" s="1" t="s">
        <v>624</v>
      </c>
      <c r="D12" s="1">
        <v>0</v>
      </c>
      <c r="E12" s="1">
        <v>0</v>
      </c>
      <c r="F12" s="1">
        <v>93</v>
      </c>
      <c r="G12" s="1">
        <v>93</v>
      </c>
      <c r="H12" s="1">
        <v>186</v>
      </c>
      <c r="I12" s="1"/>
      <c r="J12" s="2"/>
      <c r="K12" s="2"/>
      <c r="L12" s="2">
        <v>8.4219178082191775</v>
      </c>
      <c r="M12" s="2">
        <v>4.4767123287671211</v>
      </c>
      <c r="N12" s="2">
        <v>12.898630136986299</v>
      </c>
    </row>
    <row r="13" spans="1:14" ht="16.5">
      <c r="A13" s="1">
        <v>12</v>
      </c>
      <c r="B13" s="1" t="s">
        <v>652</v>
      </c>
      <c r="C13" s="1" t="s">
        <v>623</v>
      </c>
      <c r="D13" s="1">
        <v>0</v>
      </c>
      <c r="E13" s="1">
        <v>0</v>
      </c>
      <c r="F13" s="1">
        <v>97</v>
      </c>
      <c r="G13" s="1">
        <v>92</v>
      </c>
      <c r="H13" s="1">
        <v>189</v>
      </c>
      <c r="I13" s="1"/>
      <c r="J13" s="2"/>
      <c r="K13" s="2"/>
      <c r="L13" s="2">
        <v>4.4767123287671211</v>
      </c>
      <c r="M13" s="2">
        <v>5.4630136986301352</v>
      </c>
      <c r="N13" s="2">
        <v>9.9397260273972563</v>
      </c>
    </row>
    <row r="14" spans="1:14" ht="16.5">
      <c r="A14" s="1">
        <v>13</v>
      </c>
      <c r="B14" s="1" t="s">
        <v>652</v>
      </c>
      <c r="C14" s="1" t="s">
        <v>628</v>
      </c>
      <c r="D14" s="1">
        <v>0</v>
      </c>
      <c r="E14" s="1">
        <v>0</v>
      </c>
      <c r="F14" s="1">
        <v>103</v>
      </c>
      <c r="G14" s="1">
        <v>89</v>
      </c>
      <c r="H14" s="1">
        <v>192</v>
      </c>
      <c r="I14" s="1"/>
      <c r="J14" s="2"/>
      <c r="K14" s="2"/>
      <c r="L14" s="2">
        <v>0</v>
      </c>
      <c r="M14" s="2">
        <v>8.4219178082191632</v>
      </c>
      <c r="N14" s="2">
        <v>8.4219178082191632</v>
      </c>
    </row>
    <row r="15" spans="1:14" ht="16.5">
      <c r="A15" s="1">
        <v>14</v>
      </c>
      <c r="B15" s="1" t="s">
        <v>652</v>
      </c>
      <c r="C15" s="1" t="s">
        <v>657</v>
      </c>
      <c r="D15" s="1">
        <v>0</v>
      </c>
      <c r="E15" s="1">
        <v>0</v>
      </c>
      <c r="F15" s="1">
        <v>101</v>
      </c>
      <c r="G15" s="1">
        <v>91</v>
      </c>
      <c r="H15" s="1">
        <v>192</v>
      </c>
      <c r="I15" s="1"/>
      <c r="J15" s="2"/>
      <c r="K15" s="2"/>
      <c r="L15" s="2">
        <v>0.53150684931506476</v>
      </c>
      <c r="M15" s="2">
        <v>6.4493150684931351</v>
      </c>
      <c r="N15" s="2">
        <v>6.9808219178081998</v>
      </c>
    </row>
    <row r="16" spans="1:14" ht="16.5">
      <c r="A16" s="1">
        <v>15</v>
      </c>
      <c r="B16" s="1" t="s">
        <v>652</v>
      </c>
      <c r="C16" s="1" t="s">
        <v>658</v>
      </c>
      <c r="D16" s="1">
        <v>0</v>
      </c>
      <c r="E16" s="1">
        <v>0</v>
      </c>
      <c r="F16" s="1">
        <v>106</v>
      </c>
      <c r="G16" s="13">
        <v>100</v>
      </c>
      <c r="H16" s="1">
        <v>206</v>
      </c>
      <c r="I16" s="1"/>
      <c r="J16" s="2"/>
      <c r="K16" s="2"/>
      <c r="L16" s="2">
        <v>0</v>
      </c>
      <c r="M16" s="2">
        <v>0</v>
      </c>
      <c r="N16" s="2">
        <v>0</v>
      </c>
    </row>
  </sheetData>
  <phoneticPr fontId="1" type="noConversion"/>
  <conditionalFormatting sqref="B2:B16">
    <cfRule type="expression" dxfId="287" priority="6">
      <formula>AND(XEG2=0,XEH2&lt;&gt;"")</formula>
    </cfRule>
  </conditionalFormatting>
  <conditionalFormatting sqref="A2:N16">
    <cfRule type="expression" dxfId="286" priority="5">
      <formula>AND(XEG2=0,XEH2&lt;&gt;"")</formula>
    </cfRule>
  </conditionalFormatting>
  <conditionalFormatting sqref="D2:G16">
    <cfRule type="cellIs" dxfId="285" priority="3" operator="lessThan">
      <formula>#REF!</formula>
    </cfRule>
    <cfRule type="cellIs" dxfId="284" priority="4" operator="equal">
      <formula>#REF!</formula>
    </cfRule>
  </conditionalFormatting>
  <conditionalFormatting sqref="H2:H16">
    <cfRule type="cellIs" dxfId="283" priority="1" operator="lessThan">
      <formula>#REF!*COUNTIF(D2:G2,"&gt;0")</formula>
    </cfRule>
    <cfRule type="cellIs" dxfId="282" priority="2" operator="equal">
      <formula>#REF!*COUNTIF(D2:G2,"&gt;0")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7" width="4.875" style="7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464</v>
      </c>
      <c r="B1" s="30" t="s">
        <v>465</v>
      </c>
      <c r="C1" s="30" t="s">
        <v>466</v>
      </c>
      <c r="D1" s="29" t="s">
        <v>635</v>
      </c>
      <c r="E1" s="29" t="s">
        <v>636</v>
      </c>
      <c r="F1" s="29" t="s">
        <v>637</v>
      </c>
      <c r="G1" s="29" t="s">
        <v>638</v>
      </c>
      <c r="H1" s="30" t="s">
        <v>1</v>
      </c>
      <c r="I1" s="30" t="s">
        <v>651</v>
      </c>
      <c r="J1" s="29" t="s">
        <v>635</v>
      </c>
      <c r="K1" s="29" t="s">
        <v>636</v>
      </c>
      <c r="L1" s="29" t="s">
        <v>637</v>
      </c>
      <c r="M1" s="29" t="s">
        <v>638</v>
      </c>
      <c r="N1" s="30" t="s">
        <v>1</v>
      </c>
    </row>
    <row r="2" spans="1:14" ht="16.5">
      <c r="A2" s="1">
        <v>1</v>
      </c>
      <c r="B2" s="1" t="s">
        <v>652</v>
      </c>
      <c r="C2" s="1" t="s">
        <v>659</v>
      </c>
      <c r="D2" s="1">
        <v>0</v>
      </c>
      <c r="E2" s="1">
        <v>0</v>
      </c>
      <c r="F2" s="1">
        <v>84</v>
      </c>
      <c r="G2" s="1">
        <v>75</v>
      </c>
      <c r="H2" s="1">
        <v>159</v>
      </c>
      <c r="I2" s="1"/>
      <c r="J2" s="2"/>
      <c r="K2" s="2"/>
      <c r="L2" s="2">
        <v>21</v>
      </c>
      <c r="M2" s="2">
        <v>25.692307692307693</v>
      </c>
      <c r="N2" s="2">
        <v>46.692307692307693</v>
      </c>
    </row>
    <row r="3" spans="1:14" ht="16.5">
      <c r="A3" s="1">
        <v>2</v>
      </c>
      <c r="B3" s="1" t="s">
        <v>652</v>
      </c>
      <c r="C3" s="1" t="s">
        <v>548</v>
      </c>
      <c r="D3" s="1">
        <v>0</v>
      </c>
      <c r="E3" s="1">
        <v>0</v>
      </c>
      <c r="F3" s="1">
        <v>79</v>
      </c>
      <c r="G3" s="1">
        <v>81</v>
      </c>
      <c r="H3" s="1">
        <v>160</v>
      </c>
      <c r="I3" s="1"/>
      <c r="J3" s="2"/>
      <c r="K3" s="2"/>
      <c r="L3" s="2">
        <v>26</v>
      </c>
      <c r="M3" s="2">
        <v>19.692307692307693</v>
      </c>
      <c r="N3" s="2">
        <v>45.692307692307693</v>
      </c>
    </row>
    <row r="4" spans="1:14" ht="16.5">
      <c r="A4" s="1">
        <v>3</v>
      </c>
      <c r="B4" s="1" t="s">
        <v>652</v>
      </c>
      <c r="C4" s="1" t="s">
        <v>654</v>
      </c>
      <c r="D4" s="1">
        <v>0</v>
      </c>
      <c r="E4" s="1">
        <v>0</v>
      </c>
      <c r="F4" s="1">
        <v>85</v>
      </c>
      <c r="G4" s="1">
        <v>83</v>
      </c>
      <c r="H4" s="1">
        <v>168</v>
      </c>
      <c r="I4" s="1"/>
      <c r="J4" s="2"/>
      <c r="K4" s="2"/>
      <c r="L4" s="2">
        <v>20</v>
      </c>
      <c r="M4" s="2">
        <v>17.692307692307693</v>
      </c>
      <c r="N4" s="2">
        <v>37.692307692307693</v>
      </c>
    </row>
    <row r="5" spans="1:14" ht="16.5">
      <c r="A5" s="1">
        <v>4</v>
      </c>
      <c r="B5" s="1" t="s">
        <v>652</v>
      </c>
      <c r="C5" s="1" t="s">
        <v>655</v>
      </c>
      <c r="D5" s="1">
        <v>0</v>
      </c>
      <c r="E5" s="1">
        <v>0</v>
      </c>
      <c r="F5" s="1">
        <v>87</v>
      </c>
      <c r="G5" s="1">
        <v>86</v>
      </c>
      <c r="H5" s="1">
        <v>173</v>
      </c>
      <c r="I5" s="1"/>
      <c r="J5" s="2"/>
      <c r="K5" s="2"/>
      <c r="L5" s="2">
        <v>18</v>
      </c>
      <c r="M5" s="2">
        <v>14.692307692307693</v>
      </c>
      <c r="N5" s="2">
        <v>32.692307692307693</v>
      </c>
    </row>
    <row r="6" spans="1:14" ht="16.5">
      <c r="A6" s="1">
        <v>5</v>
      </c>
      <c r="B6" s="1" t="s">
        <v>652</v>
      </c>
      <c r="C6" s="1" t="s">
        <v>631</v>
      </c>
      <c r="D6" s="1">
        <v>0</v>
      </c>
      <c r="E6" s="1">
        <v>0</v>
      </c>
      <c r="F6" s="1">
        <v>87</v>
      </c>
      <c r="G6" s="1">
        <v>87</v>
      </c>
      <c r="H6" s="1">
        <v>174</v>
      </c>
      <c r="I6" s="1"/>
      <c r="J6" s="2"/>
      <c r="K6" s="2"/>
      <c r="L6" s="2">
        <v>18</v>
      </c>
      <c r="M6" s="2">
        <v>13.692307692307693</v>
      </c>
      <c r="N6" s="2">
        <v>31.692307692307693</v>
      </c>
    </row>
    <row r="7" spans="1:14" ht="16.5">
      <c r="A7" s="1">
        <v>6</v>
      </c>
      <c r="B7" s="1" t="s">
        <v>652</v>
      </c>
      <c r="C7" s="1" t="s">
        <v>660</v>
      </c>
      <c r="D7" s="1">
        <v>0</v>
      </c>
      <c r="E7" s="1">
        <v>0</v>
      </c>
      <c r="F7" s="1">
        <v>90</v>
      </c>
      <c r="G7" s="1">
        <v>85</v>
      </c>
      <c r="H7" s="1">
        <v>175</v>
      </c>
      <c r="I7" s="1"/>
      <c r="J7" s="2"/>
      <c r="K7" s="2"/>
      <c r="L7" s="2">
        <v>15</v>
      </c>
      <c r="M7" s="2">
        <v>15.692307692307693</v>
      </c>
      <c r="N7" s="2">
        <v>30.692307692307693</v>
      </c>
    </row>
    <row r="8" spans="1:14" ht="16.5">
      <c r="A8" s="1">
        <v>7</v>
      </c>
      <c r="B8" s="1" t="s">
        <v>652</v>
      </c>
      <c r="C8" s="1" t="s">
        <v>653</v>
      </c>
      <c r="D8" s="1">
        <v>0</v>
      </c>
      <c r="E8" s="1">
        <v>0</v>
      </c>
      <c r="F8" s="1">
        <v>95</v>
      </c>
      <c r="G8" s="1">
        <v>81</v>
      </c>
      <c r="H8" s="1">
        <v>176</v>
      </c>
      <c r="I8" s="1"/>
      <c r="J8" s="2"/>
      <c r="K8" s="2"/>
      <c r="L8" s="2">
        <v>10</v>
      </c>
      <c r="M8" s="2">
        <v>19.692307692307693</v>
      </c>
      <c r="N8" s="2">
        <v>29.692307692307693</v>
      </c>
    </row>
    <row r="9" spans="1:14" ht="16.5">
      <c r="A9" s="1">
        <v>8</v>
      </c>
      <c r="B9" s="1" t="s">
        <v>652</v>
      </c>
      <c r="C9" s="1" t="s">
        <v>657</v>
      </c>
      <c r="D9" s="1">
        <v>0</v>
      </c>
      <c r="E9" s="1">
        <v>0</v>
      </c>
      <c r="F9" s="1">
        <v>97</v>
      </c>
      <c r="G9" s="1">
        <v>92</v>
      </c>
      <c r="H9" s="1">
        <v>189</v>
      </c>
      <c r="I9" s="1"/>
      <c r="J9" s="2"/>
      <c r="K9" s="2"/>
      <c r="L9" s="2">
        <v>8</v>
      </c>
      <c r="M9" s="2">
        <v>8.6923076923076934</v>
      </c>
      <c r="N9" s="2">
        <v>16.692307692307693</v>
      </c>
    </row>
    <row r="10" spans="1:14" ht="16.5">
      <c r="A10" s="1">
        <v>9</v>
      </c>
      <c r="B10" s="1" t="s">
        <v>652</v>
      </c>
      <c r="C10" s="1" t="s">
        <v>661</v>
      </c>
      <c r="D10" s="1">
        <v>0</v>
      </c>
      <c r="E10" s="1">
        <v>0</v>
      </c>
      <c r="F10" s="1">
        <v>94</v>
      </c>
      <c r="G10" s="1">
        <v>95</v>
      </c>
      <c r="H10" s="1">
        <v>189</v>
      </c>
      <c r="I10" s="1"/>
      <c r="J10" s="2"/>
      <c r="K10" s="2"/>
      <c r="L10" s="2">
        <v>11</v>
      </c>
      <c r="M10" s="2">
        <v>5.6923076923076934</v>
      </c>
      <c r="N10" s="2">
        <v>16.692307692307693</v>
      </c>
    </row>
    <row r="11" spans="1:14" ht="16.5">
      <c r="A11" s="1">
        <v>10</v>
      </c>
      <c r="B11" s="1" t="s">
        <v>652</v>
      </c>
      <c r="C11" s="1" t="s">
        <v>628</v>
      </c>
      <c r="D11" s="1">
        <v>0</v>
      </c>
      <c r="E11" s="1">
        <v>0</v>
      </c>
      <c r="F11" s="1">
        <v>92</v>
      </c>
      <c r="G11" s="1">
        <v>100</v>
      </c>
      <c r="H11" s="1">
        <v>192</v>
      </c>
      <c r="I11" s="1"/>
      <c r="J11" s="2"/>
      <c r="K11" s="2"/>
      <c r="L11" s="2">
        <v>13</v>
      </c>
      <c r="M11" s="2">
        <v>0.6923076923076934</v>
      </c>
      <c r="N11" s="2">
        <v>13.692307692307693</v>
      </c>
    </row>
    <row r="12" spans="1:14" ht="16.5">
      <c r="A12" s="1">
        <v>11</v>
      </c>
      <c r="B12" s="1" t="s">
        <v>652</v>
      </c>
      <c r="C12" s="1" t="s">
        <v>662</v>
      </c>
      <c r="D12" s="1">
        <v>0</v>
      </c>
      <c r="E12" s="1">
        <v>0</v>
      </c>
      <c r="F12" s="1">
        <v>101</v>
      </c>
      <c r="G12" s="1">
        <v>93</v>
      </c>
      <c r="H12" s="1">
        <v>194</v>
      </c>
      <c r="I12" s="1"/>
      <c r="J12" s="2"/>
      <c r="K12" s="2"/>
      <c r="L12" s="2">
        <v>4</v>
      </c>
      <c r="M12" s="2">
        <v>7.6923076923076934</v>
      </c>
      <c r="N12" s="2">
        <v>11.692307692307693</v>
      </c>
    </row>
    <row r="13" spans="1:14" ht="16.5">
      <c r="A13" s="1">
        <v>12</v>
      </c>
      <c r="B13" s="1" t="s">
        <v>652</v>
      </c>
      <c r="C13" s="1" t="s">
        <v>630</v>
      </c>
      <c r="D13" s="1">
        <v>0</v>
      </c>
      <c r="E13" s="1">
        <v>0</v>
      </c>
      <c r="F13" s="1">
        <v>110</v>
      </c>
      <c r="G13" s="1">
        <v>102</v>
      </c>
      <c r="H13" s="1">
        <v>212</v>
      </c>
      <c r="I13" s="1"/>
      <c r="J13" s="2"/>
      <c r="K13" s="2"/>
      <c r="L13" s="2">
        <v>0</v>
      </c>
      <c r="M13" s="2">
        <v>0</v>
      </c>
      <c r="N13" s="2">
        <v>0</v>
      </c>
    </row>
    <row r="14" spans="1:14" ht="16.5">
      <c r="A14" s="1">
        <v>13</v>
      </c>
      <c r="B14" s="1" t="s">
        <v>652</v>
      </c>
      <c r="C14" s="1" t="s">
        <v>663</v>
      </c>
      <c r="D14" s="1">
        <v>0</v>
      </c>
      <c r="E14" s="1">
        <v>0</v>
      </c>
      <c r="F14" s="1">
        <v>134</v>
      </c>
      <c r="G14" s="1">
        <v>119</v>
      </c>
      <c r="H14" s="1">
        <v>253</v>
      </c>
      <c r="I14" s="1"/>
      <c r="J14" s="2"/>
      <c r="K14" s="2"/>
      <c r="L14" s="2">
        <v>0</v>
      </c>
      <c r="M14" s="2">
        <v>0</v>
      </c>
      <c r="N14" s="2">
        <v>0</v>
      </c>
    </row>
    <row r="15" spans="1:14" ht="16.5">
      <c r="A15" s="1">
        <v>14</v>
      </c>
      <c r="B15" s="1" t="s">
        <v>652</v>
      </c>
      <c r="C15" s="1" t="s">
        <v>629</v>
      </c>
      <c r="D15" s="1">
        <v>0</v>
      </c>
      <c r="E15" s="1">
        <v>0</v>
      </c>
      <c r="F15" s="1" t="s">
        <v>649</v>
      </c>
      <c r="G15" s="1">
        <v>0</v>
      </c>
      <c r="H15" s="1">
        <v>0</v>
      </c>
      <c r="I15" s="1"/>
      <c r="J15" s="2"/>
      <c r="K15" s="2"/>
      <c r="L15" s="2" t="s">
        <v>73</v>
      </c>
      <c r="M15" s="2" t="s">
        <v>73</v>
      </c>
      <c r="N15" s="2">
        <v>0</v>
      </c>
    </row>
  </sheetData>
  <phoneticPr fontId="1" type="noConversion"/>
  <conditionalFormatting sqref="B2:B15">
    <cfRule type="expression" dxfId="281" priority="6">
      <formula>AND(XEG2=0,XEH2&lt;&gt;"")</formula>
    </cfRule>
  </conditionalFormatting>
  <conditionalFormatting sqref="A2:N15">
    <cfRule type="expression" dxfId="280" priority="5">
      <formula>AND(XEG2=0,XEH2&lt;&gt;"")</formula>
    </cfRule>
  </conditionalFormatting>
  <conditionalFormatting sqref="D2:G15">
    <cfRule type="cellIs" dxfId="279" priority="3" operator="lessThan">
      <formula>#REF!</formula>
    </cfRule>
    <cfRule type="cellIs" dxfId="278" priority="4" operator="equal">
      <formula>#REF!</formula>
    </cfRule>
  </conditionalFormatting>
  <conditionalFormatting sqref="H2:H15">
    <cfRule type="cellIs" dxfId="277" priority="1" operator="lessThan">
      <formula>#REF!*COUNTIF(D2:G2,"&gt;0")</formula>
    </cfRule>
    <cfRule type="cellIs" dxfId="276" priority="2" operator="equal">
      <formula>#REF!*COUNTIF(D2:G2,"&gt;0")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7" bestFit="1" customWidth="1"/>
    <col min="2" max="2" width="7.5" style="7" bestFit="1" customWidth="1"/>
    <col min="3" max="3" width="12.5" style="7" customWidth="1"/>
    <col min="4" max="4" width="5.375" style="7" customWidth="1"/>
    <col min="5" max="5" width="4.625" style="7" customWidth="1"/>
    <col min="6" max="6" width="5" style="7" customWidth="1"/>
    <col min="7" max="7" width="5.75" style="7" bestFit="1" customWidth="1"/>
    <col min="8" max="8" width="7.75" style="7" customWidth="1"/>
    <col min="9" max="9" width="6" style="7" customWidth="1"/>
    <col min="10" max="16384" width="9" style="7"/>
  </cols>
  <sheetData>
    <row r="1" spans="1:14" ht="16.5">
      <c r="A1" s="29" t="s">
        <v>491</v>
      </c>
      <c r="B1" s="30" t="s">
        <v>492</v>
      </c>
      <c r="C1" s="30" t="s">
        <v>466</v>
      </c>
      <c r="D1" s="29" t="s">
        <v>90</v>
      </c>
      <c r="E1" s="29" t="s">
        <v>91</v>
      </c>
      <c r="F1" s="29" t="s">
        <v>92</v>
      </c>
      <c r="G1" s="29" t="s">
        <v>93</v>
      </c>
      <c r="H1" s="30" t="s">
        <v>1</v>
      </c>
      <c r="I1" s="30" t="s">
        <v>640</v>
      </c>
      <c r="J1" s="29" t="s">
        <v>90</v>
      </c>
      <c r="K1" s="29" t="s">
        <v>91</v>
      </c>
      <c r="L1" s="29" t="s">
        <v>92</v>
      </c>
      <c r="M1" s="29" t="s">
        <v>93</v>
      </c>
      <c r="N1" s="30" t="s">
        <v>1</v>
      </c>
    </row>
    <row r="2" spans="1:14" ht="16.5">
      <c r="A2" s="1">
        <v>1</v>
      </c>
      <c r="B2" s="1" t="s">
        <v>652</v>
      </c>
      <c r="C2" s="1" t="s">
        <v>654</v>
      </c>
      <c r="D2" s="1">
        <v>0</v>
      </c>
      <c r="E2" s="1">
        <v>0</v>
      </c>
      <c r="F2" s="1">
        <v>83</v>
      </c>
      <c r="G2" s="1">
        <v>73</v>
      </c>
      <c r="H2" s="1">
        <v>156</v>
      </c>
      <c r="I2" s="1"/>
      <c r="J2" s="2"/>
      <c r="K2" s="2"/>
      <c r="L2" s="2">
        <v>15.733333333333334</v>
      </c>
      <c r="M2" s="2">
        <v>25.357142857142861</v>
      </c>
      <c r="N2" s="2">
        <v>41.090476190476195</v>
      </c>
    </row>
    <row r="3" spans="1:14" ht="16.5">
      <c r="A3" s="1">
        <v>2</v>
      </c>
      <c r="B3" s="1" t="s">
        <v>652</v>
      </c>
      <c r="C3" s="1" t="s">
        <v>661</v>
      </c>
      <c r="D3" s="1">
        <v>0</v>
      </c>
      <c r="E3" s="1">
        <v>0</v>
      </c>
      <c r="F3" s="1">
        <v>82</v>
      </c>
      <c r="G3" s="1">
        <v>78</v>
      </c>
      <c r="H3" s="1">
        <v>160</v>
      </c>
      <c r="I3" s="1"/>
      <c r="J3" s="2"/>
      <c r="K3" s="2"/>
      <c r="L3" s="2">
        <v>16.733333333333334</v>
      </c>
      <c r="M3" s="2">
        <v>20.357142857142861</v>
      </c>
      <c r="N3" s="2">
        <v>37.090476190476195</v>
      </c>
    </row>
    <row r="4" spans="1:14" ht="16.5">
      <c r="A4" s="1">
        <v>3</v>
      </c>
      <c r="B4" s="1" t="s">
        <v>652</v>
      </c>
      <c r="C4" s="1" t="s">
        <v>664</v>
      </c>
      <c r="D4" s="1">
        <v>0</v>
      </c>
      <c r="E4" s="1">
        <v>0</v>
      </c>
      <c r="F4" s="1">
        <v>81</v>
      </c>
      <c r="G4" s="1">
        <v>80</v>
      </c>
      <c r="H4" s="1">
        <v>161</v>
      </c>
      <c r="I4" s="1"/>
      <c r="J4" s="2"/>
      <c r="K4" s="2"/>
      <c r="L4" s="2">
        <v>17.733333333333334</v>
      </c>
      <c r="M4" s="2">
        <v>18.357142857142861</v>
      </c>
      <c r="N4" s="2">
        <v>36.090476190476195</v>
      </c>
    </row>
    <row r="5" spans="1:14" ht="16.5">
      <c r="A5" s="1">
        <v>4</v>
      </c>
      <c r="B5" s="1" t="s">
        <v>652</v>
      </c>
      <c r="C5" s="1" t="s">
        <v>655</v>
      </c>
      <c r="D5" s="1">
        <v>0</v>
      </c>
      <c r="E5" s="1">
        <v>0</v>
      </c>
      <c r="F5" s="1">
        <v>82</v>
      </c>
      <c r="G5" s="1">
        <v>81</v>
      </c>
      <c r="H5" s="1">
        <v>163</v>
      </c>
      <c r="I5" s="1"/>
      <c r="J5" s="2"/>
      <c r="K5" s="2"/>
      <c r="L5" s="2">
        <v>16.733333333333334</v>
      </c>
      <c r="M5" s="2">
        <v>17.357142857142861</v>
      </c>
      <c r="N5" s="2">
        <v>34.090476190476195</v>
      </c>
    </row>
    <row r="6" spans="1:14" ht="16.5">
      <c r="A6" s="1">
        <v>5</v>
      </c>
      <c r="B6" s="1" t="s">
        <v>652</v>
      </c>
      <c r="C6" s="1" t="s">
        <v>665</v>
      </c>
      <c r="D6" s="1">
        <v>0</v>
      </c>
      <c r="E6" s="1">
        <v>0</v>
      </c>
      <c r="F6" s="1">
        <v>87</v>
      </c>
      <c r="G6" s="1">
        <v>87</v>
      </c>
      <c r="H6" s="1">
        <v>174</v>
      </c>
      <c r="I6" s="1"/>
      <c r="J6" s="2"/>
      <c r="K6" s="2"/>
      <c r="L6" s="2">
        <v>11.733333333333334</v>
      </c>
      <c r="M6" s="2">
        <v>11.357142857142861</v>
      </c>
      <c r="N6" s="2">
        <v>23.090476190476195</v>
      </c>
    </row>
    <row r="7" spans="1:14" ht="16.5">
      <c r="A7" s="1">
        <v>6</v>
      </c>
      <c r="B7" s="1" t="s">
        <v>652</v>
      </c>
      <c r="C7" s="1" t="s">
        <v>660</v>
      </c>
      <c r="D7" s="1">
        <v>0</v>
      </c>
      <c r="E7" s="1">
        <v>0</v>
      </c>
      <c r="F7" s="1">
        <v>82</v>
      </c>
      <c r="G7" s="1">
        <v>92</v>
      </c>
      <c r="H7" s="1">
        <v>174</v>
      </c>
      <c r="I7" s="1"/>
      <c r="J7" s="2"/>
      <c r="K7" s="2"/>
      <c r="L7" s="2">
        <v>16.733333333333334</v>
      </c>
      <c r="M7" s="2">
        <v>6.3571428571428612</v>
      </c>
      <c r="N7" s="2">
        <v>23.090476190476195</v>
      </c>
    </row>
    <row r="8" spans="1:14" ht="16.5">
      <c r="A8" s="1">
        <v>7</v>
      </c>
      <c r="B8" s="1" t="s">
        <v>652</v>
      </c>
      <c r="C8" s="1" t="s">
        <v>631</v>
      </c>
      <c r="D8" s="1">
        <v>0</v>
      </c>
      <c r="E8" s="1">
        <v>0</v>
      </c>
      <c r="F8" s="1">
        <v>85</v>
      </c>
      <c r="G8" s="1">
        <v>90</v>
      </c>
      <c r="H8" s="1">
        <v>175</v>
      </c>
      <c r="I8" s="1"/>
      <c r="J8" s="2"/>
      <c r="K8" s="2"/>
      <c r="L8" s="2">
        <v>13.733333333333334</v>
      </c>
      <c r="M8" s="2">
        <v>8.3571428571428612</v>
      </c>
      <c r="N8" s="2">
        <v>22.090476190476195</v>
      </c>
    </row>
    <row r="9" spans="1:14" ht="16.5">
      <c r="A9" s="1">
        <v>8</v>
      </c>
      <c r="B9" s="1" t="s">
        <v>652</v>
      </c>
      <c r="C9" s="1" t="s">
        <v>666</v>
      </c>
      <c r="D9" s="1">
        <v>0</v>
      </c>
      <c r="E9" s="1">
        <v>0</v>
      </c>
      <c r="F9" s="1">
        <v>87</v>
      </c>
      <c r="G9" s="1">
        <v>89</v>
      </c>
      <c r="H9" s="1">
        <v>176</v>
      </c>
      <c r="I9" s="1"/>
      <c r="J9" s="2"/>
      <c r="K9" s="2"/>
      <c r="L9" s="2">
        <v>11.733333333333334</v>
      </c>
      <c r="M9" s="2">
        <v>9.3571428571428612</v>
      </c>
      <c r="N9" s="2">
        <v>21.090476190476195</v>
      </c>
    </row>
    <row r="10" spans="1:14" ht="16.5">
      <c r="A10" s="1">
        <v>9</v>
      </c>
      <c r="B10" s="1" t="s">
        <v>652</v>
      </c>
      <c r="C10" s="1" t="s">
        <v>657</v>
      </c>
      <c r="D10" s="1">
        <v>0</v>
      </c>
      <c r="E10" s="1">
        <v>0</v>
      </c>
      <c r="F10" s="1">
        <v>89</v>
      </c>
      <c r="G10" s="1">
        <v>89</v>
      </c>
      <c r="H10" s="1">
        <v>178</v>
      </c>
      <c r="I10" s="1"/>
      <c r="J10" s="2"/>
      <c r="K10" s="2"/>
      <c r="L10" s="2">
        <v>9.7333333333333343</v>
      </c>
      <c r="M10" s="2">
        <v>9.3571428571428612</v>
      </c>
      <c r="N10" s="2">
        <v>19.090476190476195</v>
      </c>
    </row>
    <row r="11" spans="1:14" ht="16.5">
      <c r="A11" s="1">
        <v>10</v>
      </c>
      <c r="B11" s="1" t="s">
        <v>652</v>
      </c>
      <c r="C11" s="1" t="s">
        <v>632</v>
      </c>
      <c r="D11" s="1">
        <v>0</v>
      </c>
      <c r="E11" s="1">
        <v>0</v>
      </c>
      <c r="F11" s="1">
        <v>88</v>
      </c>
      <c r="G11" s="1">
        <v>97</v>
      </c>
      <c r="H11" s="1">
        <v>185</v>
      </c>
      <c r="I11" s="1"/>
      <c r="J11" s="2"/>
      <c r="K11" s="2"/>
      <c r="L11" s="2">
        <v>10.733333333333334</v>
      </c>
      <c r="M11" s="2">
        <v>1.3571428571428612</v>
      </c>
      <c r="N11" s="2">
        <v>12.090476190476195</v>
      </c>
    </row>
    <row r="12" spans="1:14" ht="16.5">
      <c r="A12" s="1">
        <v>11</v>
      </c>
      <c r="B12" s="1" t="s">
        <v>652</v>
      </c>
      <c r="C12" s="1" t="s">
        <v>658</v>
      </c>
      <c r="D12" s="1">
        <v>0</v>
      </c>
      <c r="E12" s="1">
        <v>0</v>
      </c>
      <c r="F12" s="1">
        <v>96</v>
      </c>
      <c r="G12" s="1">
        <v>90</v>
      </c>
      <c r="H12" s="1">
        <v>186</v>
      </c>
      <c r="I12" s="1"/>
      <c r="J12" s="2"/>
      <c r="K12" s="2"/>
      <c r="L12" s="2">
        <v>2.7333333333333343</v>
      </c>
      <c r="M12" s="2">
        <v>8.3571428571428612</v>
      </c>
      <c r="N12" s="2">
        <v>11.090476190476195</v>
      </c>
    </row>
    <row r="13" spans="1:14" ht="16.5">
      <c r="A13" s="1">
        <v>12</v>
      </c>
      <c r="B13" s="1" t="s">
        <v>652</v>
      </c>
      <c r="C13" s="1" t="s">
        <v>667</v>
      </c>
      <c r="D13" s="1">
        <v>0</v>
      </c>
      <c r="E13" s="1">
        <v>0</v>
      </c>
      <c r="F13" s="1">
        <v>98</v>
      </c>
      <c r="G13" s="1">
        <v>91</v>
      </c>
      <c r="H13" s="1">
        <v>189</v>
      </c>
      <c r="I13" s="1"/>
      <c r="J13" s="2"/>
      <c r="K13" s="2"/>
      <c r="L13" s="2">
        <v>0.73333333333333428</v>
      </c>
      <c r="M13" s="2">
        <v>7.3571428571428612</v>
      </c>
      <c r="N13" s="2">
        <v>8.0904761904761955</v>
      </c>
    </row>
    <row r="14" spans="1:14" ht="16.5">
      <c r="A14" s="1">
        <v>13</v>
      </c>
      <c r="B14" s="1" t="s">
        <v>652</v>
      </c>
      <c r="C14" s="1" t="s">
        <v>668</v>
      </c>
      <c r="D14" s="1">
        <v>0</v>
      </c>
      <c r="E14" s="1">
        <v>0</v>
      </c>
      <c r="F14" s="1">
        <v>99</v>
      </c>
      <c r="G14" s="1">
        <v>102</v>
      </c>
      <c r="H14" s="1">
        <v>201</v>
      </c>
      <c r="I14" s="1"/>
      <c r="J14" s="2"/>
      <c r="K14" s="2"/>
      <c r="L14" s="2">
        <v>0</v>
      </c>
      <c r="M14" s="2">
        <v>0</v>
      </c>
      <c r="N14" s="2">
        <v>0</v>
      </c>
    </row>
    <row r="15" spans="1:14" ht="16.5">
      <c r="A15" s="1">
        <v>14</v>
      </c>
      <c r="B15" s="1" t="s">
        <v>652</v>
      </c>
      <c r="C15" s="1" t="s">
        <v>669</v>
      </c>
      <c r="D15" s="1">
        <v>0</v>
      </c>
      <c r="E15" s="1">
        <v>0</v>
      </c>
      <c r="F15" s="1">
        <v>106</v>
      </c>
      <c r="G15" s="1">
        <v>98</v>
      </c>
      <c r="H15" s="1">
        <v>204</v>
      </c>
      <c r="I15" s="1"/>
      <c r="J15" s="2"/>
      <c r="K15" s="2"/>
      <c r="L15" s="2">
        <v>0</v>
      </c>
      <c r="M15" s="2">
        <v>0.3571428571428612</v>
      </c>
      <c r="N15" s="2">
        <v>0.3571428571428612</v>
      </c>
    </row>
    <row r="16" spans="1:14" ht="16.5">
      <c r="A16" s="1">
        <v>15</v>
      </c>
      <c r="B16" s="1" t="s">
        <v>652</v>
      </c>
      <c r="C16" s="1" t="s">
        <v>659</v>
      </c>
      <c r="D16" s="1">
        <v>0</v>
      </c>
      <c r="E16" s="1">
        <v>0</v>
      </c>
      <c r="F16" s="1">
        <v>86</v>
      </c>
      <c r="G16" s="1"/>
      <c r="H16" s="1">
        <v>86</v>
      </c>
      <c r="I16" s="1"/>
      <c r="J16" s="2"/>
      <c r="K16" s="2"/>
      <c r="L16" s="2">
        <v>12.733333333333334</v>
      </c>
      <c r="M16" s="2" t="s">
        <v>73</v>
      </c>
      <c r="N16" s="2">
        <v>12.733333333333334</v>
      </c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  <c r="N17" s="2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</row>
  </sheetData>
  <phoneticPr fontId="1" type="noConversion"/>
  <conditionalFormatting sqref="B2:B102">
    <cfRule type="expression" dxfId="275" priority="6">
      <formula>AND(XEG2=0,XEH2&lt;&gt;"")</formula>
    </cfRule>
  </conditionalFormatting>
  <conditionalFormatting sqref="A2:N102">
    <cfRule type="expression" dxfId="274" priority="5">
      <formula>AND(XEG2=0,XEH2&lt;&gt;"")</formula>
    </cfRule>
  </conditionalFormatting>
  <conditionalFormatting sqref="D2:G102">
    <cfRule type="cellIs" dxfId="273" priority="3" operator="lessThan">
      <formula>#REF!</formula>
    </cfRule>
    <cfRule type="cellIs" dxfId="272" priority="4" operator="equal">
      <formula>#REF!</formula>
    </cfRule>
  </conditionalFormatting>
  <conditionalFormatting sqref="H2:H102">
    <cfRule type="cellIs" dxfId="271" priority="1" operator="lessThan">
      <formula>#REF!*COUNTIF(D2:G2,"&gt;0")</formula>
    </cfRule>
    <cfRule type="cellIs" dxfId="27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15" bestFit="1" customWidth="1"/>
    <col min="2" max="2" width="7.5" style="15" bestFit="1" customWidth="1"/>
    <col min="3" max="3" width="12.5" style="15" customWidth="1"/>
    <col min="4" max="4" width="5.375" style="15" customWidth="1"/>
    <col min="5" max="5" width="4.625" style="15" customWidth="1"/>
    <col min="6" max="6" width="5" style="15" customWidth="1"/>
    <col min="7" max="7" width="5.5" style="15" customWidth="1"/>
    <col min="8" max="8" width="7.75" style="15" customWidth="1"/>
    <col min="9" max="9" width="6" style="15" customWidth="1"/>
    <col min="10" max="16384" width="9" style="15"/>
  </cols>
  <sheetData>
    <row r="1" spans="1:14" ht="16.5">
      <c r="A1" s="34" t="s">
        <v>491</v>
      </c>
      <c r="B1" s="35" t="s">
        <v>492</v>
      </c>
      <c r="C1" s="35" t="s">
        <v>466</v>
      </c>
      <c r="D1" s="34" t="s">
        <v>90</v>
      </c>
      <c r="E1" s="34" t="s">
        <v>91</v>
      </c>
      <c r="F1" s="34" t="s">
        <v>92</v>
      </c>
      <c r="G1" s="34" t="s">
        <v>93</v>
      </c>
      <c r="H1" s="35" t="s">
        <v>1</v>
      </c>
      <c r="I1" s="35" t="s">
        <v>640</v>
      </c>
      <c r="J1" s="34" t="s">
        <v>90</v>
      </c>
      <c r="K1" s="34" t="s">
        <v>91</v>
      </c>
      <c r="L1" s="34" t="s">
        <v>92</v>
      </c>
      <c r="M1" s="34" t="s">
        <v>93</v>
      </c>
      <c r="N1" s="35" t="s">
        <v>1</v>
      </c>
    </row>
    <row r="2" spans="1:14" ht="16.5">
      <c r="A2" s="16"/>
      <c r="B2" s="16" t="s">
        <v>652</v>
      </c>
      <c r="C2" s="16" t="s">
        <v>661</v>
      </c>
      <c r="D2" s="16">
        <v>0</v>
      </c>
      <c r="E2" s="16">
        <v>0</v>
      </c>
      <c r="F2" s="16">
        <v>79</v>
      </c>
      <c r="G2" s="16">
        <v>78</v>
      </c>
      <c r="H2" s="16">
        <v>157</v>
      </c>
      <c r="I2" s="16"/>
      <c r="J2" s="17"/>
      <c r="K2" s="17"/>
      <c r="L2" s="17">
        <v>21.599999999999994</v>
      </c>
      <c r="M2" s="17">
        <v>23.86666666666666</v>
      </c>
      <c r="N2" s="17">
        <v>45.466666666666654</v>
      </c>
    </row>
    <row r="3" spans="1:14" ht="16.5">
      <c r="A3" s="16"/>
      <c r="B3" s="16" t="s">
        <v>652</v>
      </c>
      <c r="C3" s="16" t="s">
        <v>670</v>
      </c>
      <c r="D3" s="16">
        <v>0</v>
      </c>
      <c r="E3" s="16">
        <v>0</v>
      </c>
      <c r="F3" s="16">
        <v>75</v>
      </c>
      <c r="G3" s="16">
        <v>85</v>
      </c>
      <c r="H3" s="16">
        <v>160</v>
      </c>
      <c r="I3" s="16"/>
      <c r="J3" s="17"/>
      <c r="K3" s="17"/>
      <c r="L3" s="17">
        <v>25.599999999999994</v>
      </c>
      <c r="M3" s="17">
        <v>16.86666666666666</v>
      </c>
      <c r="N3" s="17">
        <v>42.466666666666654</v>
      </c>
    </row>
    <row r="4" spans="1:14" ht="16.5">
      <c r="A4" s="16"/>
      <c r="B4" s="16" t="s">
        <v>652</v>
      </c>
      <c r="C4" s="16" t="s">
        <v>657</v>
      </c>
      <c r="D4" s="16">
        <v>0</v>
      </c>
      <c r="E4" s="16">
        <v>0</v>
      </c>
      <c r="F4" s="16">
        <v>85</v>
      </c>
      <c r="G4" s="16">
        <v>84</v>
      </c>
      <c r="H4" s="16">
        <v>169</v>
      </c>
      <c r="I4" s="16"/>
      <c r="J4" s="17"/>
      <c r="K4" s="17"/>
      <c r="L4" s="17">
        <v>15.599999999999994</v>
      </c>
      <c r="M4" s="17">
        <v>17.86666666666666</v>
      </c>
      <c r="N4" s="17">
        <v>33.466666666666654</v>
      </c>
    </row>
    <row r="5" spans="1:14" ht="16.5">
      <c r="A5" s="16"/>
      <c r="B5" s="16" t="s">
        <v>652</v>
      </c>
      <c r="C5" s="16" t="s">
        <v>664</v>
      </c>
      <c r="D5" s="16">
        <v>0</v>
      </c>
      <c r="E5" s="16">
        <v>0</v>
      </c>
      <c r="F5" s="16">
        <v>82</v>
      </c>
      <c r="G5" s="16">
        <v>88</v>
      </c>
      <c r="H5" s="16">
        <v>170</v>
      </c>
      <c r="I5" s="16"/>
      <c r="J5" s="17"/>
      <c r="K5" s="17"/>
      <c r="L5" s="17">
        <v>18.599999999999994</v>
      </c>
      <c r="M5" s="17">
        <v>13.86666666666666</v>
      </c>
      <c r="N5" s="17">
        <v>32.466666666666654</v>
      </c>
    </row>
    <row r="6" spans="1:14" ht="16.5">
      <c r="A6" s="16"/>
      <c r="B6" s="16" t="s">
        <v>652</v>
      </c>
      <c r="C6" s="16" t="s">
        <v>671</v>
      </c>
      <c r="D6" s="16">
        <v>0</v>
      </c>
      <c r="E6" s="16">
        <v>0</v>
      </c>
      <c r="F6" s="16">
        <v>86</v>
      </c>
      <c r="G6" s="16">
        <v>87</v>
      </c>
      <c r="H6" s="16">
        <v>173</v>
      </c>
      <c r="I6" s="16"/>
      <c r="J6" s="17"/>
      <c r="K6" s="17"/>
      <c r="L6" s="17">
        <v>14.599999999999994</v>
      </c>
      <c r="M6" s="17">
        <v>14.86666666666666</v>
      </c>
      <c r="N6" s="17">
        <v>29.466666666666654</v>
      </c>
    </row>
    <row r="7" spans="1:14" ht="16.5">
      <c r="A7" s="16"/>
      <c r="B7" s="16" t="s">
        <v>652</v>
      </c>
      <c r="C7" s="16" t="s">
        <v>655</v>
      </c>
      <c r="D7" s="16">
        <v>0</v>
      </c>
      <c r="E7" s="16">
        <v>0</v>
      </c>
      <c r="F7" s="16">
        <v>84</v>
      </c>
      <c r="G7" s="16">
        <v>89</v>
      </c>
      <c r="H7" s="16">
        <v>173</v>
      </c>
      <c r="I7" s="16"/>
      <c r="J7" s="17"/>
      <c r="K7" s="17"/>
      <c r="L7" s="17">
        <v>16.599999999999994</v>
      </c>
      <c r="M7" s="17">
        <v>12.86666666666666</v>
      </c>
      <c r="N7" s="17">
        <v>29.466666666666654</v>
      </c>
    </row>
    <row r="8" spans="1:14" ht="16.5">
      <c r="A8" s="16"/>
      <c r="B8" s="16" t="s">
        <v>652</v>
      </c>
      <c r="C8" s="16" t="s">
        <v>672</v>
      </c>
      <c r="D8" s="16">
        <v>0</v>
      </c>
      <c r="E8" s="16">
        <v>0</v>
      </c>
      <c r="F8" s="16">
        <v>91</v>
      </c>
      <c r="G8" s="16">
        <v>83</v>
      </c>
      <c r="H8" s="16">
        <v>174</v>
      </c>
      <c r="I8" s="16"/>
      <c r="J8" s="17"/>
      <c r="K8" s="17"/>
      <c r="L8" s="17">
        <v>9.5999999999999943</v>
      </c>
      <c r="M8" s="17">
        <v>18.86666666666666</v>
      </c>
      <c r="N8" s="17">
        <v>28.466666666666654</v>
      </c>
    </row>
    <row r="9" spans="1:14" ht="16.5">
      <c r="A9" s="16"/>
      <c r="B9" s="16" t="s">
        <v>652</v>
      </c>
      <c r="C9" s="16" t="s">
        <v>660</v>
      </c>
      <c r="D9" s="16">
        <v>0</v>
      </c>
      <c r="E9" s="16">
        <v>0</v>
      </c>
      <c r="F9" s="16">
        <v>90</v>
      </c>
      <c r="G9" s="16">
        <v>85</v>
      </c>
      <c r="H9" s="16">
        <v>175</v>
      </c>
      <c r="I9" s="16"/>
      <c r="J9" s="17"/>
      <c r="K9" s="17"/>
      <c r="L9" s="17">
        <v>10.599999999999994</v>
      </c>
      <c r="M9" s="17">
        <v>16.86666666666666</v>
      </c>
      <c r="N9" s="17">
        <v>27.466666666666654</v>
      </c>
    </row>
    <row r="10" spans="1:14" ht="16.5">
      <c r="A10" s="16"/>
      <c r="B10" s="16" t="s">
        <v>652</v>
      </c>
      <c r="C10" s="16" t="s">
        <v>665</v>
      </c>
      <c r="D10" s="16">
        <v>0</v>
      </c>
      <c r="E10" s="16">
        <v>0</v>
      </c>
      <c r="F10" s="16">
        <v>86</v>
      </c>
      <c r="G10" s="16">
        <v>89</v>
      </c>
      <c r="H10" s="16">
        <v>175</v>
      </c>
      <c r="I10" s="16"/>
      <c r="J10" s="17"/>
      <c r="K10" s="17"/>
      <c r="L10" s="17">
        <v>14.599999999999994</v>
      </c>
      <c r="M10" s="17">
        <v>12.86666666666666</v>
      </c>
      <c r="N10" s="17">
        <v>27.466666666666654</v>
      </c>
    </row>
    <row r="11" spans="1:14" ht="16.5">
      <c r="A11" s="16"/>
      <c r="B11" s="16" t="s">
        <v>652</v>
      </c>
      <c r="C11" s="16" t="s">
        <v>673</v>
      </c>
      <c r="D11" s="16">
        <v>0</v>
      </c>
      <c r="E11" s="16">
        <v>0</v>
      </c>
      <c r="F11" s="16">
        <v>97</v>
      </c>
      <c r="G11" s="16">
        <v>90</v>
      </c>
      <c r="H11" s="16">
        <v>187</v>
      </c>
      <c r="I11" s="16"/>
      <c r="J11" s="17"/>
      <c r="K11" s="17"/>
      <c r="L11" s="17">
        <v>3.5999999999999943</v>
      </c>
      <c r="M11" s="17">
        <v>11.86666666666666</v>
      </c>
      <c r="N11" s="17">
        <v>15.466666666666654</v>
      </c>
    </row>
    <row r="12" spans="1:14" ht="16.5">
      <c r="A12" s="16"/>
      <c r="B12" s="16" t="s">
        <v>652</v>
      </c>
      <c r="C12" s="16" t="s">
        <v>658</v>
      </c>
      <c r="D12" s="16">
        <v>0</v>
      </c>
      <c r="E12" s="16">
        <v>0</v>
      </c>
      <c r="F12" s="16">
        <v>97</v>
      </c>
      <c r="G12" s="16">
        <v>91</v>
      </c>
      <c r="H12" s="16">
        <v>188</v>
      </c>
      <c r="I12" s="16"/>
      <c r="J12" s="17"/>
      <c r="K12" s="17"/>
      <c r="L12" s="17">
        <v>3.5999999999999943</v>
      </c>
      <c r="M12" s="17">
        <v>10.86666666666666</v>
      </c>
      <c r="N12" s="17">
        <v>14.466666666666654</v>
      </c>
    </row>
    <row r="13" spans="1:14" ht="16.5">
      <c r="A13" s="16"/>
      <c r="B13" s="16" t="s">
        <v>652</v>
      </c>
      <c r="C13" s="16" t="s">
        <v>674</v>
      </c>
      <c r="D13" s="16">
        <v>0</v>
      </c>
      <c r="E13" s="16">
        <v>0</v>
      </c>
      <c r="F13" s="16">
        <v>104</v>
      </c>
      <c r="G13" s="16">
        <v>96</v>
      </c>
      <c r="H13" s="16">
        <v>200</v>
      </c>
      <c r="I13" s="16"/>
      <c r="J13" s="17"/>
      <c r="K13" s="17"/>
      <c r="L13" s="17">
        <v>0</v>
      </c>
      <c r="M13" s="17">
        <v>5.86666666666666</v>
      </c>
      <c r="N13" s="17">
        <v>5.86666666666666</v>
      </c>
    </row>
    <row r="14" spans="1:14" ht="16.5">
      <c r="A14" s="16"/>
      <c r="B14" s="16" t="s">
        <v>652</v>
      </c>
      <c r="C14" s="16" t="s">
        <v>675</v>
      </c>
      <c r="D14" s="16">
        <v>0</v>
      </c>
      <c r="E14" s="16">
        <v>0</v>
      </c>
      <c r="F14" s="16">
        <v>102</v>
      </c>
      <c r="G14" s="16">
        <v>102</v>
      </c>
      <c r="H14" s="16">
        <v>204</v>
      </c>
      <c r="I14" s="16"/>
      <c r="J14" s="17"/>
      <c r="K14" s="17"/>
      <c r="L14" s="17">
        <v>0</v>
      </c>
      <c r="M14" s="17">
        <v>0</v>
      </c>
      <c r="N14" s="17">
        <v>0</v>
      </c>
    </row>
    <row r="15" spans="1:14" ht="16.5">
      <c r="A15" s="16"/>
      <c r="B15" s="16" t="s">
        <v>652</v>
      </c>
      <c r="C15" s="16" t="s">
        <v>676</v>
      </c>
      <c r="D15" s="16">
        <v>0</v>
      </c>
      <c r="E15" s="16">
        <v>0</v>
      </c>
      <c r="F15" s="16">
        <v>94</v>
      </c>
      <c r="G15" s="16">
        <v>114</v>
      </c>
      <c r="H15" s="16">
        <v>208</v>
      </c>
      <c r="I15" s="16"/>
      <c r="J15" s="17"/>
      <c r="K15" s="17"/>
      <c r="L15" s="17">
        <v>6.5999999999999943</v>
      </c>
      <c r="M15" s="17">
        <v>0</v>
      </c>
      <c r="N15" s="17">
        <v>6.5999999999999943</v>
      </c>
    </row>
    <row r="16" spans="1:14" ht="16.5">
      <c r="A16" s="16"/>
      <c r="B16" s="16" t="s">
        <v>652</v>
      </c>
      <c r="C16" s="16" t="s">
        <v>677</v>
      </c>
      <c r="D16" s="16">
        <v>0</v>
      </c>
      <c r="E16" s="16">
        <v>0</v>
      </c>
      <c r="F16" s="16">
        <v>107</v>
      </c>
      <c r="G16" s="16">
        <v>117</v>
      </c>
      <c r="H16" s="16">
        <v>224</v>
      </c>
      <c r="I16" s="16"/>
      <c r="J16" s="17"/>
      <c r="K16" s="17"/>
      <c r="L16" s="17">
        <v>0</v>
      </c>
      <c r="M16" s="17">
        <v>0</v>
      </c>
      <c r="N16" s="17">
        <v>0</v>
      </c>
    </row>
    <row r="17" spans="1:14">
      <c r="A17" s="16"/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17"/>
    </row>
    <row r="18" spans="1:14">
      <c r="A18" s="16"/>
      <c r="B18" s="16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</row>
    <row r="19" spans="1:14">
      <c r="A19" s="16"/>
      <c r="B19" s="16"/>
      <c r="C19" s="16"/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</row>
    <row r="20" spans="1:14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</row>
    <row r="21" spans="1:14">
      <c r="A21" s="16"/>
      <c r="B21" s="16"/>
      <c r="C21" s="16"/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17"/>
    </row>
    <row r="22" spans="1:14">
      <c r="A22" s="16"/>
      <c r="B22" s="16"/>
      <c r="C22" s="16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</row>
    <row r="23" spans="1:14">
      <c r="A23" s="16"/>
      <c r="B23" s="16"/>
      <c r="C23" s="16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</row>
    <row r="24" spans="1:14">
      <c r="A24" s="16"/>
      <c r="B24" s="16"/>
      <c r="C24" s="16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</row>
    <row r="25" spans="1:14">
      <c r="A25" s="16"/>
      <c r="B25" s="16"/>
      <c r="C25" s="16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17"/>
    </row>
    <row r="26" spans="1:14">
      <c r="A26" s="16"/>
      <c r="B26" s="16"/>
      <c r="C26" s="16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</row>
    <row r="27" spans="1:14">
      <c r="A27" s="16"/>
      <c r="B27" s="16"/>
      <c r="C27" s="16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</row>
    <row r="28" spans="1:14">
      <c r="A28" s="16"/>
      <c r="B28" s="16"/>
      <c r="C28" s="16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</row>
    <row r="29" spans="1:14">
      <c r="A29" s="16"/>
      <c r="B29" s="16"/>
      <c r="C29" s="16"/>
      <c r="D29" s="16"/>
      <c r="E29" s="16"/>
      <c r="F29" s="16"/>
      <c r="G29" s="16"/>
      <c r="H29" s="16"/>
      <c r="I29" s="16"/>
      <c r="J29" s="17"/>
      <c r="K29" s="17"/>
      <c r="L29" s="17"/>
      <c r="M29" s="17"/>
      <c r="N29" s="17"/>
    </row>
    <row r="30" spans="1:14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7"/>
      <c r="L30" s="17"/>
      <c r="M30" s="17"/>
      <c r="N30" s="17"/>
    </row>
    <row r="31" spans="1:14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</row>
    <row r="32" spans="1:14">
      <c r="A32" s="16"/>
      <c r="B32" s="16"/>
      <c r="C32" s="16"/>
      <c r="D32" s="16"/>
      <c r="E32" s="16"/>
      <c r="F32" s="16"/>
      <c r="G32" s="16"/>
      <c r="H32" s="16"/>
      <c r="I32" s="16"/>
      <c r="J32" s="17"/>
      <c r="K32" s="17"/>
      <c r="L32" s="17"/>
      <c r="M32" s="17"/>
      <c r="N32" s="17"/>
    </row>
    <row r="33" spans="1:14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7"/>
      <c r="L33" s="17"/>
      <c r="M33" s="17"/>
      <c r="N33" s="17"/>
    </row>
    <row r="34" spans="1:14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7"/>
      <c r="L34" s="17"/>
      <c r="M34" s="17"/>
      <c r="N34" s="17"/>
    </row>
    <row r="35" spans="1:14">
      <c r="A35" s="16"/>
      <c r="B35" s="16"/>
      <c r="C35" s="16"/>
      <c r="D35" s="16"/>
      <c r="E35" s="16"/>
      <c r="F35" s="16"/>
      <c r="G35" s="16"/>
      <c r="H35" s="16"/>
      <c r="I35" s="16"/>
      <c r="J35" s="17"/>
      <c r="K35" s="17"/>
      <c r="L35" s="17"/>
      <c r="M35" s="17"/>
      <c r="N35" s="17"/>
    </row>
    <row r="36" spans="1:14">
      <c r="A36" s="16"/>
      <c r="B36" s="16"/>
      <c r="C36" s="16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17"/>
    </row>
    <row r="37" spans="1:14">
      <c r="A37" s="16"/>
      <c r="B37" s="16"/>
      <c r="C37" s="16"/>
      <c r="D37" s="16"/>
      <c r="E37" s="16"/>
      <c r="F37" s="16"/>
      <c r="G37" s="16"/>
      <c r="H37" s="16"/>
      <c r="I37" s="16"/>
      <c r="J37" s="17"/>
      <c r="K37" s="17"/>
      <c r="L37" s="17"/>
      <c r="M37" s="17"/>
      <c r="N37" s="17"/>
    </row>
    <row r="38" spans="1:14">
      <c r="A38" s="16"/>
      <c r="B38" s="16"/>
      <c r="C38" s="16"/>
      <c r="D38" s="16"/>
      <c r="E38" s="16"/>
      <c r="F38" s="16"/>
      <c r="G38" s="16"/>
      <c r="H38" s="16"/>
      <c r="I38" s="16"/>
      <c r="J38" s="17"/>
      <c r="K38" s="17"/>
      <c r="L38" s="17"/>
      <c r="M38" s="17"/>
      <c r="N38" s="17"/>
    </row>
    <row r="39" spans="1:14">
      <c r="A39" s="16"/>
      <c r="B39" s="16"/>
      <c r="C39" s="16"/>
      <c r="D39" s="16"/>
      <c r="E39" s="16"/>
      <c r="F39" s="16"/>
      <c r="G39" s="16"/>
      <c r="H39" s="16"/>
      <c r="I39" s="16"/>
      <c r="J39" s="17"/>
      <c r="K39" s="17"/>
      <c r="L39" s="17"/>
      <c r="M39" s="17"/>
      <c r="N39" s="17"/>
    </row>
    <row r="40" spans="1:14">
      <c r="A40" s="16"/>
      <c r="B40" s="16"/>
      <c r="C40" s="16"/>
      <c r="D40" s="16"/>
      <c r="E40" s="16"/>
      <c r="F40" s="16"/>
      <c r="G40" s="16"/>
      <c r="H40" s="16"/>
      <c r="I40" s="16"/>
      <c r="J40" s="17"/>
      <c r="K40" s="17"/>
      <c r="L40" s="17"/>
      <c r="M40" s="17"/>
      <c r="N40" s="17"/>
    </row>
    <row r="41" spans="1:14">
      <c r="A41" s="16"/>
      <c r="B41" s="16"/>
      <c r="C41" s="16"/>
      <c r="D41" s="16"/>
      <c r="E41" s="16"/>
      <c r="F41" s="16"/>
      <c r="G41" s="16"/>
      <c r="H41" s="16"/>
      <c r="I41" s="16"/>
      <c r="J41" s="17"/>
      <c r="K41" s="17"/>
      <c r="L41" s="17"/>
      <c r="M41" s="17"/>
      <c r="N41" s="17"/>
    </row>
    <row r="42" spans="1:14">
      <c r="A42" s="16"/>
      <c r="B42" s="16"/>
      <c r="C42" s="16"/>
      <c r="D42" s="16"/>
      <c r="E42" s="16"/>
      <c r="F42" s="16"/>
      <c r="G42" s="16"/>
      <c r="H42" s="16"/>
      <c r="I42" s="16"/>
      <c r="J42" s="17"/>
      <c r="K42" s="17"/>
      <c r="L42" s="17"/>
      <c r="M42" s="17"/>
      <c r="N42" s="17"/>
    </row>
    <row r="43" spans="1:14">
      <c r="A43" s="16"/>
      <c r="B43" s="16"/>
      <c r="C43" s="16"/>
      <c r="D43" s="16"/>
      <c r="E43" s="16"/>
      <c r="F43" s="16"/>
      <c r="G43" s="16"/>
      <c r="H43" s="16"/>
      <c r="I43" s="16"/>
      <c r="J43" s="17"/>
      <c r="K43" s="17"/>
      <c r="L43" s="17"/>
      <c r="M43" s="17"/>
      <c r="N43" s="17"/>
    </row>
    <row r="44" spans="1:14">
      <c r="A44" s="16"/>
      <c r="B44" s="16"/>
      <c r="C44" s="16"/>
      <c r="D44" s="16"/>
      <c r="E44" s="16"/>
      <c r="F44" s="16"/>
      <c r="G44" s="16"/>
      <c r="H44" s="16"/>
      <c r="I44" s="16"/>
      <c r="J44" s="17"/>
      <c r="K44" s="17"/>
      <c r="L44" s="17"/>
      <c r="M44" s="17"/>
      <c r="N44" s="17"/>
    </row>
    <row r="45" spans="1:14">
      <c r="A45" s="16"/>
      <c r="B45" s="16"/>
      <c r="C45" s="16"/>
      <c r="D45" s="16"/>
      <c r="E45" s="16"/>
      <c r="F45" s="16"/>
      <c r="G45" s="16"/>
      <c r="H45" s="16"/>
      <c r="I45" s="16"/>
      <c r="J45" s="17"/>
      <c r="K45" s="17"/>
      <c r="L45" s="17"/>
      <c r="M45" s="17"/>
      <c r="N45" s="17"/>
    </row>
    <row r="46" spans="1:14">
      <c r="A46" s="16"/>
      <c r="B46" s="16"/>
      <c r="C46" s="16"/>
      <c r="D46" s="16"/>
      <c r="E46" s="16"/>
      <c r="F46" s="16"/>
      <c r="G46" s="16"/>
      <c r="H46" s="16"/>
      <c r="I46" s="16"/>
      <c r="J46" s="17"/>
      <c r="K46" s="17"/>
      <c r="L46" s="17"/>
      <c r="M46" s="17"/>
      <c r="N46" s="17"/>
    </row>
    <row r="47" spans="1:14">
      <c r="A47" s="16"/>
      <c r="B47" s="16"/>
      <c r="C47" s="16"/>
      <c r="D47" s="16"/>
      <c r="E47" s="16"/>
      <c r="F47" s="16"/>
      <c r="G47" s="16"/>
      <c r="H47" s="16"/>
      <c r="I47" s="16"/>
      <c r="J47" s="17"/>
      <c r="K47" s="17"/>
      <c r="L47" s="17"/>
      <c r="M47" s="17"/>
      <c r="N47" s="17"/>
    </row>
    <row r="48" spans="1:14">
      <c r="A48" s="16"/>
      <c r="B48" s="16"/>
      <c r="C48" s="16"/>
      <c r="D48" s="16"/>
      <c r="E48" s="16"/>
      <c r="F48" s="16"/>
      <c r="G48" s="16"/>
      <c r="H48" s="16"/>
      <c r="I48" s="16"/>
      <c r="J48" s="17"/>
      <c r="K48" s="17"/>
      <c r="L48" s="17"/>
      <c r="M48" s="17"/>
      <c r="N48" s="17"/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7"/>
      <c r="K49" s="17"/>
      <c r="L49" s="17"/>
      <c r="M49" s="17"/>
      <c r="N49" s="17"/>
    </row>
    <row r="50" spans="1:14">
      <c r="A50" s="16"/>
      <c r="B50" s="16"/>
      <c r="C50" s="16"/>
      <c r="D50" s="16"/>
      <c r="E50" s="16"/>
      <c r="F50" s="16"/>
      <c r="G50" s="16"/>
      <c r="H50" s="16"/>
      <c r="I50" s="16"/>
      <c r="J50" s="17"/>
      <c r="K50" s="17"/>
      <c r="L50" s="17"/>
      <c r="M50" s="17"/>
      <c r="N50" s="17"/>
    </row>
    <row r="51" spans="1:14">
      <c r="A51" s="16"/>
      <c r="B51" s="16"/>
      <c r="C51" s="16"/>
      <c r="D51" s="16"/>
      <c r="E51" s="16"/>
      <c r="F51" s="16"/>
      <c r="G51" s="16"/>
      <c r="H51" s="16"/>
      <c r="I51" s="16"/>
      <c r="J51" s="17"/>
      <c r="K51" s="17"/>
      <c r="L51" s="17"/>
      <c r="M51" s="17"/>
      <c r="N51" s="17"/>
    </row>
    <row r="52" spans="1:14">
      <c r="A52" s="16"/>
      <c r="B52" s="16"/>
      <c r="C52" s="16"/>
      <c r="D52" s="16"/>
      <c r="E52" s="16"/>
      <c r="F52" s="16"/>
      <c r="G52" s="16"/>
      <c r="H52" s="16"/>
      <c r="I52" s="16"/>
      <c r="J52" s="17"/>
      <c r="K52" s="17"/>
      <c r="L52" s="17"/>
      <c r="M52" s="17"/>
      <c r="N52" s="17"/>
    </row>
    <row r="53" spans="1:14">
      <c r="A53" s="16"/>
      <c r="B53" s="16"/>
      <c r="C53" s="16"/>
      <c r="D53" s="16"/>
      <c r="E53" s="16"/>
      <c r="F53" s="16"/>
      <c r="G53" s="16"/>
      <c r="H53" s="16"/>
      <c r="I53" s="16"/>
      <c r="J53" s="17"/>
      <c r="K53" s="17"/>
      <c r="L53" s="17"/>
      <c r="M53" s="17"/>
      <c r="N53" s="17"/>
    </row>
    <row r="54" spans="1:14">
      <c r="A54" s="16"/>
      <c r="B54" s="16"/>
      <c r="C54" s="16"/>
      <c r="D54" s="16"/>
      <c r="E54" s="16"/>
      <c r="F54" s="16"/>
      <c r="G54" s="16"/>
      <c r="H54" s="16"/>
      <c r="I54" s="16"/>
      <c r="J54" s="17"/>
      <c r="K54" s="17"/>
      <c r="L54" s="17"/>
      <c r="M54" s="17"/>
      <c r="N54" s="17"/>
    </row>
    <row r="55" spans="1:14">
      <c r="A55" s="16"/>
      <c r="B55" s="16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7"/>
      <c r="N55" s="17"/>
    </row>
    <row r="56" spans="1:14">
      <c r="A56" s="16"/>
      <c r="B56" s="16"/>
      <c r="C56" s="16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</row>
    <row r="57" spans="1:14">
      <c r="A57" s="16"/>
      <c r="B57" s="16"/>
      <c r="C57" s="16"/>
      <c r="D57" s="16"/>
      <c r="E57" s="16"/>
      <c r="F57" s="16"/>
      <c r="G57" s="16"/>
      <c r="H57" s="16"/>
      <c r="I57" s="16"/>
      <c r="J57" s="17"/>
      <c r="K57" s="17"/>
      <c r="L57" s="17"/>
      <c r="M57" s="17"/>
      <c r="N57" s="17"/>
    </row>
    <row r="58" spans="1:14">
      <c r="A58" s="16"/>
      <c r="B58" s="16"/>
      <c r="C58" s="16"/>
      <c r="D58" s="16"/>
      <c r="E58" s="16"/>
      <c r="F58" s="16"/>
      <c r="G58" s="16"/>
      <c r="H58" s="16"/>
      <c r="I58" s="16"/>
      <c r="J58" s="17"/>
      <c r="K58" s="17"/>
      <c r="L58" s="17"/>
      <c r="M58" s="17"/>
      <c r="N58" s="17"/>
    </row>
    <row r="59" spans="1:14">
      <c r="A59" s="16"/>
      <c r="B59" s="16"/>
      <c r="C59" s="16"/>
      <c r="D59" s="16"/>
      <c r="E59" s="16"/>
      <c r="F59" s="16"/>
      <c r="G59" s="16"/>
      <c r="H59" s="16"/>
      <c r="I59" s="16"/>
      <c r="J59" s="17"/>
      <c r="K59" s="17"/>
      <c r="L59" s="17"/>
      <c r="M59" s="17"/>
      <c r="N59" s="17"/>
    </row>
    <row r="60" spans="1:14">
      <c r="A60" s="16"/>
      <c r="B60" s="16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</row>
    <row r="61" spans="1:14">
      <c r="A61" s="16"/>
      <c r="B61" s="16"/>
      <c r="C61" s="16"/>
      <c r="D61" s="16"/>
      <c r="E61" s="16"/>
      <c r="F61" s="16"/>
      <c r="G61" s="16"/>
      <c r="H61" s="16"/>
      <c r="I61" s="16"/>
      <c r="J61" s="17"/>
      <c r="K61" s="17"/>
      <c r="L61" s="17"/>
      <c r="M61" s="17"/>
      <c r="N61" s="17"/>
    </row>
    <row r="62" spans="1:14">
      <c r="A62" s="16"/>
      <c r="B62" s="16"/>
      <c r="C62" s="16"/>
      <c r="D62" s="16"/>
      <c r="E62" s="16"/>
      <c r="F62" s="16"/>
      <c r="G62" s="16"/>
      <c r="H62" s="16"/>
      <c r="I62" s="16"/>
      <c r="J62" s="17"/>
      <c r="K62" s="17"/>
      <c r="L62" s="17"/>
      <c r="M62" s="17"/>
      <c r="N62" s="17"/>
    </row>
    <row r="63" spans="1:14">
      <c r="A63" s="16"/>
      <c r="B63" s="16"/>
      <c r="C63" s="16"/>
      <c r="D63" s="16"/>
      <c r="E63" s="16"/>
      <c r="F63" s="16"/>
      <c r="G63" s="16"/>
      <c r="H63" s="16"/>
      <c r="I63" s="16"/>
      <c r="J63" s="17"/>
      <c r="K63" s="17"/>
      <c r="L63" s="17"/>
      <c r="M63" s="17"/>
      <c r="N63" s="17"/>
    </row>
    <row r="64" spans="1:14">
      <c r="A64" s="16"/>
      <c r="B64" s="16"/>
      <c r="C64" s="16"/>
      <c r="D64" s="16"/>
      <c r="E64" s="16"/>
      <c r="F64" s="16"/>
      <c r="G64" s="16"/>
      <c r="H64" s="16"/>
      <c r="I64" s="16"/>
      <c r="J64" s="17"/>
      <c r="K64" s="17"/>
      <c r="L64" s="17"/>
      <c r="M64" s="17"/>
      <c r="N64" s="17"/>
    </row>
    <row r="65" spans="1:14">
      <c r="A65" s="16"/>
      <c r="B65" s="16"/>
      <c r="C65" s="16"/>
      <c r="D65" s="16"/>
      <c r="E65" s="16"/>
      <c r="F65" s="16"/>
      <c r="G65" s="16"/>
      <c r="H65" s="16"/>
      <c r="I65" s="16"/>
      <c r="J65" s="17"/>
      <c r="K65" s="17"/>
      <c r="L65" s="17"/>
      <c r="M65" s="17"/>
      <c r="N65" s="17"/>
    </row>
    <row r="66" spans="1:14">
      <c r="A66" s="16"/>
      <c r="B66" s="16"/>
      <c r="C66" s="16"/>
      <c r="D66" s="16"/>
      <c r="E66" s="16"/>
      <c r="F66" s="16"/>
      <c r="G66" s="16"/>
      <c r="H66" s="16"/>
      <c r="I66" s="16"/>
      <c r="J66" s="17"/>
      <c r="K66" s="17"/>
      <c r="L66" s="17"/>
      <c r="M66" s="17"/>
      <c r="N66" s="17"/>
    </row>
    <row r="67" spans="1:14">
      <c r="A67" s="16"/>
      <c r="B67" s="16"/>
      <c r="C67" s="16"/>
      <c r="D67" s="16"/>
      <c r="E67" s="16"/>
      <c r="F67" s="16"/>
      <c r="G67" s="16"/>
      <c r="H67" s="16"/>
      <c r="I67" s="16"/>
      <c r="J67" s="17"/>
      <c r="K67" s="17"/>
      <c r="L67" s="17"/>
      <c r="M67" s="17"/>
      <c r="N67" s="17"/>
    </row>
    <row r="68" spans="1:14">
      <c r="A68" s="16"/>
      <c r="B68" s="16"/>
      <c r="C68" s="16"/>
      <c r="D68" s="16"/>
      <c r="E68" s="16"/>
      <c r="F68" s="16"/>
      <c r="G68" s="16"/>
      <c r="H68" s="16"/>
      <c r="I68" s="16"/>
      <c r="J68" s="17"/>
      <c r="K68" s="17"/>
      <c r="L68" s="17"/>
      <c r="M68" s="17"/>
      <c r="N68" s="17"/>
    </row>
    <row r="69" spans="1:14">
      <c r="A69" s="16"/>
      <c r="B69" s="16"/>
      <c r="C69" s="16"/>
      <c r="D69" s="16"/>
      <c r="E69" s="16"/>
      <c r="F69" s="16"/>
      <c r="G69" s="16"/>
      <c r="H69" s="16"/>
      <c r="I69" s="16"/>
      <c r="J69" s="17"/>
      <c r="K69" s="17"/>
      <c r="L69" s="17"/>
      <c r="M69" s="17"/>
      <c r="N69" s="17"/>
    </row>
    <row r="70" spans="1:14">
      <c r="A70" s="16"/>
      <c r="B70" s="16"/>
      <c r="C70" s="16"/>
      <c r="D70" s="16"/>
      <c r="E70" s="16"/>
      <c r="F70" s="16"/>
      <c r="G70" s="16"/>
      <c r="H70" s="16"/>
      <c r="I70" s="16"/>
      <c r="J70" s="17"/>
      <c r="K70" s="17"/>
      <c r="L70" s="17"/>
      <c r="M70" s="17"/>
      <c r="N70" s="17"/>
    </row>
    <row r="71" spans="1:14">
      <c r="A71" s="16"/>
      <c r="B71" s="16"/>
      <c r="C71" s="16"/>
      <c r="D71" s="16"/>
      <c r="E71" s="16"/>
      <c r="F71" s="16"/>
      <c r="G71" s="16"/>
      <c r="H71" s="16"/>
      <c r="I71" s="16"/>
      <c r="J71" s="17"/>
      <c r="K71" s="17"/>
      <c r="L71" s="17"/>
      <c r="M71" s="17"/>
      <c r="N71" s="17"/>
    </row>
    <row r="72" spans="1:14">
      <c r="A72" s="16"/>
      <c r="B72" s="16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7"/>
      <c r="K73" s="17"/>
      <c r="L73" s="17"/>
      <c r="M73" s="17"/>
      <c r="N73" s="17"/>
    </row>
    <row r="74" spans="1:14">
      <c r="A74" s="16"/>
      <c r="B74" s="16"/>
      <c r="C74" s="16"/>
      <c r="D74" s="16"/>
      <c r="E74" s="16"/>
      <c r="F74" s="16"/>
      <c r="G74" s="16"/>
      <c r="H74" s="16"/>
      <c r="I74" s="16"/>
      <c r="J74" s="17"/>
      <c r="K74" s="17"/>
      <c r="L74" s="17"/>
      <c r="M74" s="17"/>
      <c r="N74" s="17"/>
    </row>
    <row r="75" spans="1:14">
      <c r="A75" s="16"/>
      <c r="B75" s="16"/>
      <c r="C75" s="16"/>
      <c r="D75" s="16"/>
      <c r="E75" s="16"/>
      <c r="F75" s="16"/>
      <c r="G75" s="16"/>
      <c r="H75" s="16"/>
      <c r="I75" s="16"/>
      <c r="J75" s="17"/>
      <c r="K75" s="17"/>
      <c r="L75" s="17"/>
      <c r="M75" s="17"/>
      <c r="N75" s="17"/>
    </row>
    <row r="76" spans="1:14">
      <c r="A76" s="16"/>
      <c r="B76" s="16"/>
      <c r="C76" s="16"/>
      <c r="D76" s="16"/>
      <c r="E76" s="16"/>
      <c r="F76" s="16"/>
      <c r="G76" s="16"/>
      <c r="H76" s="16"/>
      <c r="I76" s="16"/>
      <c r="J76" s="17"/>
      <c r="K76" s="17"/>
      <c r="L76" s="17"/>
      <c r="M76" s="17"/>
      <c r="N76" s="17"/>
    </row>
    <row r="77" spans="1:14">
      <c r="A77" s="16"/>
      <c r="B77" s="16"/>
      <c r="C77" s="16"/>
      <c r="D77" s="16"/>
      <c r="E77" s="16"/>
      <c r="F77" s="16"/>
      <c r="G77" s="16"/>
      <c r="H77" s="16"/>
      <c r="I77" s="16"/>
      <c r="J77" s="17"/>
      <c r="K77" s="17"/>
      <c r="L77" s="17"/>
      <c r="M77" s="17"/>
      <c r="N77" s="17"/>
    </row>
    <row r="78" spans="1:14">
      <c r="A78" s="16"/>
      <c r="B78" s="16"/>
      <c r="C78" s="16"/>
      <c r="D78" s="16"/>
      <c r="E78" s="16"/>
      <c r="F78" s="16"/>
      <c r="G78" s="16"/>
      <c r="H78" s="16"/>
      <c r="I78" s="16"/>
      <c r="J78" s="17"/>
      <c r="K78" s="17"/>
      <c r="L78" s="17"/>
      <c r="M78" s="17"/>
      <c r="N78" s="17"/>
    </row>
    <row r="79" spans="1:14">
      <c r="A79" s="16"/>
      <c r="B79" s="16"/>
      <c r="C79" s="16"/>
      <c r="D79" s="16"/>
      <c r="E79" s="16"/>
      <c r="F79" s="16"/>
      <c r="G79" s="16"/>
      <c r="H79" s="16"/>
      <c r="I79" s="16"/>
      <c r="J79" s="17"/>
      <c r="K79" s="17"/>
      <c r="L79" s="17"/>
      <c r="M79" s="17"/>
      <c r="N79" s="17"/>
    </row>
    <row r="80" spans="1:14">
      <c r="A80" s="16"/>
      <c r="B80" s="16"/>
      <c r="C80" s="16"/>
      <c r="D80" s="16"/>
      <c r="E80" s="16"/>
      <c r="F80" s="16"/>
      <c r="G80" s="16"/>
      <c r="H80" s="16"/>
      <c r="I80" s="16"/>
      <c r="J80" s="17"/>
      <c r="K80" s="17"/>
      <c r="L80" s="17"/>
      <c r="M80" s="17"/>
      <c r="N80" s="17"/>
    </row>
    <row r="81" spans="1:14">
      <c r="A81" s="16"/>
      <c r="B81" s="16"/>
      <c r="C81" s="16"/>
      <c r="D81" s="16"/>
      <c r="E81" s="16"/>
      <c r="F81" s="16"/>
      <c r="G81" s="16"/>
      <c r="H81" s="16"/>
      <c r="I81" s="16"/>
      <c r="J81" s="17"/>
      <c r="K81" s="17"/>
      <c r="L81" s="17"/>
      <c r="M81" s="17"/>
      <c r="N81" s="17"/>
    </row>
    <row r="82" spans="1:14">
      <c r="A82" s="16"/>
      <c r="B82" s="16"/>
      <c r="C82" s="16"/>
      <c r="D82" s="16"/>
      <c r="E82" s="16"/>
      <c r="F82" s="16"/>
      <c r="G82" s="16"/>
      <c r="H82" s="16"/>
      <c r="I82" s="16"/>
      <c r="J82" s="17"/>
      <c r="K82" s="17"/>
      <c r="L82" s="17"/>
      <c r="M82" s="17"/>
      <c r="N82" s="17"/>
    </row>
    <row r="83" spans="1:14">
      <c r="A83" s="16"/>
      <c r="B83" s="16"/>
      <c r="C83" s="16"/>
      <c r="D83" s="16"/>
      <c r="E83" s="16"/>
      <c r="F83" s="16"/>
      <c r="G83" s="16"/>
      <c r="H83" s="16"/>
      <c r="I83" s="16"/>
      <c r="J83" s="17"/>
      <c r="K83" s="17"/>
      <c r="L83" s="17"/>
      <c r="M83" s="17"/>
      <c r="N83" s="17"/>
    </row>
    <row r="84" spans="1:14">
      <c r="A84" s="16"/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</row>
    <row r="85" spans="1:14">
      <c r="A85" s="16"/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</row>
    <row r="86" spans="1:14">
      <c r="A86" s="16"/>
      <c r="B86" s="16"/>
      <c r="C86" s="16"/>
      <c r="D86" s="16"/>
      <c r="E86" s="16"/>
      <c r="F86" s="16"/>
      <c r="G86" s="16"/>
      <c r="H86" s="16"/>
      <c r="I86" s="16"/>
      <c r="J86" s="17"/>
      <c r="K86" s="17"/>
      <c r="L86" s="17"/>
      <c r="M86" s="17"/>
      <c r="N86" s="17"/>
    </row>
    <row r="87" spans="1:14">
      <c r="A87" s="16"/>
      <c r="B87" s="16"/>
      <c r="C87" s="16"/>
      <c r="D87" s="16"/>
      <c r="E87" s="16"/>
      <c r="F87" s="16"/>
      <c r="G87" s="16"/>
      <c r="H87" s="16"/>
      <c r="I87" s="16"/>
      <c r="J87" s="17"/>
      <c r="K87" s="17"/>
      <c r="L87" s="17"/>
      <c r="M87" s="17"/>
      <c r="N87" s="17"/>
    </row>
    <row r="88" spans="1:14">
      <c r="A88" s="16"/>
      <c r="B88" s="16"/>
      <c r="C88" s="16"/>
      <c r="D88" s="16"/>
      <c r="E88" s="16"/>
      <c r="F88" s="16"/>
      <c r="G88" s="16"/>
      <c r="H88" s="16"/>
      <c r="I88" s="16"/>
      <c r="J88" s="17"/>
      <c r="K88" s="17"/>
      <c r="L88" s="17"/>
      <c r="M88" s="17"/>
      <c r="N88" s="17"/>
    </row>
    <row r="89" spans="1:14">
      <c r="A89" s="16"/>
      <c r="B89" s="16"/>
      <c r="C89" s="16"/>
      <c r="D89" s="16"/>
      <c r="E89" s="16"/>
      <c r="F89" s="16"/>
      <c r="G89" s="16"/>
      <c r="H89" s="16"/>
      <c r="I89" s="16"/>
      <c r="J89" s="17"/>
      <c r="K89" s="17"/>
      <c r="L89" s="17"/>
      <c r="M89" s="17"/>
      <c r="N89" s="17"/>
    </row>
    <row r="90" spans="1:14">
      <c r="A90" s="16"/>
      <c r="B90" s="16"/>
      <c r="C90" s="16"/>
      <c r="D90" s="16"/>
      <c r="E90" s="16"/>
      <c r="F90" s="16"/>
      <c r="G90" s="16"/>
      <c r="H90" s="16"/>
      <c r="I90" s="16"/>
      <c r="J90" s="17"/>
      <c r="K90" s="17"/>
      <c r="L90" s="17"/>
      <c r="M90" s="17"/>
      <c r="N90" s="17"/>
    </row>
    <row r="91" spans="1:14">
      <c r="A91" s="16"/>
      <c r="B91" s="16"/>
      <c r="C91" s="16"/>
      <c r="D91" s="16"/>
      <c r="E91" s="16"/>
      <c r="F91" s="16"/>
      <c r="G91" s="16"/>
      <c r="H91" s="16"/>
      <c r="I91" s="16"/>
      <c r="J91" s="17"/>
      <c r="K91" s="17"/>
      <c r="L91" s="17"/>
      <c r="M91" s="17"/>
      <c r="N91" s="17"/>
    </row>
    <row r="92" spans="1:14">
      <c r="A92" s="16"/>
      <c r="B92" s="16"/>
      <c r="C92" s="16"/>
      <c r="D92" s="16"/>
      <c r="E92" s="16"/>
      <c r="F92" s="16"/>
      <c r="G92" s="16"/>
      <c r="H92" s="16"/>
      <c r="I92" s="16"/>
      <c r="J92" s="17"/>
      <c r="K92" s="17"/>
      <c r="L92" s="17"/>
      <c r="M92" s="17"/>
      <c r="N92" s="17"/>
    </row>
    <row r="93" spans="1:14">
      <c r="A93" s="16"/>
      <c r="B93" s="16"/>
      <c r="C93" s="16"/>
      <c r="D93" s="16"/>
      <c r="E93" s="16"/>
      <c r="F93" s="16"/>
      <c r="G93" s="16"/>
      <c r="H93" s="16"/>
      <c r="I93" s="16"/>
      <c r="J93" s="17"/>
      <c r="K93" s="17"/>
      <c r="L93" s="17"/>
      <c r="M93" s="17"/>
      <c r="N93" s="17"/>
    </row>
    <row r="94" spans="1:14">
      <c r="A94" s="16"/>
      <c r="B94" s="16"/>
      <c r="C94" s="16"/>
      <c r="D94" s="16"/>
      <c r="E94" s="16"/>
      <c r="F94" s="16"/>
      <c r="G94" s="16"/>
      <c r="H94" s="16"/>
      <c r="I94" s="16"/>
      <c r="J94" s="17"/>
      <c r="K94" s="17"/>
      <c r="L94" s="17"/>
      <c r="M94" s="17"/>
      <c r="N94" s="17"/>
    </row>
    <row r="95" spans="1:14">
      <c r="A95" s="16"/>
      <c r="B95" s="16"/>
      <c r="C95" s="16"/>
      <c r="D95" s="16"/>
      <c r="E95" s="16"/>
      <c r="F95" s="16"/>
      <c r="G95" s="16"/>
      <c r="H95" s="16"/>
      <c r="I95" s="16"/>
      <c r="J95" s="17"/>
      <c r="K95" s="17"/>
      <c r="L95" s="17"/>
      <c r="M95" s="17"/>
      <c r="N95" s="17"/>
    </row>
    <row r="96" spans="1:14">
      <c r="A96" s="16"/>
      <c r="B96" s="16"/>
      <c r="C96" s="16"/>
      <c r="D96" s="16"/>
      <c r="E96" s="16"/>
      <c r="F96" s="16"/>
      <c r="G96" s="16"/>
      <c r="H96" s="16"/>
      <c r="I96" s="16"/>
      <c r="J96" s="17"/>
      <c r="K96" s="17"/>
      <c r="L96" s="17"/>
      <c r="M96" s="17"/>
      <c r="N96" s="17"/>
    </row>
    <row r="97" spans="1:14">
      <c r="A97" s="16"/>
      <c r="B97" s="16"/>
      <c r="C97" s="16"/>
      <c r="D97" s="16"/>
      <c r="E97" s="16"/>
      <c r="F97" s="16"/>
      <c r="G97" s="16"/>
      <c r="H97" s="16"/>
      <c r="I97" s="16"/>
      <c r="J97" s="17"/>
      <c r="K97" s="17"/>
      <c r="L97" s="17"/>
      <c r="M97" s="17"/>
      <c r="N97" s="17"/>
    </row>
    <row r="98" spans="1:14">
      <c r="A98" s="16"/>
      <c r="B98" s="16"/>
      <c r="C98" s="16"/>
      <c r="D98" s="16"/>
      <c r="E98" s="16"/>
      <c r="F98" s="16"/>
      <c r="G98" s="16"/>
      <c r="H98" s="16"/>
      <c r="I98" s="16"/>
      <c r="J98" s="17"/>
      <c r="K98" s="17"/>
      <c r="L98" s="17"/>
      <c r="M98" s="17"/>
      <c r="N98" s="17"/>
    </row>
    <row r="99" spans="1:14">
      <c r="A99" s="16"/>
      <c r="B99" s="16"/>
      <c r="C99" s="16"/>
      <c r="D99" s="16"/>
      <c r="E99" s="16"/>
      <c r="F99" s="16"/>
      <c r="G99" s="16"/>
      <c r="H99" s="16"/>
      <c r="I99" s="16"/>
      <c r="J99" s="17"/>
      <c r="K99" s="17"/>
      <c r="L99" s="17"/>
      <c r="M99" s="17"/>
      <c r="N99" s="17"/>
    </row>
    <row r="100" spans="1:14">
      <c r="A100" s="16"/>
      <c r="B100" s="16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  <c r="N100" s="17"/>
    </row>
    <row r="101" spans="1:14">
      <c r="A101" s="16"/>
      <c r="B101" s="16"/>
      <c r="C101" s="16"/>
      <c r="D101" s="16"/>
      <c r="E101" s="16"/>
      <c r="F101" s="16"/>
      <c r="G101" s="16"/>
      <c r="H101" s="16"/>
      <c r="I101" s="16"/>
      <c r="J101" s="17"/>
      <c r="K101" s="17"/>
      <c r="L101" s="17"/>
      <c r="M101" s="17"/>
      <c r="N101" s="17"/>
    </row>
    <row r="102" spans="1:14">
      <c r="A102" s="16"/>
      <c r="B102" s="16"/>
      <c r="C102" s="16"/>
      <c r="D102" s="16"/>
      <c r="E102" s="16"/>
      <c r="F102" s="16"/>
      <c r="G102" s="16"/>
      <c r="H102" s="16"/>
      <c r="I102" s="16"/>
      <c r="J102" s="17"/>
      <c r="K102" s="17"/>
      <c r="L102" s="17"/>
      <c r="M102" s="17"/>
      <c r="N102" s="17"/>
    </row>
  </sheetData>
  <phoneticPr fontId="1" type="noConversion"/>
  <conditionalFormatting sqref="B2:B102">
    <cfRule type="expression" dxfId="269" priority="6">
      <formula>AND(XEG2=0,XEH2&lt;&gt;"")</formula>
    </cfRule>
  </conditionalFormatting>
  <conditionalFormatting sqref="A2:N102">
    <cfRule type="expression" dxfId="268" priority="5">
      <formula>AND(XEG2=0,XEH2&lt;&gt;"")</formula>
    </cfRule>
  </conditionalFormatting>
  <conditionalFormatting sqref="D2:G102">
    <cfRule type="cellIs" dxfId="267" priority="3" operator="lessThan">
      <formula>#REF!</formula>
    </cfRule>
    <cfRule type="cellIs" dxfId="266" priority="4" operator="equal">
      <formula>#REF!</formula>
    </cfRule>
  </conditionalFormatting>
  <conditionalFormatting sqref="H2:H102">
    <cfRule type="cellIs" dxfId="265" priority="1" operator="lessThan">
      <formula>#REF!*COUNTIF(D2:G2,"&gt;0")</formula>
    </cfRule>
    <cfRule type="cellIs" dxfId="26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17</vt:i4>
      </vt:variant>
    </vt:vector>
  </HeadingPairs>
  <TitlesOfParts>
    <vt:vector size="50" baseType="lpstr">
      <vt:lpstr>台業男</vt:lpstr>
      <vt:lpstr>106秋男OAB</vt:lpstr>
      <vt:lpstr>106冬男OAB</vt:lpstr>
      <vt:lpstr>107春男OAB</vt:lpstr>
      <vt:lpstr>107夏男OAB</vt:lpstr>
      <vt:lpstr>106秋男C</vt:lpstr>
      <vt:lpstr>106冬男C</vt:lpstr>
      <vt:lpstr>107春男C</vt:lpstr>
      <vt:lpstr>107夏男C</vt:lpstr>
      <vt:lpstr>106秋男D</vt:lpstr>
      <vt:lpstr>106冬男D</vt:lpstr>
      <vt:lpstr>107春男D</vt:lpstr>
      <vt:lpstr>107夏男D</vt:lpstr>
      <vt:lpstr>台業女</vt:lpstr>
      <vt:lpstr>106秋女OAB</vt:lpstr>
      <vt:lpstr>106冬女OAB</vt:lpstr>
      <vt:lpstr>107春女OAB</vt:lpstr>
      <vt:lpstr>107夏女OAB</vt:lpstr>
      <vt:lpstr>106秋女CD</vt:lpstr>
      <vt:lpstr>106冬女CD</vt:lpstr>
      <vt:lpstr>107春女CD</vt:lpstr>
      <vt:lpstr>107夏女CD</vt:lpstr>
      <vt:lpstr>夏後排名男OAB</vt:lpstr>
      <vt:lpstr>夏後排名女OAB</vt:lpstr>
      <vt:lpstr>夏後排名男C</vt:lpstr>
      <vt:lpstr>夏後排名男D</vt:lpstr>
      <vt:lpstr>夏後排名女CD</vt:lpstr>
      <vt:lpstr>107夏季賽選手組別</vt:lpstr>
      <vt:lpstr>夏季賽後男OAB組排名</vt:lpstr>
      <vt:lpstr>夏季賽後女OAB組排名</vt:lpstr>
      <vt:lpstr>夏季賽後男C組排名</vt:lpstr>
      <vt:lpstr>夏季賽後男D組排名</vt:lpstr>
      <vt:lpstr>夏季賽後女CD組排名</vt:lpstr>
      <vt:lpstr>夏季賽後女CD組排名!Print_Area</vt:lpstr>
      <vt:lpstr>夏季賽後男D組排名!Print_Area</vt:lpstr>
      <vt:lpstr>'107春女CD'!Print_Titles</vt:lpstr>
      <vt:lpstr>'107春女OAB'!Print_Titles</vt:lpstr>
      <vt:lpstr>'107春男C'!Print_Titles</vt:lpstr>
      <vt:lpstr>'107春男D'!Print_Titles</vt:lpstr>
      <vt:lpstr>'107春男OAB'!Print_Titles</vt:lpstr>
      <vt:lpstr>'107夏女CD'!Print_Titles</vt:lpstr>
      <vt:lpstr>'107夏女OAB'!Print_Titles</vt:lpstr>
      <vt:lpstr>'107夏男C'!Print_Titles</vt:lpstr>
      <vt:lpstr>'107夏男D'!Print_Titles</vt:lpstr>
      <vt:lpstr>'107夏男OAB'!Print_Titles</vt:lpstr>
      <vt:lpstr>夏季賽後女CD組排名!Print_Titles</vt:lpstr>
      <vt:lpstr>夏季賽後女OAB組排名!Print_Titles</vt:lpstr>
      <vt:lpstr>夏季賽後男C組排名!Print_Titles</vt:lpstr>
      <vt:lpstr>夏季賽後男D組排名!Print_Titles</vt:lpstr>
      <vt:lpstr>夏季賽後男OAB組排名!Print_Titles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</dc:creator>
  <cp:lastModifiedBy>SG</cp:lastModifiedBy>
  <cp:lastPrinted>2018-06-21T02:43:52Z</cp:lastPrinted>
  <dcterms:created xsi:type="dcterms:W3CDTF">2017-12-16T14:17:56Z</dcterms:created>
  <dcterms:modified xsi:type="dcterms:W3CDTF">2018-06-27T04:00:40Z</dcterms:modified>
</cp:coreProperties>
</file>