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5" windowWidth="20490" windowHeight="7395"/>
  </bookViews>
  <sheets>
    <sheet name="整理名次成績 " sheetId="1" r:id="rId1"/>
  </sheets>
  <externalReferences>
    <externalReference r:id="rId2"/>
  </externalReferences>
  <definedNames>
    <definedName name="_xlnm._FilterDatabase" localSheetId="0" hidden="1">'整理名次成績 '!$F$102:$J$102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20" i="1" l="1"/>
  <c r="S220" i="1"/>
  <c r="R220" i="1"/>
  <c r="U220" i="1" s="1"/>
  <c r="V220" i="1" s="1"/>
  <c r="O220" i="1"/>
  <c r="N220" i="1"/>
  <c r="P220" i="1" s="1"/>
  <c r="M220" i="1"/>
  <c r="J220" i="1"/>
  <c r="I220" i="1"/>
  <c r="H220" i="1"/>
  <c r="G220" i="1"/>
  <c r="F220" i="1"/>
  <c r="K220" i="1" s="1"/>
  <c r="L220" i="1" s="1"/>
  <c r="T219" i="1"/>
  <c r="S219" i="1"/>
  <c r="R219" i="1"/>
  <c r="U219" i="1" s="1"/>
  <c r="V219" i="1" s="1"/>
  <c r="O219" i="1"/>
  <c r="N219" i="1"/>
  <c r="M219" i="1"/>
  <c r="P219" i="1" s="1"/>
  <c r="Q219" i="1" s="1"/>
  <c r="J219" i="1"/>
  <c r="I219" i="1"/>
  <c r="H219" i="1"/>
  <c r="G219" i="1"/>
  <c r="F219" i="1"/>
  <c r="K219" i="1" s="1"/>
  <c r="L219" i="1" s="1"/>
  <c r="W219" i="1" s="1"/>
  <c r="U218" i="1"/>
  <c r="T218" i="1"/>
  <c r="S218" i="1"/>
  <c r="R218" i="1"/>
  <c r="O218" i="1"/>
  <c r="N218" i="1"/>
  <c r="M218" i="1"/>
  <c r="P218" i="1" s="1"/>
  <c r="J218" i="1"/>
  <c r="I218" i="1"/>
  <c r="H218" i="1"/>
  <c r="G218" i="1"/>
  <c r="F218" i="1"/>
  <c r="K218" i="1" s="1"/>
  <c r="T217" i="1"/>
  <c r="U217" i="1" s="1"/>
  <c r="V217" i="1" s="1"/>
  <c r="S217" i="1"/>
  <c r="R217" i="1"/>
  <c r="P217" i="1"/>
  <c r="O217" i="1"/>
  <c r="N217" i="1"/>
  <c r="M217" i="1"/>
  <c r="J217" i="1"/>
  <c r="I217" i="1"/>
  <c r="H217" i="1"/>
  <c r="G217" i="1"/>
  <c r="F217" i="1"/>
  <c r="K217" i="1" s="1"/>
  <c r="L217" i="1" s="1"/>
  <c r="T216" i="1"/>
  <c r="S216" i="1"/>
  <c r="U216" i="1" s="1"/>
  <c r="R216" i="1"/>
  <c r="O216" i="1"/>
  <c r="N216" i="1"/>
  <c r="M216" i="1"/>
  <c r="P216" i="1" s="1"/>
  <c r="J216" i="1"/>
  <c r="I216" i="1"/>
  <c r="H216" i="1"/>
  <c r="G216" i="1"/>
  <c r="K216" i="1" s="1"/>
  <c r="F216" i="1"/>
  <c r="T215" i="1"/>
  <c r="S215" i="1"/>
  <c r="R215" i="1"/>
  <c r="U215" i="1" s="1"/>
  <c r="O215" i="1"/>
  <c r="N215" i="1"/>
  <c r="P215" i="1" s="1"/>
  <c r="Q215" i="1" s="1"/>
  <c r="M215" i="1"/>
  <c r="J215" i="1"/>
  <c r="I215" i="1"/>
  <c r="H215" i="1"/>
  <c r="G215" i="1"/>
  <c r="F215" i="1"/>
  <c r="K215" i="1" s="1"/>
  <c r="U214" i="1"/>
  <c r="T214" i="1"/>
  <c r="S214" i="1"/>
  <c r="R214" i="1"/>
  <c r="O214" i="1"/>
  <c r="N214" i="1"/>
  <c r="M214" i="1"/>
  <c r="P214" i="1" s="1"/>
  <c r="J214" i="1"/>
  <c r="I214" i="1"/>
  <c r="H214" i="1"/>
  <c r="G214" i="1"/>
  <c r="F214" i="1"/>
  <c r="K214" i="1" s="1"/>
  <c r="T213" i="1"/>
  <c r="U213" i="1" s="1"/>
  <c r="S213" i="1"/>
  <c r="R213" i="1"/>
  <c r="P213" i="1"/>
  <c r="O213" i="1"/>
  <c r="N213" i="1"/>
  <c r="M213" i="1"/>
  <c r="J213" i="1"/>
  <c r="I213" i="1"/>
  <c r="H213" i="1"/>
  <c r="G213" i="1"/>
  <c r="F213" i="1"/>
  <c r="K213" i="1" s="1"/>
  <c r="T212" i="1"/>
  <c r="S212" i="1"/>
  <c r="U212" i="1" s="1"/>
  <c r="R212" i="1"/>
  <c r="O212" i="1"/>
  <c r="N212" i="1"/>
  <c r="M212" i="1"/>
  <c r="P212" i="1" s="1"/>
  <c r="J212" i="1"/>
  <c r="I212" i="1"/>
  <c r="H212" i="1"/>
  <c r="G212" i="1"/>
  <c r="K212" i="1" s="1"/>
  <c r="F212" i="1"/>
  <c r="T211" i="1"/>
  <c r="S211" i="1"/>
  <c r="R211" i="1"/>
  <c r="U211" i="1" s="1"/>
  <c r="V211" i="1" s="1"/>
  <c r="O211" i="1"/>
  <c r="N211" i="1"/>
  <c r="P211" i="1" s="1"/>
  <c r="M211" i="1"/>
  <c r="J211" i="1"/>
  <c r="I211" i="1"/>
  <c r="H211" i="1"/>
  <c r="G211" i="1"/>
  <c r="F211" i="1"/>
  <c r="K211" i="1" s="1"/>
  <c r="U210" i="1"/>
  <c r="T210" i="1"/>
  <c r="S210" i="1"/>
  <c r="R210" i="1"/>
  <c r="O210" i="1"/>
  <c r="N210" i="1"/>
  <c r="M210" i="1"/>
  <c r="P210" i="1" s="1"/>
  <c r="J210" i="1"/>
  <c r="I210" i="1"/>
  <c r="H210" i="1"/>
  <c r="G210" i="1"/>
  <c r="F210" i="1"/>
  <c r="K210" i="1" s="1"/>
  <c r="T209" i="1"/>
  <c r="U209" i="1" s="1"/>
  <c r="S209" i="1"/>
  <c r="R209" i="1"/>
  <c r="P209" i="1"/>
  <c r="O209" i="1"/>
  <c r="N209" i="1"/>
  <c r="M209" i="1"/>
  <c r="J209" i="1"/>
  <c r="I209" i="1"/>
  <c r="H209" i="1"/>
  <c r="G209" i="1"/>
  <c r="F209" i="1"/>
  <c r="K209" i="1" s="1"/>
  <c r="L209" i="1" s="1"/>
  <c r="T208" i="1"/>
  <c r="S208" i="1"/>
  <c r="U208" i="1" s="1"/>
  <c r="R208" i="1"/>
  <c r="O208" i="1"/>
  <c r="N208" i="1"/>
  <c r="M208" i="1"/>
  <c r="P208" i="1" s="1"/>
  <c r="J208" i="1"/>
  <c r="I208" i="1"/>
  <c r="H208" i="1"/>
  <c r="G208" i="1"/>
  <c r="K208" i="1" s="1"/>
  <c r="F208" i="1"/>
  <c r="T207" i="1"/>
  <c r="S207" i="1"/>
  <c r="R207" i="1"/>
  <c r="U207" i="1" s="1"/>
  <c r="O207" i="1"/>
  <c r="N207" i="1"/>
  <c r="P207" i="1" s="1"/>
  <c r="Q207" i="1" s="1"/>
  <c r="M207" i="1"/>
  <c r="J207" i="1"/>
  <c r="I207" i="1"/>
  <c r="H207" i="1"/>
  <c r="G207" i="1"/>
  <c r="F207" i="1"/>
  <c r="K207" i="1" s="1"/>
  <c r="U206" i="1"/>
  <c r="T206" i="1"/>
  <c r="S206" i="1"/>
  <c r="R206" i="1"/>
  <c r="O206" i="1"/>
  <c r="N206" i="1"/>
  <c r="M206" i="1"/>
  <c r="P206" i="1" s="1"/>
  <c r="J206" i="1"/>
  <c r="I206" i="1"/>
  <c r="H206" i="1"/>
  <c r="G206" i="1"/>
  <c r="F206" i="1"/>
  <c r="K206" i="1" s="1"/>
  <c r="T205" i="1"/>
  <c r="U205" i="1" s="1"/>
  <c r="S205" i="1"/>
  <c r="R205" i="1"/>
  <c r="P205" i="1"/>
  <c r="O205" i="1"/>
  <c r="N205" i="1"/>
  <c r="M205" i="1"/>
  <c r="J205" i="1"/>
  <c r="I205" i="1"/>
  <c r="H205" i="1"/>
  <c r="G205" i="1"/>
  <c r="F205" i="1"/>
  <c r="K205" i="1" s="1"/>
  <c r="T204" i="1"/>
  <c r="S204" i="1"/>
  <c r="U204" i="1" s="1"/>
  <c r="R204" i="1"/>
  <c r="O204" i="1"/>
  <c r="N204" i="1"/>
  <c r="M204" i="1"/>
  <c r="P204" i="1" s="1"/>
  <c r="J204" i="1"/>
  <c r="I204" i="1"/>
  <c r="H204" i="1"/>
  <c r="G204" i="1"/>
  <c r="K204" i="1" s="1"/>
  <c r="F204" i="1"/>
  <c r="T203" i="1"/>
  <c r="S203" i="1"/>
  <c r="R203" i="1"/>
  <c r="U203" i="1" s="1"/>
  <c r="O203" i="1"/>
  <c r="N203" i="1"/>
  <c r="P203" i="1" s="1"/>
  <c r="M203" i="1"/>
  <c r="J203" i="1"/>
  <c r="I203" i="1"/>
  <c r="H203" i="1"/>
  <c r="G203" i="1"/>
  <c r="F203" i="1"/>
  <c r="K203" i="1" s="1"/>
  <c r="U202" i="1"/>
  <c r="T202" i="1"/>
  <c r="S202" i="1"/>
  <c r="R202" i="1"/>
  <c r="O202" i="1"/>
  <c r="N202" i="1"/>
  <c r="M202" i="1"/>
  <c r="P202" i="1" s="1"/>
  <c r="J202" i="1"/>
  <c r="I202" i="1"/>
  <c r="H202" i="1"/>
  <c r="G202" i="1"/>
  <c r="F202" i="1"/>
  <c r="K202" i="1" s="1"/>
  <c r="T201" i="1"/>
  <c r="S201" i="1"/>
  <c r="R201" i="1"/>
  <c r="U201" i="1" s="1"/>
  <c r="P201" i="1"/>
  <c r="O201" i="1"/>
  <c r="N201" i="1"/>
  <c r="M201" i="1"/>
  <c r="J201" i="1"/>
  <c r="I201" i="1"/>
  <c r="H201" i="1"/>
  <c r="G201" i="1"/>
  <c r="F201" i="1"/>
  <c r="K201" i="1" s="1"/>
  <c r="T200" i="1"/>
  <c r="S200" i="1"/>
  <c r="U200" i="1" s="1"/>
  <c r="R200" i="1"/>
  <c r="O200" i="1"/>
  <c r="N200" i="1"/>
  <c r="M200" i="1"/>
  <c r="P200" i="1" s="1"/>
  <c r="J200" i="1"/>
  <c r="I200" i="1"/>
  <c r="H200" i="1"/>
  <c r="G200" i="1"/>
  <c r="K200" i="1" s="1"/>
  <c r="F200" i="1"/>
  <c r="T199" i="1"/>
  <c r="S199" i="1"/>
  <c r="R199" i="1"/>
  <c r="U199" i="1" s="1"/>
  <c r="O199" i="1"/>
  <c r="N199" i="1"/>
  <c r="P199" i="1" s="1"/>
  <c r="M199" i="1"/>
  <c r="J199" i="1"/>
  <c r="I199" i="1"/>
  <c r="H199" i="1"/>
  <c r="G199" i="1"/>
  <c r="F199" i="1"/>
  <c r="K199" i="1" s="1"/>
  <c r="U198" i="1"/>
  <c r="T198" i="1"/>
  <c r="S198" i="1"/>
  <c r="R198" i="1"/>
  <c r="O198" i="1"/>
  <c r="N198" i="1"/>
  <c r="M198" i="1"/>
  <c r="P198" i="1" s="1"/>
  <c r="J198" i="1"/>
  <c r="I198" i="1"/>
  <c r="H198" i="1"/>
  <c r="G198" i="1"/>
  <c r="F198" i="1"/>
  <c r="K198" i="1" s="1"/>
  <c r="T197" i="1"/>
  <c r="S197" i="1"/>
  <c r="R197" i="1"/>
  <c r="U197" i="1" s="1"/>
  <c r="P197" i="1"/>
  <c r="O197" i="1"/>
  <c r="N197" i="1"/>
  <c r="M197" i="1"/>
  <c r="J197" i="1"/>
  <c r="I197" i="1"/>
  <c r="H197" i="1"/>
  <c r="G197" i="1"/>
  <c r="F197" i="1"/>
  <c r="K197" i="1" s="1"/>
  <c r="T196" i="1"/>
  <c r="S196" i="1"/>
  <c r="U196" i="1" s="1"/>
  <c r="R196" i="1"/>
  <c r="O196" i="1"/>
  <c r="N196" i="1"/>
  <c r="M196" i="1"/>
  <c r="P196" i="1" s="1"/>
  <c r="Q196" i="1" s="1"/>
  <c r="J196" i="1"/>
  <c r="I196" i="1"/>
  <c r="H196" i="1"/>
  <c r="G196" i="1"/>
  <c r="K196" i="1" s="1"/>
  <c r="F196" i="1"/>
  <c r="T195" i="1"/>
  <c r="S195" i="1"/>
  <c r="R195" i="1"/>
  <c r="U195" i="1" s="1"/>
  <c r="V195" i="1" s="1"/>
  <c r="O195" i="1"/>
  <c r="N195" i="1"/>
  <c r="P195" i="1" s="1"/>
  <c r="M195" i="1"/>
  <c r="J195" i="1"/>
  <c r="I195" i="1"/>
  <c r="H195" i="1"/>
  <c r="G195" i="1"/>
  <c r="F195" i="1"/>
  <c r="K195" i="1" s="1"/>
  <c r="U194" i="1"/>
  <c r="T194" i="1"/>
  <c r="S194" i="1"/>
  <c r="R194" i="1"/>
  <c r="O194" i="1"/>
  <c r="N194" i="1"/>
  <c r="M194" i="1"/>
  <c r="P194" i="1" s="1"/>
  <c r="J194" i="1"/>
  <c r="I194" i="1"/>
  <c r="H194" i="1"/>
  <c r="G194" i="1"/>
  <c r="F194" i="1"/>
  <c r="K194" i="1" s="1"/>
  <c r="T193" i="1"/>
  <c r="S193" i="1"/>
  <c r="R193" i="1"/>
  <c r="U193" i="1" s="1"/>
  <c r="P193" i="1"/>
  <c r="Q193" i="1" s="1"/>
  <c r="O193" i="1"/>
  <c r="N193" i="1"/>
  <c r="M193" i="1"/>
  <c r="J193" i="1"/>
  <c r="I193" i="1"/>
  <c r="H193" i="1"/>
  <c r="G193" i="1"/>
  <c r="F193" i="1"/>
  <c r="K193" i="1" s="1"/>
  <c r="L193" i="1" s="1"/>
  <c r="T192" i="1"/>
  <c r="S192" i="1"/>
  <c r="U192" i="1" s="1"/>
  <c r="R192" i="1"/>
  <c r="O192" i="1"/>
  <c r="N192" i="1"/>
  <c r="M192" i="1"/>
  <c r="P192" i="1" s="1"/>
  <c r="J192" i="1"/>
  <c r="I192" i="1"/>
  <c r="H192" i="1"/>
  <c r="G192" i="1"/>
  <c r="K192" i="1" s="1"/>
  <c r="F192" i="1"/>
  <c r="T191" i="1"/>
  <c r="S191" i="1"/>
  <c r="R191" i="1"/>
  <c r="U191" i="1" s="1"/>
  <c r="O191" i="1"/>
  <c r="N191" i="1"/>
  <c r="P191" i="1" s="1"/>
  <c r="M191" i="1"/>
  <c r="J191" i="1"/>
  <c r="I191" i="1"/>
  <c r="H191" i="1"/>
  <c r="G191" i="1"/>
  <c r="F191" i="1"/>
  <c r="K191" i="1" s="1"/>
  <c r="U190" i="1"/>
  <c r="T190" i="1"/>
  <c r="S190" i="1"/>
  <c r="R190" i="1"/>
  <c r="O190" i="1"/>
  <c r="N190" i="1"/>
  <c r="M190" i="1"/>
  <c r="P190" i="1" s="1"/>
  <c r="J190" i="1"/>
  <c r="I190" i="1"/>
  <c r="H190" i="1"/>
  <c r="G190" i="1"/>
  <c r="K190" i="1" s="1"/>
  <c r="F190" i="1"/>
  <c r="T189" i="1"/>
  <c r="S189" i="1"/>
  <c r="R189" i="1"/>
  <c r="U189" i="1" s="1"/>
  <c r="P189" i="1"/>
  <c r="O189" i="1"/>
  <c r="N189" i="1"/>
  <c r="M189" i="1"/>
  <c r="J189" i="1"/>
  <c r="I189" i="1"/>
  <c r="H189" i="1"/>
  <c r="G189" i="1"/>
  <c r="F189" i="1"/>
  <c r="K189" i="1" s="1"/>
  <c r="T188" i="1"/>
  <c r="S188" i="1"/>
  <c r="U188" i="1" s="1"/>
  <c r="R188" i="1"/>
  <c r="O188" i="1"/>
  <c r="N188" i="1"/>
  <c r="M188" i="1"/>
  <c r="P188" i="1" s="1"/>
  <c r="J188" i="1"/>
  <c r="I188" i="1"/>
  <c r="H188" i="1"/>
  <c r="G188" i="1"/>
  <c r="K188" i="1" s="1"/>
  <c r="F188" i="1"/>
  <c r="T187" i="1"/>
  <c r="S187" i="1"/>
  <c r="R187" i="1"/>
  <c r="U187" i="1" s="1"/>
  <c r="O187" i="1"/>
  <c r="N187" i="1"/>
  <c r="P187" i="1" s="1"/>
  <c r="M187" i="1"/>
  <c r="J187" i="1"/>
  <c r="I187" i="1"/>
  <c r="H187" i="1"/>
  <c r="G187" i="1"/>
  <c r="F187" i="1"/>
  <c r="K187" i="1" s="1"/>
  <c r="U186" i="1"/>
  <c r="T186" i="1"/>
  <c r="S186" i="1"/>
  <c r="R186" i="1"/>
  <c r="O186" i="1"/>
  <c r="N186" i="1"/>
  <c r="M186" i="1"/>
  <c r="P186" i="1" s="1"/>
  <c r="J186" i="1"/>
  <c r="I186" i="1"/>
  <c r="H186" i="1"/>
  <c r="G186" i="1"/>
  <c r="K186" i="1" s="1"/>
  <c r="F186" i="1"/>
  <c r="T185" i="1"/>
  <c r="S185" i="1"/>
  <c r="R185" i="1"/>
  <c r="U185" i="1" s="1"/>
  <c r="P185" i="1"/>
  <c r="O185" i="1"/>
  <c r="N185" i="1"/>
  <c r="M185" i="1"/>
  <c r="J185" i="1"/>
  <c r="I185" i="1"/>
  <c r="H185" i="1"/>
  <c r="G185" i="1"/>
  <c r="F185" i="1"/>
  <c r="K185" i="1" s="1"/>
  <c r="T184" i="1"/>
  <c r="S184" i="1"/>
  <c r="U184" i="1" s="1"/>
  <c r="R184" i="1"/>
  <c r="O184" i="1"/>
  <c r="N184" i="1"/>
  <c r="M184" i="1"/>
  <c r="P184" i="1" s="1"/>
  <c r="J184" i="1"/>
  <c r="I184" i="1"/>
  <c r="H184" i="1"/>
  <c r="G184" i="1"/>
  <c r="K184" i="1" s="1"/>
  <c r="F184" i="1"/>
  <c r="T183" i="1"/>
  <c r="S183" i="1"/>
  <c r="R183" i="1"/>
  <c r="U183" i="1" s="1"/>
  <c r="O183" i="1"/>
  <c r="N183" i="1"/>
  <c r="P183" i="1" s="1"/>
  <c r="M183" i="1"/>
  <c r="J183" i="1"/>
  <c r="I183" i="1"/>
  <c r="H183" i="1"/>
  <c r="G183" i="1"/>
  <c r="F183" i="1"/>
  <c r="K183" i="1" s="1"/>
  <c r="U182" i="1"/>
  <c r="T182" i="1"/>
  <c r="S182" i="1"/>
  <c r="R182" i="1"/>
  <c r="O182" i="1"/>
  <c r="N182" i="1"/>
  <c r="M182" i="1"/>
  <c r="P182" i="1" s="1"/>
  <c r="J182" i="1"/>
  <c r="I182" i="1"/>
  <c r="H182" i="1"/>
  <c r="G182" i="1"/>
  <c r="K182" i="1" s="1"/>
  <c r="F182" i="1"/>
  <c r="T181" i="1"/>
  <c r="S181" i="1"/>
  <c r="R181" i="1"/>
  <c r="P181" i="1"/>
  <c r="O181" i="1"/>
  <c r="N181" i="1"/>
  <c r="M181" i="1"/>
  <c r="J181" i="1"/>
  <c r="I181" i="1"/>
  <c r="H181" i="1"/>
  <c r="G181" i="1"/>
  <c r="F181" i="1"/>
  <c r="K181" i="1" s="1"/>
  <c r="T180" i="1"/>
  <c r="S180" i="1"/>
  <c r="U180" i="1" s="1"/>
  <c r="R180" i="1"/>
  <c r="O180" i="1"/>
  <c r="N180" i="1"/>
  <c r="M180" i="1"/>
  <c r="P180" i="1" s="1"/>
  <c r="J180" i="1"/>
  <c r="I180" i="1"/>
  <c r="H180" i="1"/>
  <c r="G180" i="1"/>
  <c r="K180" i="1" s="1"/>
  <c r="F180" i="1"/>
  <c r="T179" i="1"/>
  <c r="S179" i="1"/>
  <c r="R179" i="1"/>
  <c r="U179" i="1" s="1"/>
  <c r="O179" i="1"/>
  <c r="N179" i="1"/>
  <c r="P179" i="1" s="1"/>
  <c r="M179" i="1"/>
  <c r="J179" i="1"/>
  <c r="I179" i="1"/>
  <c r="H179" i="1"/>
  <c r="G179" i="1"/>
  <c r="F179" i="1"/>
  <c r="K179" i="1" s="1"/>
  <c r="T178" i="1"/>
  <c r="S178" i="1"/>
  <c r="R178" i="1"/>
  <c r="U178" i="1" s="1"/>
  <c r="O178" i="1"/>
  <c r="N178" i="1"/>
  <c r="M178" i="1"/>
  <c r="P178" i="1" s="1"/>
  <c r="J178" i="1"/>
  <c r="I178" i="1"/>
  <c r="H178" i="1"/>
  <c r="G178" i="1"/>
  <c r="F178" i="1"/>
  <c r="K178" i="1" s="1"/>
  <c r="T177" i="1"/>
  <c r="S177" i="1"/>
  <c r="R177" i="1"/>
  <c r="U177" i="1" s="1"/>
  <c r="O177" i="1"/>
  <c r="N177" i="1"/>
  <c r="M177" i="1"/>
  <c r="P177" i="1" s="1"/>
  <c r="J177" i="1"/>
  <c r="I177" i="1"/>
  <c r="H177" i="1"/>
  <c r="G177" i="1"/>
  <c r="F177" i="1"/>
  <c r="K177" i="1" s="1"/>
  <c r="U176" i="1"/>
  <c r="T176" i="1"/>
  <c r="S176" i="1"/>
  <c r="R176" i="1"/>
  <c r="O176" i="1"/>
  <c r="N176" i="1"/>
  <c r="M176" i="1"/>
  <c r="P176" i="1" s="1"/>
  <c r="J176" i="1"/>
  <c r="I176" i="1"/>
  <c r="H176" i="1"/>
  <c r="G176" i="1"/>
  <c r="F176" i="1"/>
  <c r="K176" i="1" s="1"/>
  <c r="T175" i="1"/>
  <c r="U175" i="1" s="1"/>
  <c r="S175" i="1"/>
  <c r="R175" i="1"/>
  <c r="P175" i="1"/>
  <c r="Q175" i="1" s="1"/>
  <c r="O175" i="1"/>
  <c r="N175" i="1"/>
  <c r="M175" i="1"/>
  <c r="J175" i="1"/>
  <c r="I175" i="1"/>
  <c r="H175" i="1"/>
  <c r="G175" i="1"/>
  <c r="F175" i="1"/>
  <c r="K175" i="1" s="1"/>
  <c r="L175" i="1" s="1"/>
  <c r="T174" i="1"/>
  <c r="S174" i="1"/>
  <c r="R174" i="1"/>
  <c r="U174" i="1" s="1"/>
  <c r="O174" i="1"/>
  <c r="N174" i="1"/>
  <c r="M174" i="1"/>
  <c r="P174" i="1" s="1"/>
  <c r="Q174" i="1" s="1"/>
  <c r="J174" i="1"/>
  <c r="I174" i="1"/>
  <c r="H174" i="1"/>
  <c r="G174" i="1"/>
  <c r="F174" i="1"/>
  <c r="K174" i="1" s="1"/>
  <c r="T173" i="1"/>
  <c r="S173" i="1"/>
  <c r="R173" i="1"/>
  <c r="U173" i="1" s="1"/>
  <c r="O173" i="1"/>
  <c r="N173" i="1"/>
  <c r="M173" i="1"/>
  <c r="P173" i="1" s="1"/>
  <c r="J173" i="1"/>
  <c r="I173" i="1"/>
  <c r="H173" i="1"/>
  <c r="G173" i="1"/>
  <c r="F173" i="1"/>
  <c r="K173" i="1" s="1"/>
  <c r="U172" i="1"/>
  <c r="T172" i="1"/>
  <c r="S172" i="1"/>
  <c r="R172" i="1"/>
  <c r="O172" i="1"/>
  <c r="N172" i="1"/>
  <c r="M172" i="1"/>
  <c r="P172" i="1" s="1"/>
  <c r="J172" i="1"/>
  <c r="I172" i="1"/>
  <c r="H172" i="1"/>
  <c r="G172" i="1"/>
  <c r="F172" i="1"/>
  <c r="K172" i="1" s="1"/>
  <c r="T171" i="1"/>
  <c r="S171" i="1"/>
  <c r="U171" i="1" s="1"/>
  <c r="R171" i="1"/>
  <c r="P171" i="1"/>
  <c r="O171" i="1"/>
  <c r="N171" i="1"/>
  <c r="M171" i="1"/>
  <c r="J171" i="1"/>
  <c r="I171" i="1"/>
  <c r="H171" i="1"/>
  <c r="G171" i="1"/>
  <c r="F171" i="1"/>
  <c r="K171" i="1" s="1"/>
  <c r="T170" i="1"/>
  <c r="S170" i="1"/>
  <c r="R170" i="1"/>
  <c r="U170" i="1" s="1"/>
  <c r="O170" i="1"/>
  <c r="N170" i="1"/>
  <c r="M170" i="1"/>
  <c r="P170" i="1" s="1"/>
  <c r="J170" i="1"/>
  <c r="I170" i="1"/>
  <c r="H170" i="1"/>
  <c r="G170" i="1"/>
  <c r="F170" i="1"/>
  <c r="K170" i="1" s="1"/>
  <c r="T169" i="1"/>
  <c r="S169" i="1"/>
  <c r="R169" i="1"/>
  <c r="U169" i="1" s="1"/>
  <c r="O169" i="1"/>
  <c r="N169" i="1"/>
  <c r="M169" i="1"/>
  <c r="P169" i="1" s="1"/>
  <c r="J169" i="1"/>
  <c r="I169" i="1"/>
  <c r="H169" i="1"/>
  <c r="G169" i="1"/>
  <c r="F169" i="1"/>
  <c r="K169" i="1" s="1"/>
  <c r="U168" i="1"/>
  <c r="T168" i="1"/>
  <c r="S168" i="1"/>
  <c r="R168" i="1"/>
  <c r="O168" i="1"/>
  <c r="N168" i="1"/>
  <c r="M168" i="1"/>
  <c r="P168" i="1" s="1"/>
  <c r="J168" i="1"/>
  <c r="I168" i="1"/>
  <c r="H168" i="1"/>
  <c r="G168" i="1"/>
  <c r="F168" i="1"/>
  <c r="K168" i="1" s="1"/>
  <c r="T167" i="1"/>
  <c r="S167" i="1"/>
  <c r="U167" i="1" s="1"/>
  <c r="R167" i="1"/>
  <c r="P167" i="1"/>
  <c r="O167" i="1"/>
  <c r="N167" i="1"/>
  <c r="M167" i="1"/>
  <c r="J167" i="1"/>
  <c r="I167" i="1"/>
  <c r="H167" i="1"/>
  <c r="G167" i="1"/>
  <c r="F167" i="1"/>
  <c r="K167" i="1" s="1"/>
  <c r="T166" i="1"/>
  <c r="S166" i="1"/>
  <c r="R166" i="1"/>
  <c r="U166" i="1" s="1"/>
  <c r="O166" i="1"/>
  <c r="N166" i="1"/>
  <c r="M166" i="1"/>
  <c r="P166" i="1" s="1"/>
  <c r="J166" i="1"/>
  <c r="I166" i="1"/>
  <c r="H166" i="1"/>
  <c r="G166" i="1"/>
  <c r="F166" i="1"/>
  <c r="K166" i="1" s="1"/>
  <c r="T165" i="1"/>
  <c r="S165" i="1"/>
  <c r="R165" i="1"/>
  <c r="U165" i="1" s="1"/>
  <c r="O165" i="1"/>
  <c r="N165" i="1"/>
  <c r="M165" i="1"/>
  <c r="P165" i="1" s="1"/>
  <c r="J165" i="1"/>
  <c r="I165" i="1"/>
  <c r="H165" i="1"/>
  <c r="G165" i="1"/>
  <c r="F165" i="1"/>
  <c r="K165" i="1" s="1"/>
  <c r="U164" i="1"/>
  <c r="T164" i="1"/>
  <c r="S164" i="1"/>
  <c r="R164" i="1"/>
  <c r="O164" i="1"/>
  <c r="N164" i="1"/>
  <c r="M164" i="1"/>
  <c r="P164" i="1" s="1"/>
  <c r="J164" i="1"/>
  <c r="I164" i="1"/>
  <c r="H164" i="1"/>
  <c r="G164" i="1"/>
  <c r="F164" i="1"/>
  <c r="K164" i="1" s="1"/>
  <c r="T163" i="1"/>
  <c r="S163" i="1"/>
  <c r="U163" i="1" s="1"/>
  <c r="R163" i="1"/>
  <c r="P163" i="1"/>
  <c r="O163" i="1"/>
  <c r="N163" i="1"/>
  <c r="M163" i="1"/>
  <c r="J163" i="1"/>
  <c r="I163" i="1"/>
  <c r="H163" i="1"/>
  <c r="G163" i="1"/>
  <c r="F163" i="1"/>
  <c r="K163" i="1" s="1"/>
  <c r="T162" i="1"/>
  <c r="S162" i="1"/>
  <c r="R162" i="1"/>
  <c r="U162" i="1" s="1"/>
  <c r="O162" i="1"/>
  <c r="N162" i="1"/>
  <c r="M162" i="1"/>
  <c r="P162" i="1" s="1"/>
  <c r="J162" i="1"/>
  <c r="I162" i="1"/>
  <c r="H162" i="1"/>
  <c r="G162" i="1"/>
  <c r="F162" i="1"/>
  <c r="K162" i="1" s="1"/>
  <c r="T161" i="1"/>
  <c r="S161" i="1"/>
  <c r="R161" i="1"/>
  <c r="U161" i="1" s="1"/>
  <c r="O161" i="1"/>
  <c r="N161" i="1"/>
  <c r="M161" i="1"/>
  <c r="P161" i="1" s="1"/>
  <c r="J161" i="1"/>
  <c r="I161" i="1"/>
  <c r="H161" i="1"/>
  <c r="G161" i="1"/>
  <c r="F161" i="1"/>
  <c r="K161" i="1" s="1"/>
  <c r="U160" i="1"/>
  <c r="T160" i="1"/>
  <c r="S160" i="1"/>
  <c r="R160" i="1"/>
  <c r="O160" i="1"/>
  <c r="N160" i="1"/>
  <c r="M160" i="1"/>
  <c r="P160" i="1" s="1"/>
  <c r="J160" i="1"/>
  <c r="I160" i="1"/>
  <c r="H160" i="1"/>
  <c r="G160" i="1"/>
  <c r="F160" i="1"/>
  <c r="K160" i="1" s="1"/>
  <c r="T159" i="1"/>
  <c r="S159" i="1"/>
  <c r="R159" i="1"/>
  <c r="P159" i="1"/>
  <c r="O159" i="1"/>
  <c r="N159" i="1"/>
  <c r="M159" i="1"/>
  <c r="J159" i="1"/>
  <c r="I159" i="1"/>
  <c r="H159" i="1"/>
  <c r="G159" i="1"/>
  <c r="F159" i="1"/>
  <c r="K159" i="1" s="1"/>
  <c r="T158" i="1"/>
  <c r="S158" i="1"/>
  <c r="R158" i="1"/>
  <c r="U158" i="1" s="1"/>
  <c r="O158" i="1"/>
  <c r="N158" i="1"/>
  <c r="M158" i="1"/>
  <c r="P158" i="1" s="1"/>
  <c r="J158" i="1"/>
  <c r="I158" i="1"/>
  <c r="H158" i="1"/>
  <c r="G158" i="1"/>
  <c r="F158" i="1"/>
  <c r="K158" i="1" s="1"/>
  <c r="T157" i="1"/>
  <c r="S157" i="1"/>
  <c r="R157" i="1"/>
  <c r="U157" i="1" s="1"/>
  <c r="O157" i="1"/>
  <c r="N157" i="1"/>
  <c r="M157" i="1"/>
  <c r="P157" i="1" s="1"/>
  <c r="J157" i="1"/>
  <c r="I157" i="1"/>
  <c r="H157" i="1"/>
  <c r="G157" i="1"/>
  <c r="F157" i="1"/>
  <c r="K157" i="1" s="1"/>
  <c r="U156" i="1"/>
  <c r="T156" i="1"/>
  <c r="S156" i="1"/>
  <c r="R156" i="1"/>
  <c r="O156" i="1"/>
  <c r="N156" i="1"/>
  <c r="M156" i="1"/>
  <c r="P156" i="1" s="1"/>
  <c r="J156" i="1"/>
  <c r="I156" i="1"/>
  <c r="H156" i="1"/>
  <c r="G156" i="1"/>
  <c r="F156" i="1"/>
  <c r="K156" i="1" s="1"/>
  <c r="T155" i="1"/>
  <c r="S155" i="1"/>
  <c r="R155" i="1"/>
  <c r="U155" i="1" s="1"/>
  <c r="O155" i="1"/>
  <c r="P155" i="1" s="1"/>
  <c r="N155" i="1"/>
  <c r="M155" i="1"/>
  <c r="J155" i="1"/>
  <c r="I155" i="1"/>
  <c r="H155" i="1"/>
  <c r="G155" i="1"/>
  <c r="F155" i="1"/>
  <c r="K155" i="1" s="1"/>
  <c r="T154" i="1"/>
  <c r="S154" i="1"/>
  <c r="R154" i="1"/>
  <c r="U154" i="1" s="1"/>
  <c r="O154" i="1"/>
  <c r="N154" i="1"/>
  <c r="M154" i="1"/>
  <c r="P154" i="1" s="1"/>
  <c r="J154" i="1"/>
  <c r="I154" i="1"/>
  <c r="H154" i="1"/>
  <c r="G154" i="1"/>
  <c r="F154" i="1"/>
  <c r="K154" i="1" s="1"/>
  <c r="U153" i="1"/>
  <c r="T153" i="1"/>
  <c r="S153" i="1"/>
  <c r="R153" i="1"/>
  <c r="O153" i="1"/>
  <c r="N153" i="1"/>
  <c r="M153" i="1"/>
  <c r="P153" i="1" s="1"/>
  <c r="J153" i="1"/>
  <c r="I153" i="1"/>
  <c r="H153" i="1"/>
  <c r="G153" i="1"/>
  <c r="F153" i="1"/>
  <c r="K153" i="1" s="1"/>
  <c r="T152" i="1"/>
  <c r="U152" i="1" s="1"/>
  <c r="S152" i="1"/>
  <c r="R152" i="1"/>
  <c r="O152" i="1"/>
  <c r="N152" i="1"/>
  <c r="M152" i="1"/>
  <c r="P152" i="1" s="1"/>
  <c r="J152" i="1"/>
  <c r="I152" i="1"/>
  <c r="H152" i="1"/>
  <c r="G152" i="1"/>
  <c r="F152" i="1"/>
  <c r="K152" i="1" s="1"/>
  <c r="T151" i="1"/>
  <c r="S151" i="1"/>
  <c r="R151" i="1"/>
  <c r="U151" i="1" s="1"/>
  <c r="O151" i="1"/>
  <c r="N151" i="1"/>
  <c r="P151" i="1" s="1"/>
  <c r="M151" i="1"/>
  <c r="J151" i="1"/>
  <c r="I151" i="1"/>
  <c r="H151" i="1"/>
  <c r="G151" i="1"/>
  <c r="F151" i="1"/>
  <c r="K151" i="1" s="1"/>
  <c r="U150" i="1"/>
  <c r="T150" i="1"/>
  <c r="S150" i="1"/>
  <c r="R150" i="1"/>
  <c r="O150" i="1"/>
  <c r="N150" i="1"/>
  <c r="M150" i="1"/>
  <c r="P150" i="1" s="1"/>
  <c r="J150" i="1"/>
  <c r="I150" i="1"/>
  <c r="H150" i="1"/>
  <c r="G150" i="1"/>
  <c r="F150" i="1"/>
  <c r="K150" i="1" s="1"/>
  <c r="U149" i="1"/>
  <c r="T149" i="1"/>
  <c r="S149" i="1"/>
  <c r="R149" i="1"/>
  <c r="O149" i="1"/>
  <c r="N149" i="1"/>
  <c r="M149" i="1"/>
  <c r="P149" i="1" s="1"/>
  <c r="J149" i="1"/>
  <c r="I149" i="1"/>
  <c r="H149" i="1"/>
  <c r="G149" i="1"/>
  <c r="F149" i="1"/>
  <c r="K149" i="1" s="1"/>
  <c r="T148" i="1"/>
  <c r="U148" i="1" s="1"/>
  <c r="S148" i="1"/>
  <c r="R148" i="1"/>
  <c r="O148" i="1"/>
  <c r="N148" i="1"/>
  <c r="M148" i="1"/>
  <c r="P148" i="1" s="1"/>
  <c r="J148" i="1"/>
  <c r="I148" i="1"/>
  <c r="H148" i="1"/>
  <c r="G148" i="1"/>
  <c r="F148" i="1"/>
  <c r="K148" i="1" s="1"/>
  <c r="T147" i="1"/>
  <c r="S147" i="1"/>
  <c r="R147" i="1"/>
  <c r="U147" i="1" s="1"/>
  <c r="O147" i="1"/>
  <c r="N147" i="1"/>
  <c r="P147" i="1" s="1"/>
  <c r="M147" i="1"/>
  <c r="J147" i="1"/>
  <c r="I147" i="1"/>
  <c r="H147" i="1"/>
  <c r="G147" i="1"/>
  <c r="F147" i="1"/>
  <c r="K147" i="1" s="1"/>
  <c r="T146" i="1"/>
  <c r="S146" i="1"/>
  <c r="R146" i="1"/>
  <c r="U146" i="1" s="1"/>
  <c r="O146" i="1"/>
  <c r="N146" i="1"/>
  <c r="M146" i="1"/>
  <c r="P146" i="1" s="1"/>
  <c r="J146" i="1"/>
  <c r="I146" i="1"/>
  <c r="H146" i="1"/>
  <c r="G146" i="1"/>
  <c r="F146" i="1"/>
  <c r="K146" i="1" s="1"/>
  <c r="U145" i="1"/>
  <c r="T145" i="1"/>
  <c r="S145" i="1"/>
  <c r="R145" i="1"/>
  <c r="O145" i="1"/>
  <c r="N145" i="1"/>
  <c r="M145" i="1"/>
  <c r="P145" i="1" s="1"/>
  <c r="J145" i="1"/>
  <c r="I145" i="1"/>
  <c r="H145" i="1"/>
  <c r="G145" i="1"/>
  <c r="F145" i="1"/>
  <c r="K145" i="1" s="1"/>
  <c r="U144" i="1"/>
  <c r="T144" i="1"/>
  <c r="S144" i="1"/>
  <c r="R144" i="1"/>
  <c r="O144" i="1"/>
  <c r="N144" i="1"/>
  <c r="M144" i="1"/>
  <c r="P144" i="1" s="1"/>
  <c r="J144" i="1"/>
  <c r="I144" i="1"/>
  <c r="H144" i="1"/>
  <c r="G144" i="1"/>
  <c r="F144" i="1"/>
  <c r="K144" i="1" s="1"/>
  <c r="T143" i="1"/>
  <c r="S143" i="1"/>
  <c r="R143" i="1"/>
  <c r="U143" i="1" s="1"/>
  <c r="P143" i="1"/>
  <c r="O143" i="1"/>
  <c r="N143" i="1"/>
  <c r="M143" i="1"/>
  <c r="J143" i="1"/>
  <c r="I143" i="1"/>
  <c r="H143" i="1"/>
  <c r="G143" i="1"/>
  <c r="F143" i="1"/>
  <c r="K143" i="1" s="1"/>
  <c r="T142" i="1"/>
  <c r="S142" i="1"/>
  <c r="R142" i="1"/>
  <c r="U142" i="1" s="1"/>
  <c r="O142" i="1"/>
  <c r="N142" i="1"/>
  <c r="M142" i="1"/>
  <c r="P142" i="1" s="1"/>
  <c r="J142" i="1"/>
  <c r="I142" i="1"/>
  <c r="H142" i="1"/>
  <c r="G142" i="1"/>
  <c r="F142" i="1"/>
  <c r="K142" i="1" s="1"/>
  <c r="T141" i="1"/>
  <c r="S141" i="1"/>
  <c r="R141" i="1"/>
  <c r="U141" i="1" s="1"/>
  <c r="O141" i="1"/>
  <c r="N141" i="1"/>
  <c r="M141" i="1"/>
  <c r="P141" i="1" s="1"/>
  <c r="J141" i="1"/>
  <c r="I141" i="1"/>
  <c r="H141" i="1"/>
  <c r="G141" i="1"/>
  <c r="F141" i="1"/>
  <c r="K141" i="1" s="1"/>
  <c r="U140" i="1"/>
  <c r="T140" i="1"/>
  <c r="S140" i="1"/>
  <c r="R140" i="1"/>
  <c r="O140" i="1"/>
  <c r="N140" i="1"/>
  <c r="M140" i="1"/>
  <c r="P140" i="1" s="1"/>
  <c r="J140" i="1"/>
  <c r="I140" i="1"/>
  <c r="H140" i="1"/>
  <c r="G140" i="1"/>
  <c r="F140" i="1"/>
  <c r="K140" i="1" s="1"/>
  <c r="T139" i="1"/>
  <c r="S139" i="1"/>
  <c r="R139" i="1"/>
  <c r="U139" i="1" s="1"/>
  <c r="P139" i="1"/>
  <c r="O139" i="1"/>
  <c r="N139" i="1"/>
  <c r="M139" i="1"/>
  <c r="J139" i="1"/>
  <c r="I139" i="1"/>
  <c r="H139" i="1"/>
  <c r="G139" i="1"/>
  <c r="F139" i="1"/>
  <c r="K139" i="1" s="1"/>
  <c r="T138" i="1"/>
  <c r="S138" i="1"/>
  <c r="U138" i="1" s="1"/>
  <c r="R138" i="1"/>
  <c r="O138" i="1"/>
  <c r="N138" i="1"/>
  <c r="M138" i="1"/>
  <c r="P138" i="1" s="1"/>
  <c r="J138" i="1"/>
  <c r="I138" i="1"/>
  <c r="H138" i="1"/>
  <c r="G138" i="1"/>
  <c r="K138" i="1" s="1"/>
  <c r="F138" i="1"/>
  <c r="T137" i="1"/>
  <c r="S137" i="1"/>
  <c r="R137" i="1"/>
  <c r="U137" i="1" s="1"/>
  <c r="O137" i="1"/>
  <c r="N137" i="1"/>
  <c r="M137" i="1"/>
  <c r="P137" i="1" s="1"/>
  <c r="J137" i="1"/>
  <c r="I137" i="1"/>
  <c r="H137" i="1"/>
  <c r="G137" i="1"/>
  <c r="F137" i="1"/>
  <c r="K137" i="1" s="1"/>
  <c r="U136" i="1"/>
  <c r="T136" i="1"/>
  <c r="S136" i="1"/>
  <c r="R136" i="1"/>
  <c r="O136" i="1"/>
  <c r="N136" i="1"/>
  <c r="M136" i="1"/>
  <c r="P136" i="1" s="1"/>
  <c r="Q136" i="1" s="1"/>
  <c r="J136" i="1"/>
  <c r="I136" i="1"/>
  <c r="H136" i="1"/>
  <c r="G136" i="1"/>
  <c r="F136" i="1"/>
  <c r="K136" i="1" s="1"/>
  <c r="T135" i="1"/>
  <c r="S135" i="1"/>
  <c r="R135" i="1"/>
  <c r="U135" i="1" s="1"/>
  <c r="P135" i="1"/>
  <c r="Q135" i="1" s="1"/>
  <c r="O135" i="1"/>
  <c r="N135" i="1"/>
  <c r="M135" i="1"/>
  <c r="J135" i="1"/>
  <c r="I135" i="1"/>
  <c r="H135" i="1"/>
  <c r="G135" i="1"/>
  <c r="F135" i="1"/>
  <c r="K135" i="1" s="1"/>
  <c r="L135" i="1" s="1"/>
  <c r="T134" i="1"/>
  <c r="S134" i="1"/>
  <c r="U134" i="1" s="1"/>
  <c r="R134" i="1"/>
  <c r="O134" i="1"/>
  <c r="N134" i="1"/>
  <c r="M134" i="1"/>
  <c r="P134" i="1" s="1"/>
  <c r="J134" i="1"/>
  <c r="I134" i="1"/>
  <c r="H134" i="1"/>
  <c r="G134" i="1"/>
  <c r="K134" i="1" s="1"/>
  <c r="U133" i="1"/>
  <c r="T133" i="1"/>
  <c r="S133" i="1"/>
  <c r="R133" i="1"/>
  <c r="O133" i="1"/>
  <c r="N133" i="1"/>
  <c r="M133" i="1"/>
  <c r="P133" i="1" s="1"/>
  <c r="J133" i="1"/>
  <c r="I133" i="1"/>
  <c r="H133" i="1"/>
  <c r="G133" i="1"/>
  <c r="K133" i="1" s="1"/>
  <c r="F133" i="1"/>
  <c r="T132" i="1"/>
  <c r="S132" i="1"/>
  <c r="R132" i="1"/>
  <c r="U132" i="1" s="1"/>
  <c r="P132" i="1"/>
  <c r="O132" i="1"/>
  <c r="N132" i="1"/>
  <c r="M132" i="1"/>
  <c r="J132" i="1"/>
  <c r="I132" i="1"/>
  <c r="H132" i="1"/>
  <c r="G132" i="1"/>
  <c r="F132" i="1"/>
  <c r="K132" i="1" s="1"/>
  <c r="T131" i="1"/>
  <c r="S131" i="1"/>
  <c r="U131" i="1" s="1"/>
  <c r="R131" i="1"/>
  <c r="O131" i="1"/>
  <c r="N131" i="1"/>
  <c r="M131" i="1"/>
  <c r="P131" i="1" s="1"/>
  <c r="J131" i="1"/>
  <c r="I131" i="1"/>
  <c r="H131" i="1"/>
  <c r="G131" i="1"/>
  <c r="K131" i="1" s="1"/>
  <c r="F131" i="1"/>
  <c r="T130" i="1"/>
  <c r="S130" i="1"/>
  <c r="R130" i="1"/>
  <c r="U130" i="1" s="1"/>
  <c r="O130" i="1"/>
  <c r="N130" i="1"/>
  <c r="P130" i="1" s="1"/>
  <c r="M130" i="1"/>
  <c r="J130" i="1"/>
  <c r="I130" i="1"/>
  <c r="H130" i="1"/>
  <c r="G130" i="1"/>
  <c r="F130" i="1"/>
  <c r="K130" i="1" s="1"/>
  <c r="U129" i="1"/>
  <c r="T129" i="1"/>
  <c r="S129" i="1"/>
  <c r="R129" i="1"/>
  <c r="O129" i="1"/>
  <c r="N129" i="1"/>
  <c r="M129" i="1"/>
  <c r="P129" i="1" s="1"/>
  <c r="J129" i="1"/>
  <c r="I129" i="1"/>
  <c r="H129" i="1"/>
  <c r="G129" i="1"/>
  <c r="K129" i="1" s="1"/>
  <c r="F129" i="1"/>
  <c r="T128" i="1"/>
  <c r="S128" i="1"/>
  <c r="R128" i="1"/>
  <c r="U128" i="1" s="1"/>
  <c r="P128" i="1"/>
  <c r="O128" i="1"/>
  <c r="N128" i="1"/>
  <c r="M128" i="1"/>
  <c r="J128" i="1"/>
  <c r="I128" i="1"/>
  <c r="H128" i="1"/>
  <c r="G128" i="1"/>
  <c r="F128" i="1"/>
  <c r="K128" i="1" s="1"/>
  <c r="T127" i="1"/>
  <c r="S127" i="1"/>
  <c r="U127" i="1" s="1"/>
  <c r="R127" i="1"/>
  <c r="O127" i="1"/>
  <c r="N127" i="1"/>
  <c r="M127" i="1"/>
  <c r="P127" i="1" s="1"/>
  <c r="J127" i="1"/>
  <c r="I127" i="1"/>
  <c r="H127" i="1"/>
  <c r="G127" i="1"/>
  <c r="K127" i="1" s="1"/>
  <c r="F127" i="1"/>
  <c r="T126" i="1"/>
  <c r="S126" i="1"/>
  <c r="R126" i="1"/>
  <c r="U126" i="1" s="1"/>
  <c r="O126" i="1"/>
  <c r="N126" i="1"/>
  <c r="P126" i="1" s="1"/>
  <c r="M126" i="1"/>
  <c r="J126" i="1"/>
  <c r="I126" i="1"/>
  <c r="H126" i="1"/>
  <c r="G126" i="1"/>
  <c r="F126" i="1"/>
  <c r="K126" i="1" s="1"/>
  <c r="U125" i="1"/>
  <c r="T125" i="1"/>
  <c r="S125" i="1"/>
  <c r="R125" i="1"/>
  <c r="O125" i="1"/>
  <c r="N125" i="1"/>
  <c r="M125" i="1"/>
  <c r="P125" i="1" s="1"/>
  <c r="J125" i="1"/>
  <c r="I125" i="1"/>
  <c r="H125" i="1"/>
  <c r="G125" i="1"/>
  <c r="F125" i="1"/>
  <c r="T124" i="1"/>
  <c r="S124" i="1"/>
  <c r="R124" i="1"/>
  <c r="P124" i="1"/>
  <c r="O124" i="1"/>
  <c r="N124" i="1"/>
  <c r="M124" i="1"/>
  <c r="J124" i="1"/>
  <c r="I124" i="1"/>
  <c r="H124" i="1"/>
  <c r="G124" i="1"/>
  <c r="F124" i="1"/>
  <c r="K124" i="1" s="1"/>
  <c r="T123" i="1"/>
  <c r="S123" i="1"/>
  <c r="R123" i="1"/>
  <c r="U123" i="1" s="1"/>
  <c r="O123" i="1"/>
  <c r="N123" i="1"/>
  <c r="M123" i="1"/>
  <c r="P123" i="1" s="1"/>
  <c r="J123" i="1"/>
  <c r="I123" i="1"/>
  <c r="H123" i="1"/>
  <c r="G123" i="1"/>
  <c r="F123" i="1"/>
  <c r="K123" i="1" s="1"/>
  <c r="U122" i="1"/>
  <c r="T122" i="1"/>
  <c r="S122" i="1"/>
  <c r="R122" i="1"/>
  <c r="O122" i="1"/>
  <c r="N122" i="1"/>
  <c r="M122" i="1"/>
  <c r="P122" i="1" s="1"/>
  <c r="J122" i="1"/>
  <c r="I122" i="1"/>
  <c r="H122" i="1"/>
  <c r="G122" i="1"/>
  <c r="F122" i="1"/>
  <c r="K122" i="1" s="1"/>
  <c r="T121" i="1"/>
  <c r="U121" i="1" s="1"/>
  <c r="S121" i="1"/>
  <c r="R121" i="1"/>
  <c r="O121" i="1"/>
  <c r="N121" i="1"/>
  <c r="M121" i="1"/>
  <c r="P121" i="1" s="1"/>
  <c r="J121" i="1"/>
  <c r="I121" i="1"/>
  <c r="H121" i="1"/>
  <c r="G121" i="1"/>
  <c r="F121" i="1"/>
  <c r="K121" i="1" s="1"/>
  <c r="T120" i="1"/>
  <c r="S120" i="1"/>
  <c r="R120" i="1"/>
  <c r="U120" i="1" s="1"/>
  <c r="O120" i="1"/>
  <c r="P120" i="1" s="1"/>
  <c r="N120" i="1"/>
  <c r="M120" i="1"/>
  <c r="J120" i="1"/>
  <c r="I120" i="1"/>
  <c r="H120" i="1"/>
  <c r="G120" i="1"/>
  <c r="F120" i="1"/>
  <c r="K120" i="1" s="1"/>
  <c r="T119" i="1"/>
  <c r="S119" i="1"/>
  <c r="R119" i="1"/>
  <c r="U119" i="1" s="1"/>
  <c r="O119" i="1"/>
  <c r="N119" i="1"/>
  <c r="M119" i="1"/>
  <c r="P119" i="1" s="1"/>
  <c r="J119" i="1"/>
  <c r="I119" i="1"/>
  <c r="H119" i="1"/>
  <c r="G119" i="1"/>
  <c r="F119" i="1"/>
  <c r="K119" i="1" s="1"/>
  <c r="U118" i="1"/>
  <c r="T118" i="1"/>
  <c r="S118" i="1"/>
  <c r="R118" i="1"/>
  <c r="O118" i="1"/>
  <c r="N118" i="1"/>
  <c r="M118" i="1"/>
  <c r="P118" i="1" s="1"/>
  <c r="J118" i="1"/>
  <c r="I118" i="1"/>
  <c r="H118" i="1"/>
  <c r="G118" i="1"/>
  <c r="F118" i="1"/>
  <c r="K118" i="1" s="1"/>
  <c r="T117" i="1"/>
  <c r="U117" i="1" s="1"/>
  <c r="S117" i="1"/>
  <c r="R117" i="1"/>
  <c r="O117" i="1"/>
  <c r="N117" i="1"/>
  <c r="M117" i="1"/>
  <c r="P117" i="1" s="1"/>
  <c r="J117" i="1"/>
  <c r="I117" i="1"/>
  <c r="H117" i="1"/>
  <c r="G117" i="1"/>
  <c r="F117" i="1"/>
  <c r="K117" i="1" s="1"/>
  <c r="T116" i="1"/>
  <c r="S116" i="1"/>
  <c r="R116" i="1"/>
  <c r="U116" i="1" s="1"/>
  <c r="O116" i="1"/>
  <c r="P116" i="1" s="1"/>
  <c r="N116" i="1"/>
  <c r="M116" i="1"/>
  <c r="J116" i="1"/>
  <c r="I116" i="1"/>
  <c r="H116" i="1"/>
  <c r="G116" i="1"/>
  <c r="F116" i="1"/>
  <c r="K116" i="1" s="1"/>
  <c r="T115" i="1"/>
  <c r="S115" i="1"/>
  <c r="R115" i="1"/>
  <c r="U115" i="1" s="1"/>
  <c r="O115" i="1"/>
  <c r="N115" i="1"/>
  <c r="M115" i="1"/>
  <c r="P115" i="1" s="1"/>
  <c r="J115" i="1"/>
  <c r="I115" i="1"/>
  <c r="H115" i="1"/>
  <c r="G115" i="1"/>
  <c r="K115" i="1" s="1"/>
  <c r="F115" i="1"/>
  <c r="T114" i="1"/>
  <c r="S114" i="1"/>
  <c r="R114" i="1"/>
  <c r="U114" i="1" s="1"/>
  <c r="O114" i="1"/>
  <c r="N114" i="1"/>
  <c r="M114" i="1"/>
  <c r="P114" i="1" s="1"/>
  <c r="J114" i="1"/>
  <c r="I114" i="1"/>
  <c r="H114" i="1"/>
  <c r="G114" i="1"/>
  <c r="F114" i="1"/>
  <c r="K114" i="1" s="1"/>
  <c r="U113" i="1"/>
  <c r="T113" i="1"/>
  <c r="S113" i="1"/>
  <c r="R113" i="1"/>
  <c r="O113" i="1"/>
  <c r="N113" i="1"/>
  <c r="M113" i="1"/>
  <c r="P113" i="1" s="1"/>
  <c r="Q113" i="1" s="1"/>
  <c r="J113" i="1"/>
  <c r="I113" i="1"/>
  <c r="H113" i="1"/>
  <c r="G113" i="1"/>
  <c r="K113" i="1" s="1"/>
  <c r="F113" i="1"/>
  <c r="T112" i="1"/>
  <c r="S112" i="1"/>
  <c r="R112" i="1"/>
  <c r="U112" i="1" s="1"/>
  <c r="P112" i="1"/>
  <c r="O112" i="1"/>
  <c r="N112" i="1"/>
  <c r="M112" i="1"/>
  <c r="J112" i="1"/>
  <c r="I112" i="1"/>
  <c r="H112" i="1"/>
  <c r="G112" i="1"/>
  <c r="F112" i="1"/>
  <c r="K112" i="1" s="1"/>
  <c r="T111" i="1"/>
  <c r="S111" i="1"/>
  <c r="U111" i="1" s="1"/>
  <c r="R111" i="1"/>
  <c r="O111" i="1"/>
  <c r="N111" i="1"/>
  <c r="M111" i="1"/>
  <c r="P111" i="1" s="1"/>
  <c r="J111" i="1"/>
  <c r="I111" i="1"/>
  <c r="H111" i="1"/>
  <c r="G111" i="1"/>
  <c r="K111" i="1" s="1"/>
  <c r="F111" i="1"/>
  <c r="T110" i="1"/>
  <c r="S110" i="1"/>
  <c r="R110" i="1"/>
  <c r="U110" i="1" s="1"/>
  <c r="O110" i="1"/>
  <c r="N110" i="1"/>
  <c r="P110" i="1" s="1"/>
  <c r="M110" i="1"/>
  <c r="J110" i="1"/>
  <c r="I110" i="1"/>
  <c r="H110" i="1"/>
  <c r="G110" i="1"/>
  <c r="F110" i="1"/>
  <c r="K110" i="1" s="1"/>
  <c r="U109" i="1"/>
  <c r="T109" i="1"/>
  <c r="S109" i="1"/>
  <c r="R109" i="1"/>
  <c r="O109" i="1"/>
  <c r="N109" i="1"/>
  <c r="M109" i="1"/>
  <c r="P109" i="1" s="1"/>
  <c r="J109" i="1"/>
  <c r="I109" i="1"/>
  <c r="H109" i="1"/>
  <c r="G109" i="1"/>
  <c r="K109" i="1" s="1"/>
  <c r="T108" i="1"/>
  <c r="S108" i="1"/>
  <c r="U108" i="1" s="1"/>
  <c r="R108" i="1"/>
  <c r="O108" i="1"/>
  <c r="N108" i="1"/>
  <c r="M108" i="1"/>
  <c r="P108" i="1" s="1"/>
  <c r="J108" i="1"/>
  <c r="I108" i="1"/>
  <c r="H108" i="1"/>
  <c r="G108" i="1"/>
  <c r="K108" i="1" s="1"/>
  <c r="F108" i="1"/>
  <c r="T107" i="1"/>
  <c r="S107" i="1"/>
  <c r="R107" i="1"/>
  <c r="U107" i="1" s="1"/>
  <c r="O107" i="1"/>
  <c r="N107" i="1"/>
  <c r="P107" i="1" s="1"/>
  <c r="M107" i="1"/>
  <c r="J107" i="1"/>
  <c r="I107" i="1"/>
  <c r="H107" i="1"/>
  <c r="G107" i="1"/>
  <c r="F107" i="1"/>
  <c r="K107" i="1" s="1"/>
  <c r="U106" i="1"/>
  <c r="T106" i="1"/>
  <c r="S106" i="1"/>
  <c r="R106" i="1"/>
  <c r="O106" i="1"/>
  <c r="N106" i="1"/>
  <c r="M106" i="1"/>
  <c r="P106" i="1" s="1"/>
  <c r="J106" i="1"/>
  <c r="I106" i="1"/>
  <c r="H106" i="1"/>
  <c r="G106" i="1"/>
  <c r="F106" i="1"/>
  <c r="K106" i="1" s="1"/>
  <c r="T105" i="1"/>
  <c r="U105" i="1" s="1"/>
  <c r="S105" i="1"/>
  <c r="R105" i="1"/>
  <c r="P105" i="1"/>
  <c r="O105" i="1"/>
  <c r="N105" i="1"/>
  <c r="M105" i="1"/>
  <c r="J105" i="1"/>
  <c r="I105" i="1"/>
  <c r="H105" i="1"/>
  <c r="G105" i="1"/>
  <c r="F105" i="1"/>
  <c r="K105" i="1" s="1"/>
  <c r="T104" i="1"/>
  <c r="S104" i="1"/>
  <c r="U104" i="1" s="1"/>
  <c r="R104" i="1"/>
  <c r="O104" i="1"/>
  <c r="P104" i="1" s="1"/>
  <c r="N104" i="1"/>
  <c r="M104" i="1"/>
  <c r="J104" i="1"/>
  <c r="I104" i="1"/>
  <c r="H104" i="1"/>
  <c r="G104" i="1"/>
  <c r="K104" i="1" s="1"/>
  <c r="F104" i="1"/>
  <c r="T103" i="1"/>
  <c r="S103" i="1"/>
  <c r="R103" i="1"/>
  <c r="U103" i="1" s="1"/>
  <c r="O103" i="1"/>
  <c r="N103" i="1"/>
  <c r="P103" i="1" s="1"/>
  <c r="M103" i="1"/>
  <c r="J103" i="1"/>
  <c r="I103" i="1"/>
  <c r="H103" i="1"/>
  <c r="G103" i="1"/>
  <c r="F103" i="1"/>
  <c r="K103" i="1" s="1"/>
  <c r="U102" i="1"/>
  <c r="T102" i="1"/>
  <c r="S102" i="1"/>
  <c r="R102" i="1"/>
  <c r="O102" i="1"/>
  <c r="N102" i="1"/>
  <c r="M102" i="1"/>
  <c r="P102" i="1" s="1"/>
  <c r="J102" i="1"/>
  <c r="I102" i="1"/>
  <c r="H102" i="1"/>
  <c r="G102" i="1"/>
  <c r="F102" i="1"/>
  <c r="T101" i="1"/>
  <c r="U101" i="1" s="1"/>
  <c r="S101" i="1"/>
  <c r="R101" i="1"/>
  <c r="P101" i="1"/>
  <c r="O101" i="1"/>
  <c r="N101" i="1"/>
  <c r="M101" i="1"/>
  <c r="J101" i="1"/>
  <c r="I101" i="1"/>
  <c r="H101" i="1"/>
  <c r="G101" i="1"/>
  <c r="F101" i="1"/>
  <c r="K101" i="1" s="1"/>
  <c r="T100" i="1"/>
  <c r="S100" i="1"/>
  <c r="U100" i="1" s="1"/>
  <c r="R100" i="1"/>
  <c r="O100" i="1"/>
  <c r="P100" i="1" s="1"/>
  <c r="N100" i="1"/>
  <c r="M100" i="1"/>
  <c r="J100" i="1"/>
  <c r="I100" i="1"/>
  <c r="H100" i="1"/>
  <c r="G100" i="1"/>
  <c r="K100" i="1" s="1"/>
  <c r="F100" i="1"/>
  <c r="T99" i="1"/>
  <c r="S99" i="1"/>
  <c r="R99" i="1"/>
  <c r="U99" i="1" s="1"/>
  <c r="O99" i="1"/>
  <c r="N99" i="1"/>
  <c r="P99" i="1" s="1"/>
  <c r="M99" i="1"/>
  <c r="J99" i="1"/>
  <c r="I99" i="1"/>
  <c r="H99" i="1"/>
  <c r="G99" i="1"/>
  <c r="F99" i="1"/>
  <c r="K99" i="1" s="1"/>
  <c r="U98" i="1"/>
  <c r="T98" i="1"/>
  <c r="S98" i="1"/>
  <c r="R98" i="1"/>
  <c r="O98" i="1"/>
  <c r="N98" i="1"/>
  <c r="M98" i="1"/>
  <c r="P98" i="1" s="1"/>
  <c r="J98" i="1"/>
  <c r="I98" i="1"/>
  <c r="H98" i="1"/>
  <c r="G98" i="1"/>
  <c r="F98" i="1"/>
  <c r="T97" i="1"/>
  <c r="U97" i="1" s="1"/>
  <c r="S97" i="1"/>
  <c r="R97" i="1"/>
  <c r="P97" i="1"/>
  <c r="O97" i="1"/>
  <c r="N97" i="1"/>
  <c r="M97" i="1"/>
  <c r="J97" i="1"/>
  <c r="I97" i="1"/>
  <c r="H97" i="1"/>
  <c r="G97" i="1"/>
  <c r="F97" i="1"/>
  <c r="K97" i="1" s="1"/>
  <c r="T96" i="1"/>
  <c r="S96" i="1"/>
  <c r="U96" i="1" s="1"/>
  <c r="R96" i="1"/>
  <c r="P96" i="1"/>
  <c r="O96" i="1"/>
  <c r="N96" i="1"/>
  <c r="M96" i="1"/>
  <c r="J96" i="1"/>
  <c r="I96" i="1"/>
  <c r="H96" i="1"/>
  <c r="G96" i="1"/>
  <c r="K96" i="1" s="1"/>
  <c r="F96" i="1"/>
  <c r="T95" i="1"/>
  <c r="S95" i="1"/>
  <c r="R95" i="1"/>
  <c r="P95" i="1"/>
  <c r="O95" i="1"/>
  <c r="N95" i="1"/>
  <c r="M95" i="1"/>
  <c r="J95" i="1"/>
  <c r="I95" i="1"/>
  <c r="H95" i="1"/>
  <c r="G95" i="1"/>
  <c r="F95" i="1"/>
  <c r="T94" i="1"/>
  <c r="S94" i="1"/>
  <c r="U94" i="1" s="1"/>
  <c r="R94" i="1"/>
  <c r="O94" i="1"/>
  <c r="N94" i="1"/>
  <c r="M94" i="1"/>
  <c r="P94" i="1" s="1"/>
  <c r="J94" i="1"/>
  <c r="I94" i="1"/>
  <c r="H94" i="1"/>
  <c r="G94" i="1"/>
  <c r="K94" i="1" s="1"/>
  <c r="F94" i="1"/>
  <c r="T93" i="1"/>
  <c r="S93" i="1"/>
  <c r="R93" i="1"/>
  <c r="U93" i="1" s="1"/>
  <c r="O93" i="1"/>
  <c r="N93" i="1"/>
  <c r="P93" i="1" s="1"/>
  <c r="M93" i="1"/>
  <c r="J93" i="1"/>
  <c r="I93" i="1"/>
  <c r="H93" i="1"/>
  <c r="G93" i="1"/>
  <c r="F93" i="1"/>
  <c r="K93" i="1" s="1"/>
  <c r="U92" i="1"/>
  <c r="T92" i="1"/>
  <c r="S92" i="1"/>
  <c r="R92" i="1"/>
  <c r="O92" i="1"/>
  <c r="N92" i="1"/>
  <c r="M92" i="1"/>
  <c r="P92" i="1" s="1"/>
  <c r="J92" i="1"/>
  <c r="I92" i="1"/>
  <c r="H92" i="1"/>
  <c r="G92" i="1"/>
  <c r="F92" i="1"/>
  <c r="T91" i="1"/>
  <c r="S91" i="1"/>
  <c r="R91" i="1"/>
  <c r="U91" i="1" s="1"/>
  <c r="P91" i="1"/>
  <c r="O91" i="1"/>
  <c r="N91" i="1"/>
  <c r="M91" i="1"/>
  <c r="J91" i="1"/>
  <c r="I91" i="1"/>
  <c r="H91" i="1"/>
  <c r="G91" i="1"/>
  <c r="F91" i="1"/>
  <c r="T90" i="1"/>
  <c r="S90" i="1"/>
  <c r="U90" i="1" s="1"/>
  <c r="R90" i="1"/>
  <c r="O90" i="1"/>
  <c r="N90" i="1"/>
  <c r="M90" i="1"/>
  <c r="P90" i="1" s="1"/>
  <c r="J90" i="1"/>
  <c r="I90" i="1"/>
  <c r="H90" i="1"/>
  <c r="G90" i="1"/>
  <c r="K90" i="1" s="1"/>
  <c r="F90" i="1"/>
  <c r="T89" i="1"/>
  <c r="S89" i="1"/>
  <c r="R89" i="1"/>
  <c r="U89" i="1" s="1"/>
  <c r="O89" i="1"/>
  <c r="N89" i="1"/>
  <c r="P89" i="1" s="1"/>
  <c r="M89" i="1"/>
  <c r="J89" i="1"/>
  <c r="I89" i="1"/>
  <c r="H89" i="1"/>
  <c r="G89" i="1"/>
  <c r="F89" i="1"/>
  <c r="K89" i="1" s="1"/>
  <c r="U88" i="1"/>
  <c r="T88" i="1"/>
  <c r="S88" i="1"/>
  <c r="R88" i="1"/>
  <c r="O88" i="1"/>
  <c r="N88" i="1"/>
  <c r="M88" i="1"/>
  <c r="P88" i="1" s="1"/>
  <c r="J88" i="1"/>
  <c r="I88" i="1"/>
  <c r="H88" i="1"/>
  <c r="G88" i="1"/>
  <c r="F88" i="1"/>
  <c r="T87" i="1"/>
  <c r="S87" i="1"/>
  <c r="R87" i="1"/>
  <c r="P87" i="1"/>
  <c r="O87" i="1"/>
  <c r="N87" i="1"/>
  <c r="M87" i="1"/>
  <c r="J87" i="1"/>
  <c r="I87" i="1"/>
  <c r="H87" i="1"/>
  <c r="G87" i="1"/>
  <c r="F87" i="1"/>
  <c r="T86" i="1"/>
  <c r="S86" i="1"/>
  <c r="U86" i="1" s="1"/>
  <c r="R86" i="1"/>
  <c r="O86" i="1"/>
  <c r="N86" i="1"/>
  <c r="M86" i="1"/>
  <c r="P86" i="1" s="1"/>
  <c r="J86" i="1"/>
  <c r="I86" i="1"/>
  <c r="H86" i="1"/>
  <c r="G86" i="1"/>
  <c r="K86" i="1" s="1"/>
  <c r="F86" i="1"/>
  <c r="T85" i="1"/>
  <c r="S85" i="1"/>
  <c r="R85" i="1"/>
  <c r="U85" i="1" s="1"/>
  <c r="O85" i="1"/>
  <c r="N85" i="1"/>
  <c r="P85" i="1" s="1"/>
  <c r="M85" i="1"/>
  <c r="J85" i="1"/>
  <c r="I85" i="1"/>
  <c r="H85" i="1"/>
  <c r="G85" i="1"/>
  <c r="F85" i="1"/>
  <c r="K85" i="1" s="1"/>
  <c r="U84" i="1"/>
  <c r="T84" i="1"/>
  <c r="S84" i="1"/>
  <c r="R84" i="1"/>
  <c r="O84" i="1"/>
  <c r="N84" i="1"/>
  <c r="M84" i="1"/>
  <c r="P84" i="1" s="1"/>
  <c r="J84" i="1"/>
  <c r="I84" i="1"/>
  <c r="H84" i="1"/>
  <c r="G84" i="1"/>
  <c r="F84" i="1"/>
  <c r="T83" i="1"/>
  <c r="S83" i="1"/>
  <c r="R83" i="1"/>
  <c r="P83" i="1"/>
  <c r="O83" i="1"/>
  <c r="N83" i="1"/>
  <c r="M83" i="1"/>
  <c r="J83" i="1"/>
  <c r="I83" i="1"/>
  <c r="H83" i="1"/>
  <c r="G83" i="1"/>
  <c r="F83" i="1"/>
  <c r="K83" i="1" s="1"/>
  <c r="T82" i="1"/>
  <c r="S82" i="1"/>
  <c r="U82" i="1" s="1"/>
  <c r="R82" i="1"/>
  <c r="O82" i="1"/>
  <c r="N82" i="1"/>
  <c r="M82" i="1"/>
  <c r="P82" i="1" s="1"/>
  <c r="J82" i="1"/>
  <c r="I82" i="1"/>
  <c r="H82" i="1"/>
  <c r="G82" i="1"/>
  <c r="K82" i="1" s="1"/>
  <c r="F82" i="1"/>
  <c r="T81" i="1"/>
  <c r="S81" i="1"/>
  <c r="R81" i="1"/>
  <c r="U81" i="1" s="1"/>
  <c r="O81" i="1"/>
  <c r="N81" i="1"/>
  <c r="P81" i="1" s="1"/>
  <c r="M81" i="1"/>
  <c r="J81" i="1"/>
  <c r="I81" i="1"/>
  <c r="H81" i="1"/>
  <c r="G81" i="1"/>
  <c r="F81" i="1"/>
  <c r="K81" i="1" s="1"/>
  <c r="U80" i="1"/>
  <c r="T80" i="1"/>
  <c r="S80" i="1"/>
  <c r="R80" i="1"/>
  <c r="O80" i="1"/>
  <c r="N80" i="1"/>
  <c r="M80" i="1"/>
  <c r="P80" i="1" s="1"/>
  <c r="J80" i="1"/>
  <c r="I80" i="1"/>
  <c r="H80" i="1"/>
  <c r="G80" i="1"/>
  <c r="F80" i="1"/>
  <c r="T79" i="1"/>
  <c r="S79" i="1"/>
  <c r="R79" i="1"/>
  <c r="P79" i="1"/>
  <c r="O79" i="1"/>
  <c r="N79" i="1"/>
  <c r="M79" i="1"/>
  <c r="J79" i="1"/>
  <c r="I79" i="1"/>
  <c r="H79" i="1"/>
  <c r="G79" i="1"/>
  <c r="F79" i="1"/>
  <c r="K79" i="1" s="1"/>
  <c r="T78" i="1"/>
  <c r="S78" i="1"/>
  <c r="U78" i="1" s="1"/>
  <c r="R78" i="1"/>
  <c r="O78" i="1"/>
  <c r="N78" i="1"/>
  <c r="M78" i="1"/>
  <c r="P78" i="1" s="1"/>
  <c r="J78" i="1"/>
  <c r="I78" i="1"/>
  <c r="H78" i="1"/>
  <c r="G78" i="1"/>
  <c r="K78" i="1" s="1"/>
  <c r="F78" i="1"/>
  <c r="T77" i="1"/>
  <c r="S77" i="1"/>
  <c r="R77" i="1"/>
  <c r="U77" i="1" s="1"/>
  <c r="O77" i="1"/>
  <c r="N77" i="1"/>
  <c r="P77" i="1" s="1"/>
  <c r="M77" i="1"/>
  <c r="J77" i="1"/>
  <c r="I77" i="1"/>
  <c r="H77" i="1"/>
  <c r="G77" i="1"/>
  <c r="F77" i="1"/>
  <c r="K77" i="1" s="1"/>
  <c r="U76" i="1"/>
  <c r="T76" i="1"/>
  <c r="S76" i="1"/>
  <c r="R76" i="1"/>
  <c r="O76" i="1"/>
  <c r="N76" i="1"/>
  <c r="M76" i="1"/>
  <c r="P76" i="1" s="1"/>
  <c r="J76" i="1"/>
  <c r="I76" i="1"/>
  <c r="H76" i="1"/>
  <c r="G76" i="1"/>
  <c r="F76" i="1"/>
  <c r="T75" i="1"/>
  <c r="S75" i="1"/>
  <c r="R75" i="1"/>
  <c r="P75" i="1"/>
  <c r="O75" i="1"/>
  <c r="N75" i="1"/>
  <c r="M75" i="1"/>
  <c r="J75" i="1"/>
  <c r="I75" i="1"/>
  <c r="H75" i="1"/>
  <c r="G75" i="1"/>
  <c r="F75" i="1"/>
  <c r="K75" i="1" s="1"/>
  <c r="T74" i="1"/>
  <c r="S74" i="1"/>
  <c r="U74" i="1" s="1"/>
  <c r="R74" i="1"/>
  <c r="O74" i="1"/>
  <c r="N74" i="1"/>
  <c r="M74" i="1"/>
  <c r="P74" i="1" s="1"/>
  <c r="J74" i="1"/>
  <c r="I74" i="1"/>
  <c r="H74" i="1"/>
  <c r="G74" i="1"/>
  <c r="K74" i="1" s="1"/>
  <c r="F74" i="1"/>
  <c r="T73" i="1"/>
  <c r="S73" i="1"/>
  <c r="R73" i="1"/>
  <c r="U73" i="1" s="1"/>
  <c r="O73" i="1"/>
  <c r="N73" i="1"/>
  <c r="M73" i="1"/>
  <c r="J73" i="1"/>
  <c r="I73" i="1"/>
  <c r="H73" i="1"/>
  <c r="G73" i="1"/>
  <c r="F73" i="1"/>
  <c r="K73" i="1" s="1"/>
  <c r="U72" i="1"/>
  <c r="T72" i="1"/>
  <c r="S72" i="1"/>
  <c r="R72" i="1"/>
  <c r="O72" i="1"/>
  <c r="N72" i="1"/>
  <c r="M72" i="1"/>
  <c r="P72" i="1" s="1"/>
  <c r="J72" i="1"/>
  <c r="I72" i="1"/>
  <c r="H72" i="1"/>
  <c r="G72" i="1"/>
  <c r="F72" i="1"/>
  <c r="T71" i="1"/>
  <c r="S71" i="1"/>
  <c r="R71" i="1"/>
  <c r="P71" i="1"/>
  <c r="O71" i="1"/>
  <c r="N71" i="1"/>
  <c r="M71" i="1"/>
  <c r="J71" i="1"/>
  <c r="I71" i="1"/>
  <c r="H71" i="1"/>
  <c r="G71" i="1"/>
  <c r="K71" i="1" s="1"/>
  <c r="F71" i="1"/>
  <c r="T70" i="1"/>
  <c r="S70" i="1"/>
  <c r="R70" i="1"/>
  <c r="O70" i="1"/>
  <c r="N70" i="1"/>
  <c r="M70" i="1"/>
  <c r="P70" i="1" s="1"/>
  <c r="J70" i="1"/>
  <c r="I70" i="1"/>
  <c r="H70" i="1"/>
  <c r="G70" i="1"/>
  <c r="K70" i="1" s="1"/>
  <c r="F70" i="1"/>
  <c r="T69" i="1"/>
  <c r="S69" i="1"/>
  <c r="R69" i="1"/>
  <c r="U69" i="1" s="1"/>
  <c r="O69" i="1"/>
  <c r="N69" i="1"/>
  <c r="M69" i="1"/>
  <c r="J69" i="1"/>
  <c r="I69" i="1"/>
  <c r="H69" i="1"/>
  <c r="G69" i="1"/>
  <c r="F69" i="1"/>
  <c r="K69" i="1" s="1"/>
  <c r="U68" i="1"/>
  <c r="T68" i="1"/>
  <c r="S68" i="1"/>
  <c r="R68" i="1"/>
  <c r="O68" i="1"/>
  <c r="N68" i="1"/>
  <c r="M68" i="1"/>
  <c r="P68" i="1" s="1"/>
  <c r="J68" i="1"/>
  <c r="I68" i="1"/>
  <c r="H68" i="1"/>
  <c r="G68" i="1"/>
  <c r="F68" i="1"/>
  <c r="T67" i="1"/>
  <c r="S67" i="1"/>
  <c r="R67" i="1"/>
  <c r="P67" i="1"/>
  <c r="O67" i="1"/>
  <c r="N67" i="1"/>
  <c r="M67" i="1"/>
  <c r="J67" i="1"/>
  <c r="I67" i="1"/>
  <c r="H67" i="1"/>
  <c r="G67" i="1"/>
  <c r="K67" i="1" s="1"/>
  <c r="F67" i="1"/>
  <c r="T66" i="1"/>
  <c r="S66" i="1"/>
  <c r="R66" i="1"/>
  <c r="O66" i="1"/>
  <c r="N66" i="1"/>
  <c r="M66" i="1"/>
  <c r="P66" i="1" s="1"/>
  <c r="J66" i="1"/>
  <c r="I66" i="1"/>
  <c r="H66" i="1"/>
  <c r="G66" i="1"/>
  <c r="K66" i="1" s="1"/>
  <c r="U65" i="1"/>
  <c r="T65" i="1"/>
  <c r="S65" i="1"/>
  <c r="R65" i="1"/>
  <c r="O65" i="1"/>
  <c r="N65" i="1"/>
  <c r="M65" i="1"/>
  <c r="P65" i="1" s="1"/>
  <c r="J65" i="1"/>
  <c r="I65" i="1"/>
  <c r="H65" i="1"/>
  <c r="G65" i="1"/>
  <c r="K65" i="1" s="1"/>
  <c r="F65" i="1"/>
  <c r="T64" i="1"/>
  <c r="S64" i="1"/>
  <c r="R64" i="1"/>
  <c r="P64" i="1"/>
  <c r="O64" i="1"/>
  <c r="N64" i="1"/>
  <c r="M64" i="1"/>
  <c r="J64" i="1"/>
  <c r="I64" i="1"/>
  <c r="H64" i="1"/>
  <c r="G64" i="1"/>
  <c r="F64" i="1"/>
  <c r="T63" i="1"/>
  <c r="S63" i="1"/>
  <c r="R63" i="1"/>
  <c r="U63" i="1" s="1"/>
  <c r="O63" i="1"/>
  <c r="N63" i="1"/>
  <c r="M63" i="1"/>
  <c r="J63" i="1"/>
  <c r="I63" i="1"/>
  <c r="H63" i="1"/>
  <c r="G63" i="1"/>
  <c r="K63" i="1" s="1"/>
  <c r="F63" i="1"/>
  <c r="T62" i="1"/>
  <c r="S62" i="1"/>
  <c r="R62" i="1"/>
  <c r="U62" i="1" s="1"/>
  <c r="O62" i="1"/>
  <c r="N62" i="1"/>
  <c r="M62" i="1"/>
  <c r="P62" i="1" s="1"/>
  <c r="J62" i="1"/>
  <c r="I62" i="1"/>
  <c r="H62" i="1"/>
  <c r="G62" i="1"/>
  <c r="F62" i="1"/>
  <c r="K62" i="1" s="1"/>
  <c r="U61" i="1"/>
  <c r="T61" i="1"/>
  <c r="S61" i="1"/>
  <c r="R61" i="1"/>
  <c r="O61" i="1"/>
  <c r="N61" i="1"/>
  <c r="M61" i="1"/>
  <c r="P61" i="1" s="1"/>
  <c r="J61" i="1"/>
  <c r="I61" i="1"/>
  <c r="H61" i="1"/>
  <c r="G61" i="1"/>
  <c r="K61" i="1" s="1"/>
  <c r="F61" i="1"/>
  <c r="T60" i="1"/>
  <c r="S60" i="1"/>
  <c r="R60" i="1"/>
  <c r="P60" i="1"/>
  <c r="O60" i="1"/>
  <c r="N60" i="1"/>
  <c r="M60" i="1"/>
  <c r="J60" i="1"/>
  <c r="I60" i="1"/>
  <c r="H60" i="1"/>
  <c r="G60" i="1"/>
  <c r="F60" i="1"/>
  <c r="T59" i="1"/>
  <c r="S59" i="1"/>
  <c r="R59" i="1"/>
  <c r="U59" i="1" s="1"/>
  <c r="O59" i="1"/>
  <c r="N59" i="1"/>
  <c r="M59" i="1"/>
  <c r="J59" i="1"/>
  <c r="I59" i="1"/>
  <c r="H59" i="1"/>
  <c r="G59" i="1"/>
  <c r="K59" i="1" s="1"/>
  <c r="F59" i="1"/>
  <c r="T58" i="1"/>
  <c r="S58" i="1"/>
  <c r="R58" i="1"/>
  <c r="U58" i="1" s="1"/>
  <c r="O58" i="1"/>
  <c r="N58" i="1"/>
  <c r="M58" i="1"/>
  <c r="P58" i="1" s="1"/>
  <c r="J58" i="1"/>
  <c r="I58" i="1"/>
  <c r="H58" i="1"/>
  <c r="G58" i="1"/>
  <c r="F58" i="1"/>
  <c r="K58" i="1" s="1"/>
  <c r="U57" i="1"/>
  <c r="T57" i="1"/>
  <c r="S57" i="1"/>
  <c r="R57" i="1"/>
  <c r="O57" i="1"/>
  <c r="N57" i="1"/>
  <c r="M57" i="1"/>
  <c r="P57" i="1" s="1"/>
  <c r="J57" i="1"/>
  <c r="I57" i="1"/>
  <c r="H57" i="1"/>
  <c r="G57" i="1"/>
  <c r="K57" i="1" s="1"/>
  <c r="F57" i="1"/>
  <c r="T56" i="1"/>
  <c r="S56" i="1"/>
  <c r="R56" i="1"/>
  <c r="P56" i="1"/>
  <c r="O56" i="1"/>
  <c r="N56" i="1"/>
  <c r="M56" i="1"/>
  <c r="J56" i="1"/>
  <c r="I56" i="1"/>
  <c r="H56" i="1"/>
  <c r="G56" i="1"/>
  <c r="F56" i="1"/>
  <c r="T55" i="1"/>
  <c r="S55" i="1"/>
  <c r="R55" i="1"/>
  <c r="U55" i="1" s="1"/>
  <c r="O55" i="1"/>
  <c r="N55" i="1"/>
  <c r="M55" i="1"/>
  <c r="J55" i="1"/>
  <c r="I55" i="1"/>
  <c r="H55" i="1"/>
  <c r="G55" i="1"/>
  <c r="K55" i="1" s="1"/>
  <c r="F55" i="1"/>
  <c r="T54" i="1"/>
  <c r="S54" i="1"/>
  <c r="R54" i="1"/>
  <c r="U54" i="1" s="1"/>
  <c r="O54" i="1"/>
  <c r="N54" i="1"/>
  <c r="M54" i="1"/>
  <c r="P54" i="1" s="1"/>
  <c r="J54" i="1"/>
  <c r="I54" i="1"/>
  <c r="H54" i="1"/>
  <c r="G54" i="1"/>
  <c r="F54" i="1"/>
  <c r="K54" i="1" s="1"/>
  <c r="U53" i="1"/>
  <c r="T53" i="1"/>
  <c r="S53" i="1"/>
  <c r="R53" i="1"/>
  <c r="O53" i="1"/>
  <c r="N53" i="1"/>
  <c r="M53" i="1"/>
  <c r="P53" i="1" s="1"/>
  <c r="J53" i="1"/>
  <c r="I53" i="1"/>
  <c r="H53" i="1"/>
  <c r="G53" i="1"/>
  <c r="F53" i="1"/>
  <c r="T52" i="1"/>
  <c r="S52" i="1"/>
  <c r="R52" i="1"/>
  <c r="P52" i="1"/>
  <c r="O52" i="1"/>
  <c r="N52" i="1"/>
  <c r="M52" i="1"/>
  <c r="J52" i="1"/>
  <c r="I52" i="1"/>
  <c r="H52" i="1"/>
  <c r="G52" i="1"/>
  <c r="K52" i="1" s="1"/>
  <c r="F52" i="1"/>
  <c r="T51" i="1"/>
  <c r="S51" i="1"/>
  <c r="R51" i="1"/>
  <c r="O51" i="1"/>
  <c r="N51" i="1"/>
  <c r="M51" i="1"/>
  <c r="P51" i="1" s="1"/>
  <c r="J51" i="1"/>
  <c r="I51" i="1"/>
  <c r="H51" i="1"/>
  <c r="G51" i="1"/>
  <c r="F51" i="1"/>
  <c r="K51" i="1" s="1"/>
  <c r="U50" i="1"/>
  <c r="T50" i="1"/>
  <c r="S50" i="1"/>
  <c r="R50" i="1"/>
  <c r="O50" i="1"/>
  <c r="N50" i="1"/>
  <c r="M50" i="1"/>
  <c r="J50" i="1"/>
  <c r="I50" i="1"/>
  <c r="H50" i="1"/>
  <c r="G50" i="1"/>
  <c r="F50" i="1"/>
  <c r="K50" i="1" s="1"/>
  <c r="U49" i="1"/>
  <c r="T49" i="1"/>
  <c r="S49" i="1"/>
  <c r="R49" i="1"/>
  <c r="O49" i="1"/>
  <c r="N49" i="1"/>
  <c r="M49" i="1"/>
  <c r="P49" i="1" s="1"/>
  <c r="J49" i="1"/>
  <c r="I49" i="1"/>
  <c r="H49" i="1"/>
  <c r="G49" i="1"/>
  <c r="F49" i="1"/>
  <c r="T48" i="1"/>
  <c r="S48" i="1"/>
  <c r="R48" i="1"/>
  <c r="P48" i="1"/>
  <c r="O48" i="1"/>
  <c r="N48" i="1"/>
  <c r="M48" i="1"/>
  <c r="J48" i="1"/>
  <c r="I48" i="1"/>
  <c r="H48" i="1"/>
  <c r="G48" i="1"/>
  <c r="K48" i="1" s="1"/>
  <c r="F48" i="1"/>
  <c r="T47" i="1"/>
  <c r="S47" i="1"/>
  <c r="R47" i="1"/>
  <c r="O47" i="1"/>
  <c r="N47" i="1"/>
  <c r="M47" i="1"/>
  <c r="P47" i="1" s="1"/>
  <c r="J47" i="1"/>
  <c r="I47" i="1"/>
  <c r="H47" i="1"/>
  <c r="G47" i="1"/>
  <c r="F47" i="1"/>
  <c r="K47" i="1" s="1"/>
  <c r="U46" i="1"/>
  <c r="T46" i="1"/>
  <c r="S46" i="1"/>
  <c r="R46" i="1"/>
  <c r="O46" i="1"/>
  <c r="N46" i="1"/>
  <c r="M46" i="1"/>
  <c r="J46" i="1"/>
  <c r="I46" i="1"/>
  <c r="H46" i="1"/>
  <c r="G46" i="1"/>
  <c r="F46" i="1"/>
  <c r="K46" i="1" s="1"/>
  <c r="U45" i="1"/>
  <c r="T45" i="1"/>
  <c r="S45" i="1"/>
  <c r="R45" i="1"/>
  <c r="O45" i="1"/>
  <c r="N45" i="1"/>
  <c r="M45" i="1"/>
  <c r="P45" i="1" s="1"/>
  <c r="J45" i="1"/>
  <c r="I45" i="1"/>
  <c r="H45" i="1"/>
  <c r="G45" i="1"/>
  <c r="F45" i="1"/>
  <c r="T44" i="1"/>
  <c r="S44" i="1"/>
  <c r="R44" i="1"/>
  <c r="P44" i="1"/>
  <c r="O44" i="1"/>
  <c r="N44" i="1"/>
  <c r="M44" i="1"/>
  <c r="J44" i="1"/>
  <c r="I44" i="1"/>
  <c r="H44" i="1"/>
  <c r="G44" i="1"/>
  <c r="K44" i="1" s="1"/>
  <c r="F44" i="1"/>
  <c r="T43" i="1"/>
  <c r="S43" i="1"/>
  <c r="R43" i="1"/>
  <c r="O43" i="1"/>
  <c r="N43" i="1"/>
  <c r="M43" i="1"/>
  <c r="P43" i="1" s="1"/>
  <c r="J43" i="1"/>
  <c r="I43" i="1"/>
  <c r="H43" i="1"/>
  <c r="G43" i="1"/>
  <c r="F43" i="1"/>
  <c r="K43" i="1" s="1"/>
  <c r="U42" i="1"/>
  <c r="T42" i="1"/>
  <c r="S42" i="1"/>
  <c r="R42" i="1"/>
  <c r="O42" i="1"/>
  <c r="N42" i="1"/>
  <c r="M42" i="1"/>
  <c r="J42" i="1"/>
  <c r="I42" i="1"/>
  <c r="F42" i="1"/>
  <c r="T41" i="1"/>
  <c r="S41" i="1"/>
  <c r="R41" i="1"/>
  <c r="O41" i="1"/>
  <c r="N41" i="1"/>
  <c r="M41" i="1"/>
  <c r="J41" i="1"/>
  <c r="I41" i="1"/>
  <c r="H41" i="1"/>
  <c r="G41" i="1"/>
  <c r="F41" i="1"/>
  <c r="K41" i="1" s="1"/>
  <c r="U40" i="1"/>
  <c r="T40" i="1"/>
  <c r="S40" i="1"/>
  <c r="R40" i="1"/>
  <c r="O40" i="1"/>
  <c r="N40" i="1"/>
  <c r="M40" i="1"/>
  <c r="J40" i="1"/>
  <c r="I40" i="1"/>
  <c r="H40" i="1"/>
  <c r="G40" i="1"/>
  <c r="F40" i="1"/>
  <c r="K40" i="1" s="1"/>
  <c r="U39" i="1"/>
  <c r="T39" i="1"/>
  <c r="S39" i="1"/>
  <c r="R39" i="1"/>
  <c r="O39" i="1"/>
  <c r="N39" i="1"/>
  <c r="M39" i="1"/>
  <c r="P39" i="1" s="1"/>
  <c r="J39" i="1"/>
  <c r="I39" i="1"/>
  <c r="H39" i="1"/>
  <c r="G39" i="1"/>
  <c r="F39" i="1"/>
  <c r="T38" i="1"/>
  <c r="S38" i="1"/>
  <c r="R38" i="1"/>
  <c r="U38" i="1" s="1"/>
  <c r="O38" i="1"/>
  <c r="P38" i="1" s="1"/>
  <c r="N38" i="1"/>
  <c r="M38" i="1"/>
  <c r="J38" i="1"/>
  <c r="I38" i="1"/>
  <c r="H38" i="1"/>
  <c r="G38" i="1"/>
  <c r="K38" i="1" s="1"/>
  <c r="F38" i="1"/>
  <c r="T37" i="1"/>
  <c r="S37" i="1"/>
  <c r="U37" i="1" s="1"/>
  <c r="R37" i="1"/>
  <c r="O37" i="1"/>
  <c r="N37" i="1"/>
  <c r="M37" i="1"/>
  <c r="J37" i="1"/>
  <c r="I37" i="1"/>
  <c r="H37" i="1"/>
  <c r="G37" i="1"/>
  <c r="K37" i="1" s="1"/>
  <c r="F37" i="1"/>
  <c r="U36" i="1"/>
  <c r="T36" i="1"/>
  <c r="S36" i="1"/>
  <c r="R36" i="1"/>
  <c r="O36" i="1"/>
  <c r="N36" i="1"/>
  <c r="M36" i="1"/>
  <c r="P36" i="1" s="1"/>
  <c r="J36" i="1"/>
  <c r="I36" i="1"/>
  <c r="H36" i="1"/>
  <c r="G36" i="1"/>
  <c r="F36" i="1"/>
  <c r="K36" i="1" s="1"/>
  <c r="T35" i="1"/>
  <c r="S35" i="1"/>
  <c r="U35" i="1" s="1"/>
  <c r="R35" i="1"/>
  <c r="P35" i="1"/>
  <c r="O35" i="1"/>
  <c r="N35" i="1"/>
  <c r="M35" i="1"/>
  <c r="J35" i="1"/>
  <c r="I35" i="1"/>
  <c r="H35" i="1"/>
  <c r="G35" i="1"/>
  <c r="K35" i="1" s="1"/>
  <c r="F35" i="1"/>
  <c r="T34" i="1"/>
  <c r="S34" i="1"/>
  <c r="R34" i="1"/>
  <c r="U34" i="1" s="1"/>
  <c r="O34" i="1"/>
  <c r="P34" i="1" s="1"/>
  <c r="N34" i="1"/>
  <c r="M34" i="1"/>
  <c r="J34" i="1"/>
  <c r="I34" i="1"/>
  <c r="H34" i="1"/>
  <c r="G34" i="1"/>
  <c r="K34" i="1" s="1"/>
  <c r="F34" i="1"/>
  <c r="T33" i="1"/>
  <c r="S33" i="1"/>
  <c r="U33" i="1" s="1"/>
  <c r="R33" i="1"/>
  <c r="O33" i="1"/>
  <c r="N33" i="1"/>
  <c r="M33" i="1"/>
  <c r="J33" i="1"/>
  <c r="I33" i="1"/>
  <c r="H33" i="1"/>
  <c r="G33" i="1"/>
  <c r="K33" i="1" s="1"/>
  <c r="F33" i="1"/>
  <c r="U32" i="1"/>
  <c r="T32" i="1"/>
  <c r="S32" i="1"/>
  <c r="R32" i="1"/>
  <c r="O32" i="1"/>
  <c r="N32" i="1"/>
  <c r="M32" i="1"/>
  <c r="P32" i="1" s="1"/>
  <c r="J32" i="1"/>
  <c r="I32" i="1"/>
  <c r="H32" i="1"/>
  <c r="G32" i="1"/>
  <c r="F32" i="1"/>
  <c r="K32" i="1" s="1"/>
  <c r="T31" i="1"/>
  <c r="S31" i="1"/>
  <c r="U31" i="1" s="1"/>
  <c r="R31" i="1"/>
  <c r="P31" i="1"/>
  <c r="O31" i="1"/>
  <c r="N31" i="1"/>
  <c r="M31" i="1"/>
  <c r="J31" i="1"/>
  <c r="I31" i="1"/>
  <c r="H31" i="1"/>
  <c r="G31" i="1"/>
  <c r="K31" i="1" s="1"/>
  <c r="F31" i="1"/>
  <c r="T30" i="1"/>
  <c r="S30" i="1"/>
  <c r="R30" i="1"/>
  <c r="U30" i="1" s="1"/>
  <c r="O30" i="1"/>
  <c r="P30" i="1" s="1"/>
  <c r="N30" i="1"/>
  <c r="M30" i="1"/>
  <c r="J30" i="1"/>
  <c r="I30" i="1"/>
  <c r="H30" i="1"/>
  <c r="G30" i="1"/>
  <c r="K30" i="1" s="1"/>
  <c r="F30" i="1"/>
  <c r="T29" i="1"/>
  <c r="S29" i="1"/>
  <c r="U29" i="1" s="1"/>
  <c r="R29" i="1"/>
  <c r="O29" i="1"/>
  <c r="N29" i="1"/>
  <c r="M29" i="1"/>
  <c r="J29" i="1"/>
  <c r="I29" i="1"/>
  <c r="H29" i="1"/>
  <c r="G29" i="1"/>
  <c r="K29" i="1" s="1"/>
  <c r="F29" i="1"/>
  <c r="U28" i="1"/>
  <c r="T28" i="1"/>
  <c r="S28" i="1"/>
  <c r="R28" i="1"/>
  <c r="O28" i="1"/>
  <c r="N28" i="1"/>
  <c r="M28" i="1"/>
  <c r="P28" i="1" s="1"/>
  <c r="J28" i="1"/>
  <c r="I28" i="1"/>
  <c r="H28" i="1"/>
  <c r="G28" i="1"/>
  <c r="F28" i="1"/>
  <c r="K28" i="1" s="1"/>
  <c r="T27" i="1"/>
  <c r="S27" i="1"/>
  <c r="U27" i="1" s="1"/>
  <c r="R27" i="1"/>
  <c r="P27" i="1"/>
  <c r="O27" i="1"/>
  <c r="N27" i="1"/>
  <c r="M27" i="1"/>
  <c r="J27" i="1"/>
  <c r="I27" i="1"/>
  <c r="H27" i="1"/>
  <c r="G27" i="1"/>
  <c r="K27" i="1" s="1"/>
  <c r="F27" i="1"/>
  <c r="T26" i="1"/>
  <c r="S26" i="1"/>
  <c r="R26" i="1"/>
  <c r="U26" i="1" s="1"/>
  <c r="O26" i="1"/>
  <c r="P26" i="1" s="1"/>
  <c r="N26" i="1"/>
  <c r="M26" i="1"/>
  <c r="J26" i="1"/>
  <c r="I26" i="1"/>
  <c r="H26" i="1"/>
  <c r="G26" i="1"/>
  <c r="K26" i="1" s="1"/>
  <c r="F26" i="1"/>
  <c r="T25" i="1"/>
  <c r="S25" i="1"/>
  <c r="U25" i="1" s="1"/>
  <c r="R25" i="1"/>
  <c r="O25" i="1"/>
  <c r="N25" i="1"/>
  <c r="M25" i="1"/>
  <c r="J25" i="1"/>
  <c r="I25" i="1"/>
  <c r="H25" i="1"/>
  <c r="G25" i="1"/>
  <c r="K25" i="1" s="1"/>
  <c r="F25" i="1"/>
  <c r="U24" i="1"/>
  <c r="T24" i="1"/>
  <c r="S24" i="1"/>
  <c r="R24" i="1"/>
  <c r="O24" i="1"/>
  <c r="N24" i="1"/>
  <c r="M24" i="1"/>
  <c r="P24" i="1" s="1"/>
  <c r="J24" i="1"/>
  <c r="I24" i="1"/>
  <c r="H24" i="1"/>
  <c r="G24" i="1"/>
  <c r="F24" i="1"/>
  <c r="K24" i="1" s="1"/>
  <c r="T23" i="1"/>
  <c r="S23" i="1"/>
  <c r="U23" i="1" s="1"/>
  <c r="R23" i="1"/>
  <c r="P23" i="1"/>
  <c r="O23" i="1"/>
  <c r="N23" i="1"/>
  <c r="M23" i="1"/>
  <c r="J23" i="1"/>
  <c r="I23" i="1"/>
  <c r="H23" i="1"/>
  <c r="G23" i="1"/>
  <c r="K23" i="1" s="1"/>
  <c r="F23" i="1"/>
  <c r="T22" i="1"/>
  <c r="S22" i="1"/>
  <c r="R22" i="1"/>
  <c r="U22" i="1" s="1"/>
  <c r="O22" i="1"/>
  <c r="N22" i="1"/>
  <c r="M22" i="1"/>
  <c r="P22" i="1" s="1"/>
  <c r="J22" i="1"/>
  <c r="I22" i="1"/>
  <c r="H22" i="1"/>
  <c r="G22" i="1"/>
  <c r="K22" i="1" s="1"/>
  <c r="F22" i="1"/>
  <c r="T21" i="1"/>
  <c r="S21" i="1"/>
  <c r="R21" i="1"/>
  <c r="U21" i="1" s="1"/>
  <c r="P21" i="1"/>
  <c r="O21" i="1"/>
  <c r="N21" i="1"/>
  <c r="M21" i="1"/>
  <c r="J21" i="1"/>
  <c r="I21" i="1"/>
  <c r="H21" i="1"/>
  <c r="G21" i="1"/>
  <c r="F21" i="1"/>
  <c r="K21" i="1" s="1"/>
  <c r="T20" i="1"/>
  <c r="S20" i="1"/>
  <c r="U20" i="1" s="1"/>
  <c r="R20" i="1"/>
  <c r="O20" i="1"/>
  <c r="N20" i="1"/>
  <c r="M20" i="1"/>
  <c r="P20" i="1" s="1"/>
  <c r="J20" i="1"/>
  <c r="I20" i="1"/>
  <c r="H20" i="1"/>
  <c r="G20" i="1"/>
  <c r="K20" i="1" s="1"/>
  <c r="F20" i="1"/>
  <c r="T19" i="1"/>
  <c r="S19" i="1"/>
  <c r="R19" i="1"/>
  <c r="U19" i="1" s="1"/>
  <c r="O19" i="1"/>
  <c r="N19" i="1"/>
  <c r="P19" i="1" s="1"/>
  <c r="M19" i="1"/>
  <c r="J19" i="1"/>
  <c r="I19" i="1"/>
  <c r="H19" i="1"/>
  <c r="G19" i="1"/>
  <c r="F19" i="1"/>
  <c r="K19" i="1" s="1"/>
  <c r="U18" i="1"/>
  <c r="T18" i="1"/>
  <c r="S18" i="1"/>
  <c r="R18" i="1"/>
  <c r="O18" i="1"/>
  <c r="N18" i="1"/>
  <c r="M18" i="1"/>
  <c r="P18" i="1" s="1"/>
  <c r="J18" i="1"/>
  <c r="I18" i="1"/>
  <c r="H18" i="1"/>
  <c r="G18" i="1"/>
  <c r="K18" i="1" s="1"/>
  <c r="F18" i="1"/>
  <c r="T17" i="1"/>
  <c r="S17" i="1"/>
  <c r="R17" i="1"/>
  <c r="U17" i="1" s="1"/>
  <c r="P17" i="1"/>
  <c r="O17" i="1"/>
  <c r="N17" i="1"/>
  <c r="M17" i="1"/>
  <c r="J17" i="1"/>
  <c r="I17" i="1"/>
  <c r="H17" i="1"/>
  <c r="G17" i="1"/>
  <c r="F17" i="1"/>
  <c r="K17" i="1" s="1"/>
  <c r="T16" i="1"/>
  <c r="S16" i="1"/>
  <c r="U16" i="1" s="1"/>
  <c r="R16" i="1"/>
  <c r="O16" i="1"/>
  <c r="N16" i="1"/>
  <c r="M16" i="1"/>
  <c r="P16" i="1" s="1"/>
  <c r="J16" i="1"/>
  <c r="I16" i="1"/>
  <c r="H16" i="1"/>
  <c r="G16" i="1"/>
  <c r="K16" i="1" s="1"/>
  <c r="F16" i="1"/>
  <c r="T15" i="1"/>
  <c r="S15" i="1"/>
  <c r="R15" i="1"/>
  <c r="U15" i="1" s="1"/>
  <c r="O15" i="1"/>
  <c r="N15" i="1"/>
  <c r="P15" i="1" s="1"/>
  <c r="M15" i="1"/>
  <c r="J15" i="1"/>
  <c r="I15" i="1"/>
  <c r="H15" i="1"/>
  <c r="G15" i="1"/>
  <c r="F15" i="1"/>
  <c r="K15" i="1" s="1"/>
  <c r="U14" i="1"/>
  <c r="T14" i="1"/>
  <c r="S14" i="1"/>
  <c r="R14" i="1"/>
  <c r="O14" i="1"/>
  <c r="N14" i="1"/>
  <c r="M14" i="1"/>
  <c r="P14" i="1" s="1"/>
  <c r="J14" i="1"/>
  <c r="I14" i="1"/>
  <c r="H14" i="1"/>
  <c r="G14" i="1"/>
  <c r="K14" i="1" s="1"/>
  <c r="F14" i="1"/>
  <c r="T13" i="1"/>
  <c r="S13" i="1"/>
  <c r="R13" i="1"/>
  <c r="U13" i="1" s="1"/>
  <c r="P13" i="1"/>
  <c r="O13" i="1"/>
  <c r="N13" i="1"/>
  <c r="M13" i="1"/>
  <c r="J13" i="1"/>
  <c r="I13" i="1"/>
  <c r="H13" i="1"/>
  <c r="G13" i="1"/>
  <c r="F13" i="1"/>
  <c r="K13" i="1" s="1"/>
  <c r="T12" i="1"/>
  <c r="S12" i="1"/>
  <c r="U12" i="1" s="1"/>
  <c r="R12" i="1"/>
  <c r="O12" i="1"/>
  <c r="N12" i="1"/>
  <c r="M12" i="1"/>
  <c r="P12" i="1" s="1"/>
  <c r="J12" i="1"/>
  <c r="I12" i="1"/>
  <c r="H12" i="1"/>
  <c r="G12" i="1"/>
  <c r="K12" i="1" s="1"/>
  <c r="F12" i="1"/>
  <c r="T11" i="1"/>
  <c r="S11" i="1"/>
  <c r="R11" i="1"/>
  <c r="U11" i="1" s="1"/>
  <c r="O11" i="1"/>
  <c r="N11" i="1"/>
  <c r="P11" i="1" s="1"/>
  <c r="M11" i="1"/>
  <c r="J11" i="1"/>
  <c r="I11" i="1"/>
  <c r="H11" i="1"/>
  <c r="G11" i="1"/>
  <c r="F11" i="1"/>
  <c r="K11" i="1" s="1"/>
  <c r="U10" i="1"/>
  <c r="T10" i="1"/>
  <c r="S10" i="1"/>
  <c r="R10" i="1"/>
  <c r="O10" i="1"/>
  <c r="N10" i="1"/>
  <c r="M10" i="1"/>
  <c r="P10" i="1" s="1"/>
  <c r="J10" i="1"/>
  <c r="I10" i="1"/>
  <c r="H10" i="1"/>
  <c r="G10" i="1"/>
  <c r="K10" i="1" s="1"/>
  <c r="F10" i="1"/>
  <c r="T9" i="1"/>
  <c r="S9" i="1"/>
  <c r="R9" i="1"/>
  <c r="U9" i="1" s="1"/>
  <c r="P9" i="1"/>
  <c r="O9" i="1"/>
  <c r="N9" i="1"/>
  <c r="M9" i="1"/>
  <c r="J9" i="1"/>
  <c r="I9" i="1"/>
  <c r="H9" i="1"/>
  <c r="G9" i="1"/>
  <c r="F9" i="1"/>
  <c r="K9" i="1" s="1"/>
  <c r="T8" i="1"/>
  <c r="S8" i="1"/>
  <c r="U8" i="1" s="1"/>
  <c r="R8" i="1"/>
  <c r="O8" i="1"/>
  <c r="N8" i="1"/>
  <c r="M8" i="1"/>
  <c r="P8" i="1" s="1"/>
  <c r="J8" i="1"/>
  <c r="I8" i="1"/>
  <c r="H8" i="1"/>
  <c r="G8" i="1"/>
  <c r="K8" i="1" s="1"/>
  <c r="F8" i="1"/>
  <c r="T7" i="1"/>
  <c r="S7" i="1"/>
  <c r="R7" i="1"/>
  <c r="U7" i="1" s="1"/>
  <c r="O7" i="1"/>
  <c r="N7" i="1"/>
  <c r="P7" i="1" s="1"/>
  <c r="M7" i="1"/>
  <c r="J7" i="1"/>
  <c r="I7" i="1"/>
  <c r="H7" i="1"/>
  <c r="G7" i="1"/>
  <c r="F7" i="1"/>
  <c r="K7" i="1" s="1"/>
  <c r="U6" i="1"/>
  <c r="T6" i="1"/>
  <c r="S6" i="1"/>
  <c r="R6" i="1"/>
  <c r="O6" i="1"/>
  <c r="N6" i="1"/>
  <c r="M6" i="1"/>
  <c r="P6" i="1" s="1"/>
  <c r="J6" i="1"/>
  <c r="I6" i="1"/>
  <c r="H6" i="1"/>
  <c r="G6" i="1"/>
  <c r="K6" i="1" s="1"/>
  <c r="F6" i="1"/>
  <c r="T5" i="1"/>
  <c r="S5" i="1"/>
  <c r="R5" i="1"/>
  <c r="U5" i="1" s="1"/>
  <c r="P5" i="1"/>
  <c r="O5" i="1"/>
  <c r="N5" i="1"/>
  <c r="M5" i="1"/>
  <c r="J5" i="1"/>
  <c r="I5" i="1"/>
  <c r="H5" i="1"/>
  <c r="G5" i="1"/>
  <c r="F5" i="1"/>
  <c r="K5" i="1" s="1"/>
  <c r="T4" i="1"/>
  <c r="S4" i="1"/>
  <c r="R4" i="1"/>
  <c r="U4" i="1" s="1"/>
  <c r="P4" i="1"/>
  <c r="O4" i="1"/>
  <c r="N4" i="1"/>
  <c r="M4" i="1"/>
  <c r="J4" i="1"/>
  <c r="I4" i="1"/>
  <c r="H4" i="1"/>
  <c r="G4" i="1"/>
  <c r="F4" i="1"/>
  <c r="K4" i="1" s="1"/>
  <c r="V14" i="1" l="1"/>
  <c r="V42" i="1"/>
  <c r="V8" i="1"/>
  <c r="V25" i="1"/>
  <c r="V33" i="1"/>
  <c r="V38" i="1"/>
  <c r="V5" i="1"/>
  <c r="V13" i="1"/>
  <c r="V21" i="1"/>
  <c r="V31" i="1"/>
  <c r="V9" i="1"/>
  <c r="V27" i="1"/>
  <c r="V16" i="1"/>
  <c r="V28" i="1"/>
  <c r="V30" i="1"/>
  <c r="Q80" i="1"/>
  <c r="V26" i="1"/>
  <c r="V29" i="1"/>
  <c r="V32" i="1"/>
  <c r="Q68" i="1"/>
  <c r="Q67" i="1"/>
  <c r="Q104" i="1"/>
  <c r="Q114" i="1"/>
  <c r="Q116" i="1"/>
  <c r="Q118" i="1"/>
  <c r="Q119" i="1"/>
  <c r="U41" i="1"/>
  <c r="V41" i="1" s="1"/>
  <c r="P42" i="1"/>
  <c r="K45" i="1"/>
  <c r="P46" i="1"/>
  <c r="Q46" i="1" s="1"/>
  <c r="K49" i="1"/>
  <c r="P50" i="1"/>
  <c r="K53" i="1"/>
  <c r="P55" i="1"/>
  <c r="Q55" i="1" s="1"/>
  <c r="K56" i="1"/>
  <c r="P59" i="1"/>
  <c r="K60" i="1"/>
  <c r="L60" i="1" s="1"/>
  <c r="P63" i="1"/>
  <c r="K64" i="1"/>
  <c r="Q64" i="1"/>
  <c r="U67" i="1"/>
  <c r="V89" i="1" s="1"/>
  <c r="U71" i="1"/>
  <c r="U75" i="1"/>
  <c r="U79" i="1"/>
  <c r="U83" i="1"/>
  <c r="U87" i="1"/>
  <c r="V39" i="1"/>
  <c r="Q79" i="1"/>
  <c r="Q87" i="1"/>
  <c r="P41" i="1"/>
  <c r="K42" i="1"/>
  <c r="Q44" i="1"/>
  <c r="Q52" i="1"/>
  <c r="U56" i="1"/>
  <c r="U60" i="1"/>
  <c r="U64" i="1"/>
  <c r="K68" i="1"/>
  <c r="K72" i="1"/>
  <c r="K76" i="1"/>
  <c r="K80" i="1"/>
  <c r="K84" i="1"/>
  <c r="K88" i="1"/>
  <c r="K92" i="1"/>
  <c r="Q78" i="1"/>
  <c r="P25" i="1"/>
  <c r="Q25" i="1" s="1"/>
  <c r="P29" i="1"/>
  <c r="P33" i="1"/>
  <c r="P37" i="1"/>
  <c r="K39" i="1"/>
  <c r="L39" i="1" s="1"/>
  <c r="P40" i="1"/>
  <c r="U43" i="1"/>
  <c r="U44" i="1"/>
  <c r="V46" i="1" s="1"/>
  <c r="U47" i="1"/>
  <c r="V47" i="1" s="1"/>
  <c r="U48" i="1"/>
  <c r="U51" i="1"/>
  <c r="U52" i="1"/>
  <c r="L54" i="1"/>
  <c r="L62" i="1"/>
  <c r="U66" i="1"/>
  <c r="P69" i="1"/>
  <c r="Q69" i="1" s="1"/>
  <c r="U70" i="1"/>
  <c r="P73" i="1"/>
  <c r="K87" i="1"/>
  <c r="K91" i="1"/>
  <c r="K95" i="1"/>
  <c r="L95" i="1" s="1"/>
  <c r="K98" i="1"/>
  <c r="K102" i="1"/>
  <c r="L110" i="1"/>
  <c r="Q111" i="1"/>
  <c r="V111" i="1"/>
  <c r="Q117" i="1"/>
  <c r="Q120" i="1"/>
  <c r="Q122" i="1"/>
  <c r="Q123" i="1"/>
  <c r="U95" i="1"/>
  <c r="V95" i="1" s="1"/>
  <c r="L103" i="1"/>
  <c r="Q107" i="1"/>
  <c r="V115" i="1"/>
  <c r="V120" i="1"/>
  <c r="Q121" i="1"/>
  <c r="V105" i="1"/>
  <c r="Q110" i="1"/>
  <c r="Q112" i="1"/>
  <c r="Q115" i="1"/>
  <c r="V121" i="1"/>
  <c r="K125" i="1"/>
  <c r="L125" i="1" s="1"/>
  <c r="Q125" i="1"/>
  <c r="L133" i="1"/>
  <c r="Q133" i="1"/>
  <c r="Q140" i="1"/>
  <c r="Q141" i="1"/>
  <c r="L147" i="1"/>
  <c r="Q148" i="1"/>
  <c r="Q151" i="1"/>
  <c r="L153" i="1"/>
  <c r="L154" i="1"/>
  <c r="L159" i="1"/>
  <c r="Q126" i="1"/>
  <c r="L128" i="1"/>
  <c r="Q128" i="1"/>
  <c r="L131" i="1"/>
  <c r="Q131" i="1"/>
  <c r="L136" i="1"/>
  <c r="L137" i="1"/>
  <c r="L138" i="1"/>
  <c r="Q138" i="1"/>
  <c r="L143" i="1"/>
  <c r="Q143" i="1"/>
  <c r="L144" i="1"/>
  <c r="L145" i="1"/>
  <c r="L146" i="1"/>
  <c r="V148" i="1"/>
  <c r="L152" i="1"/>
  <c r="Q153" i="1"/>
  <c r="Q154" i="1"/>
  <c r="L158" i="1"/>
  <c r="Q124" i="1"/>
  <c r="L129" i="1"/>
  <c r="Q129" i="1"/>
  <c r="Q137" i="1"/>
  <c r="L142" i="1"/>
  <c r="Q144" i="1"/>
  <c r="Q145" i="1"/>
  <c r="Q146" i="1"/>
  <c r="Q147" i="1"/>
  <c r="L149" i="1"/>
  <c r="L150" i="1"/>
  <c r="L151" i="1"/>
  <c r="V151" i="1"/>
  <c r="Q152" i="1"/>
  <c r="Q155" i="1"/>
  <c r="L156" i="1"/>
  <c r="L157" i="1"/>
  <c r="Q158" i="1"/>
  <c r="U124" i="1"/>
  <c r="V124" i="1" s="1"/>
  <c r="L126" i="1"/>
  <c r="Q127" i="1"/>
  <c r="V127" i="1"/>
  <c r="Q130" i="1"/>
  <c r="Q132" i="1"/>
  <c r="L134" i="1"/>
  <c r="Q134" i="1"/>
  <c r="L139" i="1"/>
  <c r="Q139" i="1"/>
  <c r="L140" i="1"/>
  <c r="L141" i="1"/>
  <c r="Q142" i="1"/>
  <c r="L148" i="1"/>
  <c r="Q149" i="1"/>
  <c r="Q150" i="1"/>
  <c r="V152" i="1"/>
  <c r="L155" i="1"/>
  <c r="Q156" i="1"/>
  <c r="Q157" i="1"/>
  <c r="L160" i="1"/>
  <c r="L161" i="1"/>
  <c r="V161" i="1"/>
  <c r="Q162" i="1"/>
  <c r="L167" i="1"/>
  <c r="Q167" i="1"/>
  <c r="L168" i="1"/>
  <c r="L169" i="1"/>
  <c r="Q170" i="1"/>
  <c r="L176" i="1"/>
  <c r="L177" i="1"/>
  <c r="Q178" i="1"/>
  <c r="Q179" i="1"/>
  <c r="U159" i="1"/>
  <c r="V143" i="1" s="1"/>
  <c r="Q160" i="1"/>
  <c r="Q161" i="1"/>
  <c r="L166" i="1"/>
  <c r="Q168" i="1"/>
  <c r="Q169" i="1"/>
  <c r="V172" i="1"/>
  <c r="L181" i="1"/>
  <c r="L174" i="1"/>
  <c r="V174" i="1"/>
  <c r="Q176" i="1"/>
  <c r="Q177" i="1"/>
  <c r="Q182" i="1"/>
  <c r="L163" i="1"/>
  <c r="Q163" i="1"/>
  <c r="L164" i="1"/>
  <c r="L165" i="1"/>
  <c r="Q166" i="1"/>
  <c r="L171" i="1"/>
  <c r="Q171" i="1"/>
  <c r="L172" i="1"/>
  <c r="L173" i="1"/>
  <c r="L179" i="1"/>
  <c r="V179" i="1"/>
  <c r="L180" i="1"/>
  <c r="Q180" i="1"/>
  <c r="V180" i="1"/>
  <c r="Q159" i="1"/>
  <c r="L162" i="1"/>
  <c r="Q164" i="1"/>
  <c r="Q165" i="1"/>
  <c r="L170" i="1"/>
  <c r="V170" i="1"/>
  <c r="Q172" i="1"/>
  <c r="Q173" i="1"/>
  <c r="V175" i="1"/>
  <c r="W175" i="1" s="1"/>
  <c r="V176" i="1"/>
  <c r="L178" i="1"/>
  <c r="L182" i="1"/>
  <c r="L183" i="1"/>
  <c r="L184" i="1"/>
  <c r="Q184" i="1"/>
  <c r="V184" i="1"/>
  <c r="Q187" i="1"/>
  <c r="L189" i="1"/>
  <c r="Q189" i="1"/>
  <c r="L191" i="1"/>
  <c r="L192" i="1"/>
  <c r="Q192" i="1"/>
  <c r="V192" i="1"/>
  <c r="Q195" i="1"/>
  <c r="L197" i="1"/>
  <c r="Q197" i="1"/>
  <c r="L198" i="1"/>
  <c r="W198" i="1" s="1"/>
  <c r="L199" i="1"/>
  <c r="V199" i="1"/>
  <c r="L200" i="1"/>
  <c r="Q200" i="1"/>
  <c r="V200" i="1"/>
  <c r="Q203" i="1"/>
  <c r="L205" i="1"/>
  <c r="Q205" i="1"/>
  <c r="L206" i="1"/>
  <c r="L207" i="1"/>
  <c r="V207" i="1"/>
  <c r="L208" i="1"/>
  <c r="W208" i="1" s="1"/>
  <c r="Q208" i="1"/>
  <c r="V208" i="1"/>
  <c r="Q211" i="1"/>
  <c r="L213" i="1"/>
  <c r="W213" i="1" s="1"/>
  <c r="Q213" i="1"/>
  <c r="L214" i="1"/>
  <c r="L215" i="1"/>
  <c r="V215" i="1"/>
  <c r="L216" i="1"/>
  <c r="Q216" i="1"/>
  <c r="V216" i="1"/>
  <c r="V186" i="1"/>
  <c r="L190" i="1"/>
  <c r="Q190" i="1"/>
  <c r="V194" i="1"/>
  <c r="V197" i="1"/>
  <c r="Q198" i="1"/>
  <c r="V202" i="1"/>
  <c r="Q206" i="1"/>
  <c r="V209" i="1"/>
  <c r="V210" i="1"/>
  <c r="Q214" i="1"/>
  <c r="V218" i="1"/>
  <c r="W220" i="1"/>
  <c r="X220" i="1" s="1"/>
  <c r="Q181" i="1"/>
  <c r="Q183" i="1"/>
  <c r="L185" i="1"/>
  <c r="W185" i="1" s="1"/>
  <c r="Q185" i="1"/>
  <c r="L187" i="1"/>
  <c r="V187" i="1"/>
  <c r="L188" i="1"/>
  <c r="Q188" i="1"/>
  <c r="Q191" i="1"/>
  <c r="W193" i="1"/>
  <c r="L194" i="1"/>
  <c r="L195" i="1"/>
  <c r="L196" i="1"/>
  <c r="V196" i="1"/>
  <c r="Q199" i="1"/>
  <c r="L201" i="1"/>
  <c r="Q201" i="1"/>
  <c r="L202" i="1"/>
  <c r="W202" i="1" s="1"/>
  <c r="L203" i="1"/>
  <c r="W203" i="1" s="1"/>
  <c r="V203" i="1"/>
  <c r="L204" i="1"/>
  <c r="Q204" i="1"/>
  <c r="V204" i="1"/>
  <c r="Q209" i="1"/>
  <c r="W209" i="1" s="1"/>
  <c r="L210" i="1"/>
  <c r="W210" i="1" s="1"/>
  <c r="L211" i="1"/>
  <c r="L212" i="1"/>
  <c r="Q212" i="1"/>
  <c r="V212" i="1"/>
  <c r="W217" i="1"/>
  <c r="Q217" i="1"/>
  <c r="L218" i="1"/>
  <c r="X219" i="1"/>
  <c r="U181" i="1"/>
  <c r="V181" i="1" s="1"/>
  <c r="V185" i="1"/>
  <c r="L186" i="1"/>
  <c r="W186" i="1" s="1"/>
  <c r="Q186" i="1"/>
  <c r="V193" i="1"/>
  <c r="Q194" i="1"/>
  <c r="V198" i="1"/>
  <c r="V201" i="1"/>
  <c r="Q202" i="1"/>
  <c r="V205" i="1"/>
  <c r="V206" i="1"/>
  <c r="Q210" i="1"/>
  <c r="V213" i="1"/>
  <c r="V214" i="1"/>
  <c r="Q218" i="1"/>
  <c r="Q220" i="1"/>
  <c r="X213" i="1" l="1"/>
  <c r="W128" i="1"/>
  <c r="W172" i="1"/>
  <c r="V159" i="1"/>
  <c r="V136" i="1"/>
  <c r="W136" i="1" s="1"/>
  <c r="V144" i="1"/>
  <c r="V154" i="1"/>
  <c r="W154" i="1" s="1"/>
  <c r="V138" i="1"/>
  <c r="V149" i="1"/>
  <c r="V140" i="1"/>
  <c r="W140" i="1" s="1"/>
  <c r="V157" i="1"/>
  <c r="W157" i="1" s="1"/>
  <c r="V153" i="1"/>
  <c r="V171" i="1"/>
  <c r="V166" i="1"/>
  <c r="W166" i="1" s="1"/>
  <c r="V167" i="1"/>
  <c r="V160" i="1"/>
  <c r="V135" i="1"/>
  <c r="W135" i="1" s="1"/>
  <c r="V169" i="1"/>
  <c r="V162" i="1"/>
  <c r="V139" i="1"/>
  <c r="V145" i="1"/>
  <c r="V137" i="1"/>
  <c r="W137" i="1" s="1"/>
  <c r="V150" i="1"/>
  <c r="V156" i="1"/>
  <c r="V163" i="1"/>
  <c r="V173" i="1"/>
  <c r="V168" i="1"/>
  <c r="V142" i="1"/>
  <c r="V141" i="1"/>
  <c r="V165" i="1"/>
  <c r="W165" i="1" s="1"/>
  <c r="V147" i="1"/>
  <c r="V146" i="1"/>
  <c r="V155" i="1"/>
  <c r="V164" i="1"/>
  <c r="W164" i="1" s="1"/>
  <c r="W183" i="1"/>
  <c r="V158" i="1"/>
  <c r="W144" i="1"/>
  <c r="V70" i="1"/>
  <c r="W54" i="1"/>
  <c r="L93" i="1"/>
  <c r="L69" i="1"/>
  <c r="V57" i="1"/>
  <c r="V80" i="1"/>
  <c r="V72" i="1"/>
  <c r="L107" i="1"/>
  <c r="Q17" i="1"/>
  <c r="Q9" i="1"/>
  <c r="L43" i="1"/>
  <c r="Q11" i="1"/>
  <c r="L59" i="1"/>
  <c r="L70" i="1"/>
  <c r="Q27" i="1"/>
  <c r="L14" i="1"/>
  <c r="L21" i="1"/>
  <c r="L5" i="1"/>
  <c r="W5" i="1" s="1"/>
  <c r="W196" i="1"/>
  <c r="W200" i="1"/>
  <c r="W170" i="1"/>
  <c r="W179" i="1"/>
  <c r="W163" i="1"/>
  <c r="W167" i="1"/>
  <c r="W139" i="1"/>
  <c r="W152" i="1"/>
  <c r="V130" i="1"/>
  <c r="W153" i="1"/>
  <c r="L115" i="1"/>
  <c r="W115" i="1" s="1"/>
  <c r="L112" i="1"/>
  <c r="V101" i="1"/>
  <c r="L120" i="1"/>
  <c r="W120" i="1" s="1"/>
  <c r="V113" i="1"/>
  <c r="V104" i="1"/>
  <c r="Q100" i="1"/>
  <c r="Q106" i="1"/>
  <c r="L98" i="1"/>
  <c r="L91" i="1"/>
  <c r="L61" i="1"/>
  <c r="V52" i="1"/>
  <c r="Q37" i="1"/>
  <c r="Q85" i="1"/>
  <c r="Q77" i="1"/>
  <c r="Q58" i="1"/>
  <c r="L100" i="1"/>
  <c r="L92" i="1"/>
  <c r="L84" i="1"/>
  <c r="L76" i="1"/>
  <c r="L68" i="1"/>
  <c r="W68" i="1" s="1"/>
  <c r="V61" i="1"/>
  <c r="Q57" i="1"/>
  <c r="V49" i="1"/>
  <c r="L42" i="1"/>
  <c r="W42" i="1" s="1"/>
  <c r="V86" i="1"/>
  <c r="L79" i="1"/>
  <c r="V74" i="1"/>
  <c r="Q51" i="1"/>
  <c r="Q101" i="1"/>
  <c r="L96" i="1"/>
  <c r="V87" i="1"/>
  <c r="V79" i="1"/>
  <c r="V71" i="1"/>
  <c r="L64" i="1"/>
  <c r="Q59" i="1"/>
  <c r="L53" i="1"/>
  <c r="L45" i="1"/>
  <c r="V123" i="1"/>
  <c r="L113" i="1"/>
  <c r="Q108" i="1"/>
  <c r="L106" i="1"/>
  <c r="Q103" i="1"/>
  <c r="Q94" i="1"/>
  <c r="Q90" i="1"/>
  <c r="L67" i="1"/>
  <c r="Q92" i="1"/>
  <c r="L83" i="1"/>
  <c r="Q36" i="1"/>
  <c r="L20" i="1"/>
  <c r="L17" i="1"/>
  <c r="L12" i="1"/>
  <c r="L9" i="1"/>
  <c r="W9" i="1" s="1"/>
  <c r="Q72" i="1"/>
  <c r="Q39" i="1"/>
  <c r="Q8" i="1"/>
  <c r="L90" i="1"/>
  <c r="W90" i="1" s="1"/>
  <c r="L48" i="1"/>
  <c r="L24" i="1"/>
  <c r="V85" i="1"/>
  <c r="V69" i="1"/>
  <c r="L38" i="1"/>
  <c r="Q26" i="1"/>
  <c r="Q24" i="1"/>
  <c r="Q16" i="1"/>
  <c r="L4" i="1"/>
  <c r="L66" i="1"/>
  <c r="Q38" i="1"/>
  <c r="Q30" i="1"/>
  <c r="V98" i="1"/>
  <c r="V100" i="1"/>
  <c r="L77" i="1"/>
  <c r="L97" i="1"/>
  <c r="Q4" i="1"/>
  <c r="V94" i="1"/>
  <c r="V90" i="1"/>
  <c r="Q54" i="1"/>
  <c r="L37" i="1"/>
  <c r="W37" i="1" s="1"/>
  <c r="Q20" i="1"/>
  <c r="Q19" i="1"/>
  <c r="Q10" i="1"/>
  <c r="Q34" i="1"/>
  <c r="L22" i="1"/>
  <c r="L6" i="1"/>
  <c r="L13" i="1"/>
  <c r="V73" i="1"/>
  <c r="Q31" i="1"/>
  <c r="W218" i="1"/>
  <c r="W204" i="1"/>
  <c r="W215" i="1"/>
  <c r="X215" i="1" s="1"/>
  <c r="W205" i="1"/>
  <c r="W176" i="1"/>
  <c r="W161" i="1"/>
  <c r="W156" i="1"/>
  <c r="W158" i="1"/>
  <c r="V119" i="1"/>
  <c r="V44" i="1"/>
  <c r="V190" i="1"/>
  <c r="V182" i="1"/>
  <c r="W212" i="1"/>
  <c r="W201" i="1"/>
  <c r="W195" i="1"/>
  <c r="V188" i="1"/>
  <c r="W188" i="1" s="1"/>
  <c r="W187" i="1"/>
  <c r="W190" i="1"/>
  <c r="W214" i="1"/>
  <c r="W207" i="1"/>
  <c r="X209" i="1" s="1"/>
  <c r="W197" i="1"/>
  <c r="W192" i="1"/>
  <c r="X192" i="1" s="1"/>
  <c r="W184" i="1"/>
  <c r="V178" i="1"/>
  <c r="W162" i="1"/>
  <c r="W171" i="1"/>
  <c r="W174" i="1"/>
  <c r="W169" i="1"/>
  <c r="W160" i="1"/>
  <c r="W155" i="1"/>
  <c r="W141" i="1"/>
  <c r="V134" i="1"/>
  <c r="W134" i="1" s="1"/>
  <c r="L132" i="1"/>
  <c r="L127" i="1"/>
  <c r="W127" i="1" s="1"/>
  <c r="W150" i="1"/>
  <c r="W142" i="1"/>
  <c r="V133" i="1"/>
  <c r="W133" i="1" s="1"/>
  <c r="V125" i="1"/>
  <c r="W125" i="1" s="1"/>
  <c r="W146" i="1"/>
  <c r="W143" i="1"/>
  <c r="V131" i="1"/>
  <c r="W131" i="1" s="1"/>
  <c r="L130" i="1"/>
  <c r="W130" i="1" s="1"/>
  <c r="W159" i="1"/>
  <c r="V132" i="1"/>
  <c r="L124" i="1"/>
  <c r="W124" i="1" s="1"/>
  <c r="L119" i="1"/>
  <c r="W119" i="1" s="1"/>
  <c r="V114" i="1"/>
  <c r="V97" i="1"/>
  <c r="V118" i="1"/>
  <c r="Q109" i="1"/>
  <c r="L104" i="1"/>
  <c r="W104" i="1" s="1"/>
  <c r="L99" i="1"/>
  <c r="V116" i="1"/>
  <c r="L111" i="1"/>
  <c r="W111" i="1" s="1"/>
  <c r="V102" i="1"/>
  <c r="Q102" i="1"/>
  <c r="L87" i="1"/>
  <c r="W87" i="1" s="1"/>
  <c r="V66" i="1"/>
  <c r="L58" i="1"/>
  <c r="V51" i="1"/>
  <c r="V62" i="1"/>
  <c r="V58" i="1"/>
  <c r="V54" i="1"/>
  <c r="V43" i="1"/>
  <c r="Q33" i="1"/>
  <c r="Q82" i="1"/>
  <c r="Q74" i="1"/>
  <c r="L50" i="1"/>
  <c r="W50" i="1" s="1"/>
  <c r="V99" i="1"/>
  <c r="L89" i="1"/>
  <c r="L81" i="1"/>
  <c r="L73" i="1"/>
  <c r="W73" i="1" s="1"/>
  <c r="V65" i="1"/>
  <c r="Q61" i="1"/>
  <c r="V56" i="1"/>
  <c r="Q48" i="1"/>
  <c r="Q41" i="1"/>
  <c r="Q83" i="1"/>
  <c r="V78" i="1"/>
  <c r="Q71" i="1"/>
  <c r="L46" i="1"/>
  <c r="W46" i="1" s="1"/>
  <c r="L101" i="1"/>
  <c r="W101" i="1" s="1"/>
  <c r="V92" i="1"/>
  <c r="V84" i="1"/>
  <c r="V76" i="1"/>
  <c r="V68" i="1"/>
  <c r="Q63" i="1"/>
  <c r="Q56" i="1"/>
  <c r="Q50" i="1"/>
  <c r="Q42" i="1"/>
  <c r="L123" i="1"/>
  <c r="W123" i="1" s="1"/>
  <c r="L117" i="1"/>
  <c r="V112" i="1"/>
  <c r="L108" i="1"/>
  <c r="Q105" i="1"/>
  <c r="Q99" i="1"/>
  <c r="Q93" i="1"/>
  <c r="Q89" i="1"/>
  <c r="Q66" i="1"/>
  <c r="Q84" i="1"/>
  <c r="Q53" i="1"/>
  <c r="V40" i="1"/>
  <c r="L35" i="1"/>
  <c r="L29" i="1"/>
  <c r="W29" i="1" s="1"/>
  <c r="V24" i="1"/>
  <c r="V19" i="1"/>
  <c r="Q15" i="1"/>
  <c r="V11" i="1"/>
  <c r="Q7" i="1"/>
  <c r="L71" i="1"/>
  <c r="V36" i="1"/>
  <c r="L25" i="1"/>
  <c r="W25" i="1" s="1"/>
  <c r="V15" i="1"/>
  <c r="V7" i="1"/>
  <c r="V81" i="1"/>
  <c r="L41" i="1"/>
  <c r="W41" i="1" s="1"/>
  <c r="Q18" i="1"/>
  <c r="L94" i="1"/>
  <c r="W94" i="1" s="1"/>
  <c r="L78" i="1"/>
  <c r="W78" i="1" s="1"/>
  <c r="L63" i="1"/>
  <c r="W63" i="1" s="1"/>
  <c r="L36" i="1"/>
  <c r="L30" i="1"/>
  <c r="V23" i="1"/>
  <c r="V18" i="1"/>
  <c r="V10" i="1"/>
  <c r="V4" i="1"/>
  <c r="Q32" i="1"/>
  <c r="V22" i="1"/>
  <c r="L16" i="1"/>
  <c r="L8" i="1"/>
  <c r="W8" i="1" s="1"/>
  <c r="Q49" i="1"/>
  <c r="V35" i="1"/>
  <c r="L26" i="1"/>
  <c r="W26" i="1" s="1"/>
  <c r="L10" i="1"/>
  <c r="W10" i="1" s="1"/>
  <c r="W39" i="1"/>
  <c r="V63" i="1"/>
  <c r="L85" i="1"/>
  <c r="W85" i="1" s="1"/>
  <c r="V64" i="1"/>
  <c r="L75" i="1"/>
  <c r="V55" i="1"/>
  <c r="V88" i="1"/>
  <c r="V108" i="1"/>
  <c r="L51" i="1"/>
  <c r="W51" i="1" s="1"/>
  <c r="L27" i="1"/>
  <c r="W27" i="1" s="1"/>
  <c r="Q12" i="1"/>
  <c r="L86" i="1"/>
  <c r="W86" i="1" s="1"/>
  <c r="V50" i="1"/>
  <c r="L18" i="1"/>
  <c r="W182" i="1"/>
  <c r="W151" i="1"/>
  <c r="V128" i="1"/>
  <c r="W138" i="1"/>
  <c r="W147" i="1"/>
  <c r="X217" i="1"/>
  <c r="W211" i="1"/>
  <c r="X211" i="1" s="1"/>
  <c r="W194" i="1"/>
  <c r="V189" i="1"/>
  <c r="W189" i="1" s="1"/>
  <c r="W216" i="1"/>
  <c r="W206" i="1"/>
  <c r="W199" i="1"/>
  <c r="V191" i="1"/>
  <c r="W191" i="1" s="1"/>
  <c r="V183" i="1"/>
  <c r="W178" i="1"/>
  <c r="W180" i="1"/>
  <c r="W173" i="1"/>
  <c r="W181" i="1"/>
  <c r="V177" i="1"/>
  <c r="W177" i="1" s="1"/>
  <c r="W168" i="1"/>
  <c r="W148" i="1"/>
  <c r="V126" i="1"/>
  <c r="W126" i="1" s="1"/>
  <c r="W149" i="1"/>
  <c r="W145" i="1"/>
  <c r="V129" i="1"/>
  <c r="W129" i="1" s="1"/>
  <c r="V122" i="1"/>
  <c r="L118" i="1"/>
  <c r="W118" i="1" s="1"/>
  <c r="L114" i="1"/>
  <c r="W114" i="1" s="1"/>
  <c r="V106" i="1"/>
  <c r="V117" i="1"/>
  <c r="L109" i="1"/>
  <c r="V103" i="1"/>
  <c r="W103" i="1" s="1"/>
  <c r="Q96" i="1"/>
  <c r="L121" i="1"/>
  <c r="W121" i="1" s="1"/>
  <c r="L116" i="1"/>
  <c r="W116" i="1" s="1"/>
  <c r="V110" i="1"/>
  <c r="W110" i="1" s="1"/>
  <c r="L102" i="1"/>
  <c r="Q98" i="1"/>
  <c r="Q73" i="1"/>
  <c r="L65" i="1"/>
  <c r="L57" i="1"/>
  <c r="W57" i="1" s="1"/>
  <c r="V48" i="1"/>
  <c r="Q40" i="1"/>
  <c r="Q29" i="1"/>
  <c r="Q81" i="1"/>
  <c r="Q70" i="1"/>
  <c r="Q47" i="1"/>
  <c r="V96" i="1"/>
  <c r="L88" i="1"/>
  <c r="L80" i="1"/>
  <c r="W80" i="1" s="1"/>
  <c r="L72" i="1"/>
  <c r="W72" i="1" s="1"/>
  <c r="Q65" i="1"/>
  <c r="V60" i="1"/>
  <c r="V53" i="1"/>
  <c r="V45" i="1"/>
  <c r="L40" i="1"/>
  <c r="W40" i="1" s="1"/>
  <c r="V82" i="1"/>
  <c r="Q75" i="1"/>
  <c r="Q62" i="1"/>
  <c r="W62" i="1" s="1"/>
  <c r="Q43" i="1"/>
  <c r="Q97" i="1"/>
  <c r="V91" i="1"/>
  <c r="V83" i="1"/>
  <c r="V75" i="1"/>
  <c r="V67" i="1"/>
  <c r="Q60" i="1"/>
  <c r="W60" i="1" s="1"/>
  <c r="L56" i="1"/>
  <c r="L49" i="1"/>
  <c r="W49" i="1" s="1"/>
  <c r="L122" i="1"/>
  <c r="V109" i="1"/>
  <c r="V107" i="1"/>
  <c r="L105" i="1"/>
  <c r="W105" i="1" s="1"/>
  <c r="Q95" i="1"/>
  <c r="W95" i="1" s="1"/>
  <c r="Q91" i="1"/>
  <c r="Q86" i="1"/>
  <c r="V59" i="1"/>
  <c r="Q76" i="1"/>
  <c r="L52" i="1"/>
  <c r="W52" i="1" s="1"/>
  <c r="V37" i="1"/>
  <c r="V34" i="1"/>
  <c r="Q28" i="1"/>
  <c r="V20" i="1"/>
  <c r="L19" i="1"/>
  <c r="W19" i="1" s="1"/>
  <c r="V12" i="1"/>
  <c r="L11" i="1"/>
  <c r="Q88" i="1"/>
  <c r="Q45" i="1"/>
  <c r="L33" i="1"/>
  <c r="W33" i="1" s="1"/>
  <c r="L23" i="1"/>
  <c r="L15" i="1"/>
  <c r="W15" i="1" s="1"/>
  <c r="Q5" i="1"/>
  <c r="L74" i="1"/>
  <c r="W74" i="1" s="1"/>
  <c r="L34" i="1"/>
  <c r="V17" i="1"/>
  <c r="V93" i="1"/>
  <c r="V77" i="1"/>
  <c r="L55" i="1"/>
  <c r="W55" i="1" s="1"/>
  <c r="Q35" i="1"/>
  <c r="L28" i="1"/>
  <c r="W28" i="1" s="1"/>
  <c r="Q22" i="1"/>
  <c r="Q14" i="1"/>
  <c r="Q6" i="1"/>
  <c r="L44" i="1"/>
  <c r="L31" i="1"/>
  <c r="W31" i="1" s="1"/>
  <c r="Q21" i="1"/>
  <c r="Q13" i="1"/>
  <c r="L7" i="1"/>
  <c r="W7" i="1" s="1"/>
  <c r="L82" i="1"/>
  <c r="W82" i="1" s="1"/>
  <c r="L47" i="1"/>
  <c r="W47" i="1" s="1"/>
  <c r="L32" i="1"/>
  <c r="W32" i="1" s="1"/>
  <c r="Q23" i="1"/>
  <c r="V6" i="1"/>
  <c r="X188" i="1" l="1"/>
  <c r="X157" i="1"/>
  <c r="X154" i="1"/>
  <c r="X177" i="1"/>
  <c r="X185" i="1"/>
  <c r="X191" i="1"/>
  <c r="X189" i="1"/>
  <c r="X164" i="1"/>
  <c r="X165" i="1"/>
  <c r="X137" i="1"/>
  <c r="X166" i="1"/>
  <c r="X140" i="1"/>
  <c r="X168" i="1"/>
  <c r="X151" i="1"/>
  <c r="W75" i="1"/>
  <c r="X162" i="1"/>
  <c r="X201" i="1"/>
  <c r="W53" i="1"/>
  <c r="W100" i="1"/>
  <c r="W98" i="1"/>
  <c r="X152" i="1"/>
  <c r="W34" i="1"/>
  <c r="W23" i="1"/>
  <c r="W11" i="1"/>
  <c r="W122" i="1"/>
  <c r="W88" i="1"/>
  <c r="W102" i="1"/>
  <c r="X180" i="1"/>
  <c r="X199" i="1"/>
  <c r="X147" i="1"/>
  <c r="X182" i="1"/>
  <c r="W35" i="1"/>
  <c r="W81" i="1"/>
  <c r="W58" i="1"/>
  <c r="X159" i="1"/>
  <c r="X146" i="1"/>
  <c r="X150" i="1"/>
  <c r="X141" i="1"/>
  <c r="X174" i="1"/>
  <c r="X197" i="1"/>
  <c r="X187" i="1"/>
  <c r="X212" i="1"/>
  <c r="X161" i="1"/>
  <c r="X204" i="1"/>
  <c r="W13" i="1"/>
  <c r="W12" i="1"/>
  <c r="W83" i="1"/>
  <c r="W113" i="1"/>
  <c r="W76" i="1"/>
  <c r="X139" i="1"/>
  <c r="X170" i="1"/>
  <c r="W21" i="1"/>
  <c r="W59" i="1"/>
  <c r="X193" i="1"/>
  <c r="X135" i="1"/>
  <c r="X173" i="1"/>
  <c r="W99" i="1"/>
  <c r="X143" i="1"/>
  <c r="X169" i="1"/>
  <c r="X190" i="1"/>
  <c r="X156" i="1"/>
  <c r="W65" i="1"/>
  <c r="X181" i="1"/>
  <c r="X178" i="1"/>
  <c r="X206" i="1"/>
  <c r="X203" i="1"/>
  <c r="X138" i="1"/>
  <c r="W18" i="1"/>
  <c r="W30" i="1"/>
  <c r="W71" i="1"/>
  <c r="W108" i="1"/>
  <c r="W89" i="1"/>
  <c r="X155" i="1"/>
  <c r="X184" i="1"/>
  <c r="X207" i="1"/>
  <c r="X218" i="1"/>
  <c r="W6" i="1"/>
  <c r="W97" i="1"/>
  <c r="W66" i="1"/>
  <c r="W24" i="1"/>
  <c r="W17" i="1"/>
  <c r="W64" i="1"/>
  <c r="W96" i="1"/>
  <c r="W79" i="1"/>
  <c r="W84" i="1"/>
  <c r="W61" i="1"/>
  <c r="X153" i="1"/>
  <c r="X167" i="1"/>
  <c r="X200" i="1"/>
  <c r="W14" i="1"/>
  <c r="W107" i="1"/>
  <c r="W69" i="1"/>
  <c r="X202" i="1"/>
  <c r="X198" i="1"/>
  <c r="X186" i="1"/>
  <c r="X149" i="1"/>
  <c r="W117" i="1"/>
  <c r="X142" i="1"/>
  <c r="X179" i="1"/>
  <c r="W70" i="1"/>
  <c r="X144" i="1"/>
  <c r="X183" i="1"/>
  <c r="W44" i="1"/>
  <c r="X44" i="1" s="1"/>
  <c r="W56" i="1"/>
  <c r="W109" i="1"/>
  <c r="X145" i="1"/>
  <c r="X148" i="1"/>
  <c r="X216" i="1"/>
  <c r="W16" i="1"/>
  <c r="W36" i="1"/>
  <c r="W132" i="1"/>
  <c r="X160" i="1"/>
  <c r="X171" i="1"/>
  <c r="X214" i="1"/>
  <c r="X158" i="1"/>
  <c r="X205" i="1"/>
  <c r="W22" i="1"/>
  <c r="W77" i="1"/>
  <c r="W4" i="1"/>
  <c r="W38" i="1"/>
  <c r="X38" i="1" s="1"/>
  <c r="W48" i="1"/>
  <c r="W20" i="1"/>
  <c r="W67" i="1"/>
  <c r="W106" i="1"/>
  <c r="X106" i="1" s="1"/>
  <c r="W45" i="1"/>
  <c r="W92" i="1"/>
  <c r="W91" i="1"/>
  <c r="W112" i="1"/>
  <c r="X163" i="1"/>
  <c r="X196" i="1"/>
  <c r="W43" i="1"/>
  <c r="W93" i="1"/>
  <c r="X93" i="1" s="1"/>
  <c r="X175" i="1"/>
  <c r="X172" i="1"/>
  <c r="X208" i="1"/>
  <c r="X87" i="1" l="1"/>
  <c r="X14" i="1"/>
  <c r="X64" i="1"/>
  <c r="X101" i="1"/>
  <c r="X74" i="1"/>
  <c r="X32" i="1"/>
  <c r="X13" i="1"/>
  <c r="X58" i="1"/>
  <c r="X43" i="1"/>
  <c r="X91" i="1"/>
  <c r="X67" i="1"/>
  <c r="X4" i="1"/>
  <c r="X46" i="1"/>
  <c r="X27" i="1"/>
  <c r="X118" i="1"/>
  <c r="X56" i="1"/>
  <c r="X7" i="1"/>
  <c r="X54" i="1"/>
  <c r="X68" i="1"/>
  <c r="X117" i="1"/>
  <c r="X84" i="1"/>
  <c r="X17" i="1"/>
  <c r="X119" i="1"/>
  <c r="X108" i="1"/>
  <c r="X8" i="1"/>
  <c r="X49" i="1"/>
  <c r="X31" i="1"/>
  <c r="X113" i="1"/>
  <c r="X81" i="1"/>
  <c r="X122" i="1"/>
  <c r="X55" i="1"/>
  <c r="X53" i="1"/>
  <c r="X75" i="1"/>
  <c r="X133" i="1"/>
  <c r="X62" i="1"/>
  <c r="X60" i="1"/>
  <c r="X26" i="1"/>
  <c r="X72" i="1"/>
  <c r="X115" i="1"/>
  <c r="X97" i="1"/>
  <c r="X130" i="1"/>
  <c r="X18" i="1"/>
  <c r="X76" i="1"/>
  <c r="X78" i="1"/>
  <c r="X88" i="1"/>
  <c r="X5" i="1"/>
  <c r="X80" i="1"/>
  <c r="X110" i="1"/>
  <c r="X92" i="1"/>
  <c r="X20" i="1"/>
  <c r="X77" i="1"/>
  <c r="X132" i="1"/>
  <c r="X36" i="1"/>
  <c r="X109" i="1"/>
  <c r="X19" i="1"/>
  <c r="X82" i="1"/>
  <c r="X9" i="1"/>
  <c r="X29" i="1"/>
  <c r="X121" i="1"/>
  <c r="X79" i="1"/>
  <c r="X24" i="1"/>
  <c r="X111" i="1"/>
  <c r="X71" i="1"/>
  <c r="X10" i="1"/>
  <c r="X114" i="1"/>
  <c r="X105" i="1"/>
  <c r="X99" i="1"/>
  <c r="X52" i="1"/>
  <c r="X83" i="1"/>
  <c r="X123" i="1"/>
  <c r="X102" i="1"/>
  <c r="X11" i="1"/>
  <c r="X47" i="1"/>
  <c r="X98" i="1"/>
  <c r="X90" i="1"/>
  <c r="X73" i="1"/>
  <c r="X131" i="1"/>
  <c r="X129" i="1"/>
  <c r="X50" i="1"/>
  <c r="X51" i="1"/>
  <c r="X61" i="1"/>
  <c r="X30" i="1"/>
  <c r="X40" i="1"/>
  <c r="X86" i="1"/>
  <c r="X21" i="1"/>
  <c r="X34" i="1"/>
  <c r="X42" i="1"/>
  <c r="X39" i="1"/>
  <c r="X126" i="1"/>
  <c r="X45" i="1"/>
  <c r="X48" i="1"/>
  <c r="X22" i="1"/>
  <c r="X124" i="1"/>
  <c r="X16" i="1"/>
  <c r="X116" i="1"/>
  <c r="X28" i="1"/>
  <c r="X63" i="1"/>
  <c r="X107" i="1"/>
  <c r="X96" i="1"/>
  <c r="X66" i="1"/>
  <c r="X127" i="1"/>
  <c r="X89" i="1"/>
  <c r="X94" i="1"/>
  <c r="X85" i="1"/>
  <c r="X65" i="1"/>
  <c r="X33" i="1"/>
  <c r="X41" i="1"/>
  <c r="X15" i="1"/>
  <c r="X59" i="1"/>
  <c r="X120" i="1"/>
  <c r="X12" i="1"/>
  <c r="X104" i="1"/>
  <c r="X35" i="1"/>
  <c r="X57" i="1"/>
  <c r="X23" i="1"/>
  <c r="X128" i="1"/>
  <c r="X100" i="1"/>
  <c r="X37" i="1"/>
  <c r="X25" i="1"/>
  <c r="X103" i="1"/>
  <c r="X125" i="1"/>
  <c r="X95" i="1"/>
  <c r="X134" i="1"/>
</calcChain>
</file>

<file path=xl/sharedStrings.xml><?xml version="1.0" encoding="utf-8"?>
<sst xmlns="http://schemas.openxmlformats.org/spreadsheetml/2006/main" count="887" uniqueCount="552">
  <si>
    <t>擊遠</t>
    <phoneticPr fontId="1" type="noConversion"/>
  </si>
  <si>
    <t>切球</t>
    <phoneticPr fontId="1" type="noConversion"/>
  </si>
  <si>
    <t>推球</t>
    <phoneticPr fontId="1" type="noConversion"/>
  </si>
  <si>
    <t>編號</t>
  </si>
  <si>
    <t>姓名</t>
  </si>
  <si>
    <t>學校名稱</t>
  </si>
  <si>
    <t>組　　別</t>
  </si>
  <si>
    <t>最遠</t>
    <phoneticPr fontId="1" type="noConversion"/>
  </si>
  <si>
    <t>名次</t>
    <phoneticPr fontId="1" type="noConversion"/>
  </si>
  <si>
    <t>20碼</t>
    <phoneticPr fontId="1" type="noConversion"/>
  </si>
  <si>
    <t>15碼</t>
    <phoneticPr fontId="1" type="noConversion"/>
  </si>
  <si>
    <t>12.5碼</t>
    <phoneticPr fontId="1" type="noConversion"/>
  </si>
  <si>
    <t>小計</t>
    <phoneticPr fontId="1" type="noConversion"/>
  </si>
  <si>
    <t>10碼</t>
    <phoneticPr fontId="1" type="noConversion"/>
  </si>
  <si>
    <t>5碼</t>
    <phoneticPr fontId="1" type="noConversion"/>
  </si>
  <si>
    <t>2碼</t>
    <phoneticPr fontId="1" type="noConversion"/>
  </si>
  <si>
    <t>總分</t>
    <phoneticPr fontId="1" type="noConversion"/>
  </si>
  <si>
    <t>總名次</t>
    <phoneticPr fontId="1" type="noConversion"/>
  </si>
  <si>
    <t>北014</t>
  </si>
  <si>
    <t>張軒愷</t>
    <phoneticPr fontId="4" type="noConversion"/>
  </si>
  <si>
    <t>台北市私立靜心中學</t>
    <phoneticPr fontId="4" type="noConversion"/>
  </si>
  <si>
    <t>國男組</t>
    <phoneticPr fontId="4" type="noConversion"/>
  </si>
  <si>
    <t>北004</t>
  </si>
  <si>
    <t>林士軒</t>
    <phoneticPr fontId="4" type="noConversion"/>
  </si>
  <si>
    <t>台北市新興國中</t>
    <phoneticPr fontId="4" type="noConversion"/>
  </si>
  <si>
    <t>北019</t>
  </si>
  <si>
    <t>陳宣佾</t>
    <phoneticPr fontId="4" type="noConversion"/>
  </si>
  <si>
    <t>桃園市私立漢英中學國中部</t>
    <phoneticPr fontId="4" type="noConversion"/>
  </si>
  <si>
    <t>北005</t>
  </si>
  <si>
    <t>謝秉翰</t>
    <phoneticPr fontId="4" type="noConversion"/>
  </si>
  <si>
    <t>北013</t>
  </si>
  <si>
    <t>吳丞軒</t>
    <phoneticPr fontId="4" type="noConversion"/>
  </si>
  <si>
    <t>台北市敦化國中</t>
    <phoneticPr fontId="4" type="noConversion"/>
  </si>
  <si>
    <t>北010</t>
  </si>
  <si>
    <t>呂偉銍</t>
    <phoneticPr fontId="4" type="noConversion"/>
  </si>
  <si>
    <t>桃園市青溪國中</t>
    <phoneticPr fontId="4" type="noConversion"/>
  </si>
  <si>
    <t>北009</t>
  </si>
  <si>
    <t>蔡岳廷</t>
    <phoneticPr fontId="4" type="noConversion"/>
  </si>
  <si>
    <t>新北市頭前國中</t>
    <phoneticPr fontId="4" type="noConversion"/>
  </si>
  <si>
    <t>北007</t>
  </si>
  <si>
    <t>吳星鋐</t>
    <phoneticPr fontId="4" type="noConversion"/>
  </si>
  <si>
    <t>桃園市龍興國中</t>
    <phoneticPr fontId="4" type="noConversion"/>
  </si>
  <si>
    <t>北015</t>
  </si>
  <si>
    <t>黃凱駿</t>
    <phoneticPr fontId="4" type="noConversion"/>
  </si>
  <si>
    <t>新北市私立康橋國際學校</t>
    <phoneticPr fontId="4" type="noConversion"/>
  </si>
  <si>
    <t>北002</t>
  </si>
  <si>
    <t>朱劭恩</t>
    <phoneticPr fontId="4" type="noConversion"/>
  </si>
  <si>
    <t>康橋國際中小學</t>
    <phoneticPr fontId="4" type="noConversion"/>
  </si>
  <si>
    <t>北001</t>
    <phoneticPr fontId="4" type="noConversion"/>
  </si>
  <si>
    <t>黃廉凱</t>
    <phoneticPr fontId="4" type="noConversion"/>
  </si>
  <si>
    <t>私立時雨中學</t>
    <phoneticPr fontId="4" type="noConversion"/>
  </si>
  <si>
    <t>北011</t>
  </si>
  <si>
    <t>邱柏崴</t>
    <phoneticPr fontId="4" type="noConversion"/>
  </si>
  <si>
    <t>新北市石門國中</t>
    <phoneticPr fontId="4" type="noConversion"/>
  </si>
  <si>
    <t>北018</t>
  </si>
  <si>
    <t>程邦齊</t>
    <phoneticPr fontId="4" type="noConversion"/>
  </si>
  <si>
    <t>台北美國學校</t>
    <phoneticPr fontId="4" type="noConversion"/>
  </si>
  <si>
    <t>北003</t>
  </si>
  <si>
    <t>洪琮竣</t>
    <phoneticPr fontId="4" type="noConversion"/>
  </si>
  <si>
    <t>有得雙語中小學</t>
    <phoneticPr fontId="4" type="noConversion"/>
  </si>
  <si>
    <t>北032</t>
  </si>
  <si>
    <t>林明遠</t>
    <phoneticPr fontId="4" type="noConversion"/>
  </si>
  <si>
    <t>桃園市會稽國中</t>
    <phoneticPr fontId="4" type="noConversion"/>
  </si>
  <si>
    <t>北006</t>
  </si>
  <si>
    <t>劉彧丞</t>
    <phoneticPr fontId="4" type="noConversion"/>
  </si>
  <si>
    <t>北021</t>
  </si>
  <si>
    <t>呂理安</t>
    <phoneticPr fontId="4" type="noConversion"/>
  </si>
  <si>
    <t>北020</t>
  </si>
  <si>
    <t>方彥儒</t>
    <phoneticPr fontId="4" type="noConversion"/>
  </si>
  <si>
    <t>台北市私立景文中學國中部</t>
    <phoneticPr fontId="4" type="noConversion"/>
  </si>
  <si>
    <t>北022</t>
  </si>
  <si>
    <t>李柏樂</t>
    <phoneticPr fontId="4" type="noConversion"/>
  </si>
  <si>
    <t>北023</t>
  </si>
  <si>
    <t>張庭碩</t>
    <phoneticPr fontId="4" type="noConversion"/>
  </si>
  <si>
    <t>北039</t>
  </si>
  <si>
    <t>盧胤丞</t>
    <phoneticPr fontId="4" type="noConversion"/>
  </si>
  <si>
    <t>北028</t>
  </si>
  <si>
    <t>黃  驀</t>
    <phoneticPr fontId="4" type="noConversion"/>
  </si>
  <si>
    <t>北026</t>
  </si>
  <si>
    <t>郭禮平</t>
    <phoneticPr fontId="4" type="noConversion"/>
  </si>
  <si>
    <t>北030</t>
  </si>
  <si>
    <t>呂奇龍</t>
    <phoneticPr fontId="4" type="noConversion"/>
  </si>
  <si>
    <t>北031</t>
  </si>
  <si>
    <t>呂紹均</t>
    <phoneticPr fontId="4" type="noConversion"/>
  </si>
  <si>
    <t>北029</t>
  </si>
  <si>
    <t>蘇子崴</t>
    <phoneticPr fontId="4" type="noConversion"/>
  </si>
  <si>
    <t>北025</t>
  </si>
  <si>
    <t>梁智翔</t>
    <phoneticPr fontId="4" type="noConversion"/>
  </si>
  <si>
    <t>北034</t>
  </si>
  <si>
    <t>莊庭睿</t>
    <phoneticPr fontId="4" type="noConversion"/>
  </si>
  <si>
    <t>北012</t>
  </si>
  <si>
    <t>胡石恩宇</t>
    <phoneticPr fontId="4" type="noConversion"/>
  </si>
  <si>
    <t>台北市龍門國中</t>
    <phoneticPr fontId="4" type="noConversion"/>
  </si>
  <si>
    <t>北035</t>
  </si>
  <si>
    <t>陳宇頡</t>
    <phoneticPr fontId="4" type="noConversion"/>
  </si>
  <si>
    <t>北027</t>
  </si>
  <si>
    <t>黃承洋</t>
    <phoneticPr fontId="4" type="noConversion"/>
  </si>
  <si>
    <t>北017</t>
  </si>
  <si>
    <t>安駿綸</t>
    <phoneticPr fontId="4" type="noConversion"/>
  </si>
  <si>
    <t>北033</t>
  </si>
  <si>
    <t>林  澄</t>
    <phoneticPr fontId="4" type="noConversion"/>
  </si>
  <si>
    <t>北037</t>
  </si>
  <si>
    <t>黃渝哲</t>
    <phoneticPr fontId="4" type="noConversion"/>
  </si>
  <si>
    <t>北038</t>
  </si>
  <si>
    <t>樓軒宇</t>
    <phoneticPr fontId="4" type="noConversion"/>
  </si>
  <si>
    <t>北040</t>
  </si>
  <si>
    <t>龔  樂</t>
    <phoneticPr fontId="4" type="noConversion"/>
  </si>
  <si>
    <t>北024</t>
  </si>
  <si>
    <t>曹書維</t>
    <phoneticPr fontId="4" type="noConversion"/>
  </si>
  <si>
    <t>北008</t>
  </si>
  <si>
    <t>陳睿濬</t>
    <phoneticPr fontId="4" type="noConversion"/>
  </si>
  <si>
    <t>基隆市明德國中</t>
    <phoneticPr fontId="4" type="noConversion"/>
  </si>
  <si>
    <t>北036</t>
  </si>
  <si>
    <t>陳易安</t>
    <phoneticPr fontId="4" type="noConversion"/>
  </si>
  <si>
    <t>北047</t>
  </si>
  <si>
    <t>盧芊卉</t>
    <phoneticPr fontId="4" type="noConversion"/>
  </si>
  <si>
    <t>新北市正德國中</t>
    <phoneticPr fontId="4" type="noConversion"/>
  </si>
  <si>
    <t>國女組</t>
    <phoneticPr fontId="4" type="noConversion"/>
  </si>
  <si>
    <t>北050</t>
  </si>
  <si>
    <t>王采琦</t>
    <phoneticPr fontId="4" type="noConversion"/>
  </si>
  <si>
    <t>新北市崇林國中</t>
    <phoneticPr fontId="4" type="noConversion"/>
  </si>
  <si>
    <t>北063</t>
  </si>
  <si>
    <t>蔡宜儒</t>
  </si>
  <si>
    <t>北044</t>
  </si>
  <si>
    <t>汪天茵</t>
    <phoneticPr fontId="4" type="noConversion"/>
  </si>
  <si>
    <t>台北市麗山國中</t>
    <phoneticPr fontId="4" type="noConversion"/>
  </si>
  <si>
    <t>北045</t>
  </si>
  <si>
    <t>陳俋儒</t>
    <phoneticPr fontId="4" type="noConversion"/>
  </si>
  <si>
    <t>北049</t>
  </si>
  <si>
    <t>陳品睎</t>
    <phoneticPr fontId="4" type="noConversion"/>
  </si>
  <si>
    <t>台北市景美國中</t>
    <phoneticPr fontId="4" type="noConversion"/>
  </si>
  <si>
    <t>北041</t>
  </si>
  <si>
    <t>李佳璇</t>
    <phoneticPr fontId="4" type="noConversion"/>
  </si>
  <si>
    <t>台北市新興國中</t>
  </si>
  <si>
    <t>北043</t>
  </si>
  <si>
    <t>王思尹</t>
    <phoneticPr fontId="4" type="noConversion"/>
  </si>
  <si>
    <t>私立靜心中學</t>
    <phoneticPr fontId="4" type="noConversion"/>
  </si>
  <si>
    <t>北051</t>
  </si>
  <si>
    <t>林苡任</t>
    <phoneticPr fontId="4" type="noConversion"/>
  </si>
  <si>
    <t>北046</t>
  </si>
  <si>
    <t>陳  臻</t>
    <phoneticPr fontId="4" type="noConversion"/>
  </si>
  <si>
    <t>北048</t>
  </si>
  <si>
    <t>張文薰</t>
    <phoneticPr fontId="4" type="noConversion"/>
  </si>
  <si>
    <t>台北市私立日本人學校中學部</t>
    <phoneticPr fontId="4" type="noConversion"/>
  </si>
  <si>
    <t>北057</t>
  </si>
  <si>
    <t>蔡捷伃</t>
  </si>
  <si>
    <t>北058</t>
  </si>
  <si>
    <t>盧偉真</t>
  </si>
  <si>
    <t>北060</t>
  </si>
  <si>
    <t>陳亭瑜</t>
  </si>
  <si>
    <t>北061</t>
  </si>
  <si>
    <t>鍾曜竹</t>
  </si>
  <si>
    <t>北052</t>
  </si>
  <si>
    <t>李宜儒</t>
  </si>
  <si>
    <t>北064</t>
  </si>
  <si>
    <t>駱彥慈</t>
  </si>
  <si>
    <t>北056</t>
  </si>
  <si>
    <t>黃梓綾</t>
  </si>
  <si>
    <t>北042</t>
  </si>
  <si>
    <t>黃瀞立</t>
    <phoneticPr fontId="4" type="noConversion"/>
  </si>
  <si>
    <t>新北市三民中學</t>
    <phoneticPr fontId="4" type="noConversion"/>
  </si>
  <si>
    <t>北054</t>
  </si>
  <si>
    <t>李蕙彤</t>
  </si>
  <si>
    <t>北055</t>
  </si>
  <si>
    <t>林楊貞</t>
  </si>
  <si>
    <t>北053</t>
  </si>
  <si>
    <t>李欣穎</t>
  </si>
  <si>
    <t>北062</t>
  </si>
  <si>
    <t>江禹縉</t>
  </si>
  <si>
    <t>北059</t>
  </si>
  <si>
    <t>王  婗</t>
    <phoneticPr fontId="4" type="noConversion"/>
  </si>
  <si>
    <t>缺</t>
    <phoneticPr fontId="1" type="noConversion"/>
  </si>
  <si>
    <t>北072</t>
  </si>
  <si>
    <t>黃育杰</t>
    <phoneticPr fontId="4" type="noConversion"/>
  </si>
  <si>
    <t>靜心小學</t>
    <phoneticPr fontId="4" type="noConversion"/>
  </si>
  <si>
    <t>國小高男組</t>
    <phoneticPr fontId="4" type="noConversion"/>
  </si>
  <si>
    <t>北099</t>
  </si>
  <si>
    <t>陳奕安</t>
    <phoneticPr fontId="4" type="noConversion"/>
  </si>
  <si>
    <t>新北市三重厚德國小</t>
    <phoneticPr fontId="4" type="noConversion"/>
  </si>
  <si>
    <t>北097</t>
  </si>
  <si>
    <t>莊林祐</t>
    <phoneticPr fontId="4" type="noConversion"/>
  </si>
  <si>
    <t>新竹市舊社國小</t>
    <phoneticPr fontId="4" type="noConversion"/>
  </si>
  <si>
    <t>北101</t>
  </si>
  <si>
    <t>吳承恩</t>
    <phoneticPr fontId="4" type="noConversion"/>
  </si>
  <si>
    <t>新竹科學園區實驗高中國小部</t>
    <phoneticPr fontId="4" type="noConversion"/>
  </si>
  <si>
    <t>北103</t>
  </si>
  <si>
    <t>吳晏宇</t>
    <phoneticPr fontId="4" type="noConversion"/>
  </si>
  <si>
    <t>台北市東門國小</t>
    <phoneticPr fontId="4" type="noConversion"/>
  </si>
  <si>
    <t>北069</t>
  </si>
  <si>
    <t>劉政軍</t>
    <phoneticPr fontId="4" type="noConversion"/>
  </si>
  <si>
    <t>新北市石門國小</t>
    <phoneticPr fontId="4" type="noConversion"/>
  </si>
  <si>
    <t>北108</t>
  </si>
  <si>
    <t>尤泓諭</t>
    <phoneticPr fontId="4" type="noConversion"/>
  </si>
  <si>
    <t>桃園市建國國小</t>
    <phoneticPr fontId="4" type="noConversion"/>
  </si>
  <si>
    <t>北084</t>
  </si>
  <si>
    <t>蕭主鈞</t>
    <phoneticPr fontId="4" type="noConversion"/>
  </si>
  <si>
    <t xml:space="preserve">台北市光復國小 </t>
    <phoneticPr fontId="4" type="noConversion"/>
  </si>
  <si>
    <t>北070</t>
  </si>
  <si>
    <t>林子鈞</t>
    <phoneticPr fontId="4" type="noConversion"/>
  </si>
  <si>
    <t>北081</t>
  </si>
  <si>
    <t>張立寬</t>
    <phoneticPr fontId="4" type="noConversion"/>
  </si>
  <si>
    <t>新興國際中小學</t>
    <phoneticPr fontId="4" type="noConversion"/>
  </si>
  <si>
    <t>北079</t>
  </si>
  <si>
    <t>黃泰瑞</t>
    <phoneticPr fontId="4" type="noConversion"/>
  </si>
  <si>
    <t>桃園南美國小</t>
    <phoneticPr fontId="4" type="noConversion"/>
  </si>
  <si>
    <t>北100</t>
  </si>
  <si>
    <t>王郡佑</t>
    <phoneticPr fontId="4" type="noConversion"/>
  </si>
  <si>
    <t>新北市樹林國小</t>
    <phoneticPr fontId="4" type="noConversion"/>
  </si>
  <si>
    <t>北105</t>
  </si>
  <si>
    <t>郭恩宇</t>
    <phoneticPr fontId="4" type="noConversion"/>
  </si>
  <si>
    <t>新北市私立康橋國小</t>
    <phoneticPr fontId="4" type="noConversion"/>
  </si>
  <si>
    <t>北077</t>
  </si>
  <si>
    <t>張驊侑</t>
    <phoneticPr fontId="4" type="noConversion"/>
  </si>
  <si>
    <t>北078</t>
  </si>
  <si>
    <t>張禕宸</t>
    <phoneticPr fontId="4" type="noConversion"/>
  </si>
  <si>
    <t>北095</t>
  </si>
  <si>
    <t>陳柏瑞</t>
    <phoneticPr fontId="4" type="noConversion"/>
  </si>
  <si>
    <t>新北市昌平國小</t>
    <phoneticPr fontId="4" type="noConversion"/>
  </si>
  <si>
    <t>北071</t>
  </si>
  <si>
    <t>王謙翊</t>
    <phoneticPr fontId="4" type="noConversion"/>
  </si>
  <si>
    <t>北098</t>
  </si>
  <si>
    <t>蕭宸凱</t>
    <phoneticPr fontId="4" type="noConversion"/>
  </si>
  <si>
    <t>桃園市新榮國小</t>
    <phoneticPr fontId="4" type="noConversion"/>
  </si>
  <si>
    <t>北090</t>
  </si>
  <si>
    <t>翁睿澤</t>
    <phoneticPr fontId="4" type="noConversion"/>
  </si>
  <si>
    <t>基隆暖江國小</t>
    <phoneticPr fontId="4" type="noConversion"/>
  </si>
  <si>
    <t>北104</t>
  </si>
  <si>
    <t>王司咸</t>
    <phoneticPr fontId="4" type="noConversion"/>
  </si>
  <si>
    <t>新北市汐止白雲國小</t>
    <phoneticPr fontId="4" type="noConversion"/>
  </si>
  <si>
    <t>北102</t>
  </si>
  <si>
    <t>何  曦</t>
    <phoneticPr fontId="4" type="noConversion"/>
  </si>
  <si>
    <t>台北市天母國小</t>
    <phoneticPr fontId="4" type="noConversion"/>
  </si>
  <si>
    <t>北067</t>
  </si>
  <si>
    <t>吳家洋</t>
    <phoneticPr fontId="4" type="noConversion"/>
  </si>
  <si>
    <t>北082</t>
  </si>
  <si>
    <t>魯睿恩</t>
    <phoneticPr fontId="4" type="noConversion"/>
  </si>
  <si>
    <t>北088</t>
  </si>
  <si>
    <t>許仲貴</t>
  </si>
  <si>
    <t>桃園頂社國小</t>
    <phoneticPr fontId="4" type="noConversion"/>
  </si>
  <si>
    <t>北074</t>
  </si>
  <si>
    <t>徐翊庭</t>
    <phoneticPr fontId="4" type="noConversion"/>
  </si>
  <si>
    <t>北096</t>
  </si>
  <si>
    <t>黎侑宣</t>
    <phoneticPr fontId="4" type="noConversion"/>
  </si>
  <si>
    <t>新竹縣玉山國小</t>
    <phoneticPr fontId="4" type="noConversion"/>
  </si>
  <si>
    <t>北087</t>
  </si>
  <si>
    <t>劉承忠</t>
    <phoneticPr fontId="4" type="noConversion"/>
  </si>
  <si>
    <t>北094</t>
  </si>
  <si>
    <t>陳柏翰</t>
    <phoneticPr fontId="4" type="noConversion"/>
  </si>
  <si>
    <t>北083</t>
  </si>
  <si>
    <t>曾繼玄</t>
    <phoneticPr fontId="4" type="noConversion"/>
  </si>
  <si>
    <t>基隆七堵國小</t>
    <phoneticPr fontId="4" type="noConversion"/>
  </si>
  <si>
    <t>北085</t>
  </si>
  <si>
    <t>李冠樺</t>
    <phoneticPr fontId="4" type="noConversion"/>
  </si>
  <si>
    <t>北086</t>
  </si>
  <si>
    <t>蘇佑丞</t>
    <phoneticPr fontId="4" type="noConversion"/>
  </si>
  <si>
    <t>北107</t>
  </si>
  <si>
    <t>黃靖傑</t>
    <phoneticPr fontId="4" type="noConversion"/>
  </si>
  <si>
    <t>台北市建安國小</t>
    <phoneticPr fontId="4" type="noConversion"/>
  </si>
  <si>
    <t>北065</t>
  </si>
  <si>
    <t>劉武承</t>
    <phoneticPr fontId="4" type="noConversion"/>
  </si>
  <si>
    <t>北091</t>
  </si>
  <si>
    <t>蘇宥百</t>
    <phoneticPr fontId="4" type="noConversion"/>
  </si>
  <si>
    <t>北089</t>
  </si>
  <si>
    <t>許宸翊</t>
    <phoneticPr fontId="4" type="noConversion"/>
  </si>
  <si>
    <t>北080</t>
  </si>
  <si>
    <t>吳柏翰</t>
    <phoneticPr fontId="4" type="noConversion"/>
  </si>
  <si>
    <t>北073</t>
  </si>
  <si>
    <t>朱啟軒</t>
    <phoneticPr fontId="4" type="noConversion"/>
  </si>
  <si>
    <t>北093</t>
  </si>
  <si>
    <t>陳睿澤</t>
    <phoneticPr fontId="4" type="noConversion"/>
  </si>
  <si>
    <t>北092</t>
  </si>
  <si>
    <t>吳子豪</t>
    <phoneticPr fontId="4" type="noConversion"/>
  </si>
  <si>
    <t>北066</t>
  </si>
  <si>
    <t>吳柏諺</t>
    <phoneticPr fontId="4" type="noConversion"/>
  </si>
  <si>
    <t>北076</t>
  </si>
  <si>
    <t>黃仲鍇</t>
    <phoneticPr fontId="4" type="noConversion"/>
  </si>
  <si>
    <t>桃園大有國小</t>
    <phoneticPr fontId="4" type="noConversion"/>
  </si>
  <si>
    <t>北068</t>
  </si>
  <si>
    <t>魏啟倫</t>
    <phoneticPr fontId="4" type="noConversion"/>
  </si>
  <si>
    <t>北075</t>
  </si>
  <si>
    <t>劉鎧睿</t>
    <phoneticPr fontId="4" type="noConversion"/>
  </si>
  <si>
    <t>新北市林口興福國小</t>
    <phoneticPr fontId="4" type="noConversion"/>
  </si>
  <si>
    <t>北132</t>
  </si>
  <si>
    <t>林品杉</t>
    <phoneticPr fontId="4" type="noConversion"/>
  </si>
  <si>
    <t>台北市私立復興實驗中學       小學部</t>
    <phoneticPr fontId="4" type="noConversion"/>
  </si>
  <si>
    <t>國小高女組</t>
    <phoneticPr fontId="4" type="noConversion"/>
  </si>
  <si>
    <t>北109</t>
  </si>
  <si>
    <t>李芷葳</t>
    <phoneticPr fontId="4" type="noConversion"/>
  </si>
  <si>
    <t>北124</t>
  </si>
  <si>
    <t>陳儇綾</t>
    <phoneticPr fontId="4" type="noConversion"/>
  </si>
  <si>
    <t>北131</t>
  </si>
  <si>
    <t>鄒宜蓁</t>
  </si>
  <si>
    <t>台北教育大學附小</t>
    <phoneticPr fontId="4" type="noConversion"/>
  </si>
  <si>
    <t>北112</t>
  </si>
  <si>
    <t>徐丞妍</t>
    <phoneticPr fontId="4" type="noConversion"/>
  </si>
  <si>
    <t>北127</t>
  </si>
  <si>
    <t>彭子齊</t>
    <phoneticPr fontId="4" type="noConversion"/>
  </si>
  <si>
    <t>新北私立康橋國際學校</t>
    <phoneticPr fontId="4" type="noConversion"/>
  </si>
  <si>
    <t>北111</t>
  </si>
  <si>
    <t>王鈺淳</t>
    <phoneticPr fontId="4" type="noConversion"/>
  </si>
  <si>
    <t>北116</t>
  </si>
  <si>
    <t>杜宥嫺</t>
    <phoneticPr fontId="4" type="noConversion"/>
  </si>
  <si>
    <t>桃園蘆竹光明國小</t>
    <phoneticPr fontId="4" type="noConversion"/>
  </si>
  <si>
    <t>北118</t>
  </si>
  <si>
    <t>陳典芸</t>
    <phoneticPr fontId="4" type="noConversion"/>
  </si>
  <si>
    <t>新北市丹鳳國小</t>
    <phoneticPr fontId="4" type="noConversion"/>
  </si>
  <si>
    <t>北117</t>
  </si>
  <si>
    <t>楊子琪</t>
    <phoneticPr fontId="4" type="noConversion"/>
  </si>
  <si>
    <t>北123</t>
  </si>
  <si>
    <t>石啟琳</t>
  </si>
  <si>
    <t>北115</t>
  </si>
  <si>
    <t>林侑均</t>
    <phoneticPr fontId="4" type="noConversion"/>
  </si>
  <si>
    <t>桃園同德國小</t>
    <phoneticPr fontId="4" type="noConversion"/>
  </si>
  <si>
    <t>北130</t>
  </si>
  <si>
    <t>蘇柔蔚</t>
    <phoneticPr fontId="4" type="noConversion"/>
  </si>
  <si>
    <t>新北汐止保長國小</t>
    <phoneticPr fontId="4" type="noConversion"/>
  </si>
  <si>
    <t>北121</t>
  </si>
  <si>
    <t>李柔葶</t>
    <phoneticPr fontId="4" type="noConversion"/>
  </si>
  <si>
    <t>北128</t>
  </si>
  <si>
    <t>彭湘淇</t>
    <phoneticPr fontId="4" type="noConversion"/>
  </si>
  <si>
    <t>北113</t>
  </si>
  <si>
    <t>王靖菲</t>
    <phoneticPr fontId="4" type="noConversion"/>
  </si>
  <si>
    <t>台北市麗湖國小</t>
    <phoneticPr fontId="4" type="noConversion"/>
  </si>
  <si>
    <t>北119</t>
  </si>
  <si>
    <t>黃星瑋</t>
    <phoneticPr fontId="4" type="noConversion"/>
  </si>
  <si>
    <t>北120</t>
  </si>
  <si>
    <t>曾勻杉</t>
    <phoneticPr fontId="4" type="noConversion"/>
  </si>
  <si>
    <t>北126</t>
  </si>
  <si>
    <t>多加以紹</t>
    <phoneticPr fontId="4" type="noConversion"/>
  </si>
  <si>
    <t>新竹縣錦山國小</t>
    <phoneticPr fontId="4" type="noConversion"/>
  </si>
  <si>
    <t>北129</t>
  </si>
  <si>
    <t>陳思佑</t>
    <phoneticPr fontId="4" type="noConversion"/>
  </si>
  <si>
    <t>台北市北投國小</t>
    <phoneticPr fontId="4" type="noConversion"/>
  </si>
  <si>
    <t>北125</t>
  </si>
  <si>
    <t>黎洢莎</t>
    <phoneticPr fontId="4" type="noConversion"/>
  </si>
  <si>
    <t>北114</t>
  </si>
  <si>
    <t>陳杰沂</t>
    <phoneticPr fontId="4" type="noConversion"/>
  </si>
  <si>
    <t>北122</t>
  </si>
  <si>
    <t>蕭丞容</t>
    <phoneticPr fontId="4" type="noConversion"/>
  </si>
  <si>
    <t>北133</t>
  </si>
  <si>
    <t>郭秦安</t>
    <phoneticPr fontId="4" type="noConversion"/>
  </si>
  <si>
    <t>台北市私立再興小學</t>
    <phoneticPr fontId="4" type="noConversion"/>
  </si>
  <si>
    <t>北110</t>
  </si>
  <si>
    <t>林依璇</t>
    <phoneticPr fontId="4" type="noConversion"/>
  </si>
  <si>
    <t>北138</t>
  </si>
  <si>
    <t>張晉嘉</t>
    <phoneticPr fontId="4" type="noConversion"/>
  </si>
  <si>
    <t>國小中男組</t>
    <phoneticPr fontId="4" type="noConversion"/>
  </si>
  <si>
    <t>北160</t>
  </si>
  <si>
    <t>陳聿陞</t>
    <phoneticPr fontId="4" type="noConversion"/>
  </si>
  <si>
    <t>台北市私立復興小學</t>
    <phoneticPr fontId="4" type="noConversion"/>
  </si>
  <si>
    <t>北161</t>
  </si>
  <si>
    <t>陳聿泓</t>
    <phoneticPr fontId="4" type="noConversion"/>
  </si>
  <si>
    <t>北155</t>
  </si>
  <si>
    <t>鄧宸喆</t>
    <phoneticPr fontId="4" type="noConversion"/>
  </si>
  <si>
    <t>北167</t>
  </si>
  <si>
    <t>沈彥宇</t>
    <phoneticPr fontId="4" type="noConversion"/>
  </si>
  <si>
    <t>台北市民權國小</t>
    <phoneticPr fontId="4" type="noConversion"/>
  </si>
  <si>
    <t>北169</t>
  </si>
  <si>
    <t>黃士恩</t>
    <phoneticPr fontId="4" type="noConversion"/>
  </si>
  <si>
    <t>台北市文山區力行國小</t>
    <phoneticPr fontId="4" type="noConversion"/>
  </si>
  <si>
    <t>北172</t>
  </si>
  <si>
    <t>沈  風</t>
    <phoneticPr fontId="4" type="noConversion"/>
  </si>
  <si>
    <t>台北市新生國小</t>
    <phoneticPr fontId="4" type="noConversion"/>
  </si>
  <si>
    <t>北170</t>
  </si>
  <si>
    <t>黃士恆</t>
    <phoneticPr fontId="4" type="noConversion"/>
  </si>
  <si>
    <t>北168</t>
  </si>
  <si>
    <t>吳懷睿</t>
    <phoneticPr fontId="4" type="noConversion"/>
  </si>
  <si>
    <t>私立康萊爾雙語中小學</t>
    <phoneticPr fontId="4" type="noConversion"/>
  </si>
  <si>
    <t>北156</t>
  </si>
  <si>
    <t>林莘澍</t>
    <phoneticPr fontId="4" type="noConversion"/>
  </si>
  <si>
    <t>北137</t>
  </si>
  <si>
    <t>王傳鴻</t>
    <phoneticPr fontId="4" type="noConversion"/>
  </si>
  <si>
    <t>北157</t>
  </si>
  <si>
    <t>朱子誠</t>
    <phoneticPr fontId="4" type="noConversion"/>
  </si>
  <si>
    <t>新竹縣東安國小</t>
    <phoneticPr fontId="4" type="noConversion"/>
  </si>
  <si>
    <t>北159</t>
  </si>
  <si>
    <t>楊翔証</t>
    <phoneticPr fontId="4" type="noConversion"/>
  </si>
  <si>
    <t>新北市林口國小</t>
    <phoneticPr fontId="4" type="noConversion"/>
  </si>
  <si>
    <t>北141</t>
  </si>
  <si>
    <t>林俊宇</t>
    <phoneticPr fontId="4" type="noConversion"/>
  </si>
  <si>
    <t>北140</t>
  </si>
  <si>
    <t>徐宸浩</t>
    <phoneticPr fontId="4" type="noConversion"/>
  </si>
  <si>
    <t>北162</t>
  </si>
  <si>
    <t>林楷樺</t>
    <phoneticPr fontId="4" type="noConversion"/>
  </si>
  <si>
    <t>北146</t>
  </si>
  <si>
    <t>韓宇恩</t>
    <phoneticPr fontId="4" type="noConversion"/>
  </si>
  <si>
    <t>桃園南崁國小</t>
    <phoneticPr fontId="4" type="noConversion"/>
  </si>
  <si>
    <t>北171</t>
  </si>
  <si>
    <t>白翔宇</t>
    <phoneticPr fontId="4" type="noConversion"/>
  </si>
  <si>
    <t>新北集美國小</t>
  </si>
  <si>
    <t>北136</t>
  </si>
  <si>
    <t>楊庭翊</t>
    <phoneticPr fontId="4" type="noConversion"/>
  </si>
  <si>
    <t>新北市三重光興國小</t>
    <phoneticPr fontId="4" type="noConversion"/>
  </si>
  <si>
    <t>北145</t>
  </si>
  <si>
    <t>陳惟理</t>
    <phoneticPr fontId="4" type="noConversion"/>
  </si>
  <si>
    <t>北163</t>
  </si>
  <si>
    <t>林鼎翰</t>
    <phoneticPr fontId="4" type="noConversion"/>
  </si>
  <si>
    <t>台北市立仁愛國小</t>
    <phoneticPr fontId="4" type="noConversion"/>
  </si>
  <si>
    <t>北139</t>
  </si>
  <si>
    <t>蘇柏文</t>
    <phoneticPr fontId="4" type="noConversion"/>
  </si>
  <si>
    <t>北147</t>
  </si>
  <si>
    <t>白皓煜</t>
    <phoneticPr fontId="4" type="noConversion"/>
  </si>
  <si>
    <t>康來爾國際中小學</t>
    <phoneticPr fontId="4" type="noConversion"/>
  </si>
  <si>
    <t>北165</t>
  </si>
  <si>
    <t>張津慎</t>
    <phoneticPr fontId="4" type="noConversion"/>
  </si>
  <si>
    <t>北144</t>
  </si>
  <si>
    <t>李尚諭</t>
    <phoneticPr fontId="4" type="noConversion"/>
  </si>
  <si>
    <t>北143</t>
  </si>
  <si>
    <t>王靖嘉</t>
    <phoneticPr fontId="4" type="noConversion"/>
  </si>
  <si>
    <t>北158</t>
  </si>
  <si>
    <t>楊行之</t>
    <phoneticPr fontId="4" type="noConversion"/>
  </si>
  <si>
    <t>台北市和平實驗小學</t>
    <phoneticPr fontId="4" type="noConversion"/>
  </si>
  <si>
    <t>北149</t>
  </si>
  <si>
    <t>卓乘毅</t>
    <phoneticPr fontId="4" type="noConversion"/>
  </si>
  <si>
    <t>北134</t>
  </si>
  <si>
    <t>王聿安</t>
    <phoneticPr fontId="4" type="noConversion"/>
  </si>
  <si>
    <t>北142</t>
  </si>
  <si>
    <t>蕭永叡</t>
    <phoneticPr fontId="4" type="noConversion"/>
  </si>
  <si>
    <t>北150</t>
  </si>
  <si>
    <t>邱雋庭</t>
    <phoneticPr fontId="4" type="noConversion"/>
  </si>
  <si>
    <t>北135</t>
  </si>
  <si>
    <t>曾誌偉</t>
    <phoneticPr fontId="4" type="noConversion"/>
  </si>
  <si>
    <t>北152</t>
  </si>
  <si>
    <t>陳宥廷</t>
    <phoneticPr fontId="4" type="noConversion"/>
  </si>
  <si>
    <t>基隆仁愛國小</t>
    <phoneticPr fontId="4" type="noConversion"/>
  </si>
  <si>
    <t>北148</t>
  </si>
  <si>
    <t>王乘翰</t>
    <phoneticPr fontId="4" type="noConversion"/>
  </si>
  <si>
    <t>北166</t>
  </si>
  <si>
    <t>王泓曄</t>
    <phoneticPr fontId="4" type="noConversion"/>
  </si>
  <si>
    <t>北154</t>
  </si>
  <si>
    <t>呂承恩</t>
    <phoneticPr fontId="4" type="noConversion"/>
  </si>
  <si>
    <t>北164</t>
  </si>
  <si>
    <t>高宇亨</t>
    <phoneticPr fontId="4" type="noConversion"/>
  </si>
  <si>
    <t>北151</t>
  </si>
  <si>
    <t>林東澄</t>
    <phoneticPr fontId="4" type="noConversion"/>
  </si>
  <si>
    <t>北153</t>
  </si>
  <si>
    <t>洪子恆</t>
    <phoneticPr fontId="4" type="noConversion"/>
  </si>
  <si>
    <t>北188</t>
  </si>
  <si>
    <t>謝秉樺</t>
    <phoneticPr fontId="4" type="noConversion"/>
  </si>
  <si>
    <t>國小中女組</t>
    <phoneticPr fontId="4" type="noConversion"/>
  </si>
  <si>
    <t>北177</t>
  </si>
  <si>
    <t>吳羽禾</t>
    <phoneticPr fontId="4" type="noConversion"/>
  </si>
  <si>
    <t>北181</t>
  </si>
  <si>
    <t>賴奕虹</t>
    <phoneticPr fontId="4" type="noConversion"/>
  </si>
  <si>
    <t>北185</t>
  </si>
  <si>
    <t>何予寧</t>
    <phoneticPr fontId="4" type="noConversion"/>
  </si>
  <si>
    <t>新北市私立裕德小學</t>
    <phoneticPr fontId="4" type="noConversion"/>
  </si>
  <si>
    <t>北190</t>
  </si>
  <si>
    <t>林雨潔</t>
    <phoneticPr fontId="4" type="noConversion"/>
  </si>
  <si>
    <t>台北市私立復興實驗中學小學部</t>
    <phoneticPr fontId="4" type="noConversion"/>
  </si>
  <si>
    <t>北189</t>
  </si>
  <si>
    <t>古妮瑾</t>
    <phoneticPr fontId="4" type="noConversion"/>
  </si>
  <si>
    <t>新北市三重國小</t>
    <phoneticPr fontId="4" type="noConversion"/>
  </si>
  <si>
    <t>北184</t>
  </si>
  <si>
    <t>陳沅羿</t>
    <phoneticPr fontId="4" type="noConversion"/>
  </si>
  <si>
    <t>北186</t>
  </si>
  <si>
    <t>黃星魁</t>
    <phoneticPr fontId="4" type="noConversion"/>
  </si>
  <si>
    <t>北187</t>
  </si>
  <si>
    <t>曾勻秀</t>
    <phoneticPr fontId="4" type="noConversion"/>
  </si>
  <si>
    <t>北178</t>
  </si>
  <si>
    <t>於可甯</t>
    <phoneticPr fontId="4" type="noConversion"/>
  </si>
  <si>
    <t>北180</t>
  </si>
  <si>
    <t xml:space="preserve">蔡佩妤 </t>
    <phoneticPr fontId="4" type="noConversion"/>
  </si>
  <si>
    <t>北176</t>
  </si>
  <si>
    <t>鍾采潔</t>
    <phoneticPr fontId="4" type="noConversion"/>
  </si>
  <si>
    <t>北174</t>
  </si>
  <si>
    <t>周桓萌</t>
    <phoneticPr fontId="4" type="noConversion"/>
  </si>
  <si>
    <t>北183</t>
  </si>
  <si>
    <t>彭愷禧</t>
    <phoneticPr fontId="4" type="noConversion"/>
  </si>
  <si>
    <t>北179</t>
  </si>
  <si>
    <t>陳杰喜</t>
    <phoneticPr fontId="4" type="noConversion"/>
  </si>
  <si>
    <t>北182</t>
  </si>
  <si>
    <t>陳孟庭</t>
    <phoneticPr fontId="4" type="noConversion"/>
  </si>
  <si>
    <t>北173</t>
  </si>
  <si>
    <t>廖昱綺</t>
    <phoneticPr fontId="4" type="noConversion"/>
  </si>
  <si>
    <t>北175</t>
  </si>
  <si>
    <t>林羿欣</t>
    <phoneticPr fontId="4" type="noConversion"/>
  </si>
  <si>
    <t>北203</t>
  </si>
  <si>
    <t>蘇俊熹</t>
    <phoneticPr fontId="4" type="noConversion"/>
  </si>
  <si>
    <t>國小低男組</t>
    <phoneticPr fontId="4" type="noConversion"/>
  </si>
  <si>
    <t>北191</t>
  </si>
  <si>
    <t>馬郁傑</t>
    <phoneticPr fontId="4" type="noConversion"/>
  </si>
  <si>
    <t>北204</t>
  </si>
  <si>
    <t>陳柏諺</t>
    <phoneticPr fontId="4" type="noConversion"/>
  </si>
  <si>
    <t>新北市更寮國小</t>
    <phoneticPr fontId="4" type="noConversion"/>
  </si>
  <si>
    <t>北202</t>
  </si>
  <si>
    <t>吳叡毅</t>
    <phoneticPr fontId="4" type="noConversion"/>
  </si>
  <si>
    <t>新北市淡水天生國小</t>
    <phoneticPr fontId="4" type="noConversion"/>
  </si>
  <si>
    <t>北205</t>
  </si>
  <si>
    <t>陳信安</t>
    <phoneticPr fontId="4" type="noConversion"/>
  </si>
  <si>
    <t>新北市仁愛國小</t>
    <phoneticPr fontId="4" type="noConversion"/>
  </si>
  <si>
    <t>北197</t>
  </si>
  <si>
    <t>楊鎧斳</t>
    <phoneticPr fontId="4" type="noConversion"/>
  </si>
  <si>
    <t>北195</t>
  </si>
  <si>
    <t>許廷睿</t>
    <phoneticPr fontId="4" type="noConversion"/>
  </si>
  <si>
    <t>再興小學</t>
    <phoneticPr fontId="4" type="noConversion"/>
  </si>
  <si>
    <t>北201</t>
  </si>
  <si>
    <t>林鼎富</t>
    <phoneticPr fontId="4" type="noConversion"/>
  </si>
  <si>
    <t>北200</t>
  </si>
  <si>
    <t>翁  晢</t>
    <phoneticPr fontId="4" type="noConversion"/>
  </si>
  <si>
    <t>台北市楊光國小</t>
    <phoneticPr fontId="4" type="noConversion"/>
  </si>
  <si>
    <t>北199</t>
  </si>
  <si>
    <t>彭宥崴</t>
    <phoneticPr fontId="4" type="noConversion"/>
  </si>
  <si>
    <t>桃園市私立營諾瓦國小</t>
    <phoneticPr fontId="4" type="noConversion"/>
  </si>
  <si>
    <t>北198</t>
  </si>
  <si>
    <t>林紹群</t>
    <phoneticPr fontId="4" type="noConversion"/>
  </si>
  <si>
    <t>北196</t>
  </si>
  <si>
    <t>林煜程</t>
    <phoneticPr fontId="4" type="noConversion"/>
  </si>
  <si>
    <t>北193</t>
  </si>
  <si>
    <t>吳勁昊</t>
    <phoneticPr fontId="4" type="noConversion"/>
  </si>
  <si>
    <t>北192</t>
  </si>
  <si>
    <t>張詠睿</t>
    <phoneticPr fontId="4" type="noConversion"/>
  </si>
  <si>
    <t>北194</t>
  </si>
  <si>
    <t>徐家洛</t>
    <phoneticPr fontId="4" type="noConversion"/>
  </si>
  <si>
    <t>北211</t>
  </si>
  <si>
    <t>陳念緹</t>
    <phoneticPr fontId="4" type="noConversion"/>
  </si>
  <si>
    <t>台北市景美國小</t>
    <phoneticPr fontId="4" type="noConversion"/>
  </si>
  <si>
    <t>國小低女組</t>
    <phoneticPr fontId="4" type="noConversion"/>
  </si>
  <si>
    <t>北207</t>
  </si>
  <si>
    <t>古旻錞</t>
    <phoneticPr fontId="4" type="noConversion"/>
  </si>
  <si>
    <t>新北市立三重國小</t>
    <phoneticPr fontId="4" type="noConversion"/>
  </si>
  <si>
    <t>北209</t>
  </si>
  <si>
    <t>賴沛瑄</t>
    <phoneticPr fontId="4" type="noConversion"/>
  </si>
  <si>
    <t>北208</t>
  </si>
  <si>
    <t>沈  晴</t>
    <phoneticPr fontId="4" type="noConversion"/>
  </si>
  <si>
    <t>北210</t>
  </si>
  <si>
    <t>張倚瑄</t>
    <phoneticPr fontId="4" type="noConversion"/>
  </si>
  <si>
    <t>台北市私立日本人學校小學部</t>
    <phoneticPr fontId="4" type="noConversion"/>
  </si>
  <si>
    <t>北212</t>
  </si>
  <si>
    <t>白涵臻</t>
    <phoneticPr fontId="4" type="noConversion"/>
  </si>
  <si>
    <t>新北市永和國小</t>
    <phoneticPr fontId="4" type="noConversion"/>
  </si>
  <si>
    <t>北206</t>
  </si>
  <si>
    <t>蕭丞恩</t>
    <phoneticPr fontId="4" type="noConversion"/>
  </si>
  <si>
    <t>北213</t>
  </si>
  <si>
    <t>古朗齊</t>
  </si>
  <si>
    <t>男童組</t>
    <phoneticPr fontId="4" type="noConversion"/>
  </si>
  <si>
    <t>北216</t>
  </si>
  <si>
    <t>吳秉恭</t>
    <phoneticPr fontId="4" type="noConversion"/>
  </si>
  <si>
    <t>康橋青山幼稚園</t>
    <phoneticPr fontId="4" type="noConversion"/>
  </si>
  <si>
    <t>北215</t>
  </si>
  <si>
    <t>楊士廣</t>
    <phoneticPr fontId="4" type="noConversion"/>
  </si>
  <si>
    <t>北214</t>
  </si>
  <si>
    <t>蔡勝堯</t>
  </si>
  <si>
    <t>新北市私立僑治亞幼兒園</t>
    <phoneticPr fontId="4" type="noConversion"/>
  </si>
  <si>
    <t>北217</t>
  </si>
  <si>
    <t>林鼎穎</t>
    <phoneticPr fontId="4" type="noConversion"/>
  </si>
  <si>
    <t>台北市立仁愛國小附幼</t>
    <phoneticPr fontId="4" type="noConversion"/>
  </si>
  <si>
    <t>北219</t>
  </si>
  <si>
    <t>羅雨涵</t>
  </si>
  <si>
    <t>女童組</t>
    <phoneticPr fontId="4" type="noConversion"/>
  </si>
  <si>
    <t>北218</t>
  </si>
  <si>
    <t>呂昕恩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</si>
</sst>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theme="1"/>
      </right>
      <top style="medium">
        <color indexed="64"/>
      </top>
      <bottom/>
      <diagonal/>
    </border>
    <border>
      <left style="thick">
        <color theme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3" fillId="0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7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3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5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5" fillId="4" borderId="14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11&#26376;&#25802;&#36960;&#25802;&#28310;/&#21271;&#21312;/&#21271;&#21312;&#21407;&#22987;&#25104;&#3231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區成績"/>
      <sheetName val="編組表"/>
      <sheetName val="原始成績"/>
      <sheetName val="名次成績"/>
      <sheetName val="整理名次成績 "/>
      <sheetName val="試算"/>
      <sheetName val="工作表1"/>
    </sheetNames>
    <sheetDataSet>
      <sheetData sheetId="0"/>
      <sheetData sheetId="1"/>
      <sheetData sheetId="2">
        <row r="4">
          <cell r="B4" t="str">
            <v>北001</v>
          </cell>
          <cell r="C4" t="str">
            <v>黃廉凱</v>
          </cell>
          <cell r="D4" t="str">
            <v>私立時雨中學</v>
          </cell>
          <cell r="E4" t="str">
            <v>國男組</v>
          </cell>
          <cell r="F4">
            <v>0</v>
          </cell>
          <cell r="G4">
            <v>260.7</v>
          </cell>
          <cell r="H4">
            <v>281.3</v>
          </cell>
          <cell r="I4">
            <v>277.60000000000002</v>
          </cell>
          <cell r="J4">
            <v>292</v>
          </cell>
          <cell r="K4">
            <v>0</v>
          </cell>
          <cell r="L4">
            <v>2</v>
          </cell>
          <cell r="M4">
            <v>0</v>
          </cell>
          <cell r="N4">
            <v>1</v>
          </cell>
          <cell r="O4">
            <v>2</v>
          </cell>
          <cell r="P4">
            <v>4</v>
          </cell>
        </row>
        <row r="5">
          <cell r="B5" t="str">
            <v>北002</v>
          </cell>
          <cell r="C5" t="str">
            <v>朱劭恩</v>
          </cell>
          <cell r="D5" t="str">
            <v>康橋國際中小學</v>
          </cell>
          <cell r="E5" t="str">
            <v>國男組</v>
          </cell>
          <cell r="F5">
            <v>289.3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3</v>
          </cell>
          <cell r="N5">
            <v>0</v>
          </cell>
          <cell r="O5">
            <v>2</v>
          </cell>
          <cell r="P5">
            <v>4</v>
          </cell>
        </row>
        <row r="6">
          <cell r="B6" t="str">
            <v>北003</v>
          </cell>
          <cell r="C6" t="str">
            <v>洪琮竣</v>
          </cell>
          <cell r="D6" t="str">
            <v>有得雙語中小學</v>
          </cell>
          <cell r="E6" t="str">
            <v>國男組</v>
          </cell>
          <cell r="F6">
            <v>194.2</v>
          </cell>
          <cell r="G6">
            <v>206.9</v>
          </cell>
          <cell r="H6">
            <v>216.6</v>
          </cell>
          <cell r="I6">
            <v>219.7</v>
          </cell>
          <cell r="J6">
            <v>0</v>
          </cell>
          <cell r="K6">
            <v>2</v>
          </cell>
          <cell r="L6">
            <v>0</v>
          </cell>
          <cell r="M6">
            <v>0</v>
          </cell>
          <cell r="N6">
            <v>0</v>
          </cell>
          <cell r="O6">
            <v>4</v>
          </cell>
          <cell r="P6">
            <v>4</v>
          </cell>
        </row>
        <row r="7">
          <cell r="B7" t="str">
            <v>北004</v>
          </cell>
          <cell r="C7" t="str">
            <v>林士軒</v>
          </cell>
          <cell r="D7" t="str">
            <v>台北市新興國中</v>
          </cell>
          <cell r="E7" t="str">
            <v>國男組</v>
          </cell>
          <cell r="F7">
            <v>278.8</v>
          </cell>
          <cell r="G7">
            <v>285.3</v>
          </cell>
          <cell r="H7">
            <v>294.89999999999998</v>
          </cell>
          <cell r="I7">
            <v>0</v>
          </cell>
          <cell r="J7">
            <v>272.60000000000002</v>
          </cell>
          <cell r="K7">
            <v>2</v>
          </cell>
          <cell r="L7">
            <v>0</v>
          </cell>
          <cell r="M7">
            <v>0</v>
          </cell>
          <cell r="N7">
            <v>3</v>
          </cell>
          <cell r="O7">
            <v>3</v>
          </cell>
          <cell r="P7">
            <v>5</v>
          </cell>
        </row>
        <row r="8">
          <cell r="B8" t="str">
            <v>北005</v>
          </cell>
          <cell r="C8" t="str">
            <v>謝秉翰</v>
          </cell>
          <cell r="D8" t="str">
            <v>台北市新興國中</v>
          </cell>
          <cell r="E8" t="str">
            <v>國男組</v>
          </cell>
          <cell r="F8">
            <v>276.39999999999998</v>
          </cell>
          <cell r="G8">
            <v>276.2</v>
          </cell>
          <cell r="H8">
            <v>277.39999999999998</v>
          </cell>
          <cell r="I8">
            <v>277.10000000000002</v>
          </cell>
          <cell r="J8">
            <v>274.60000000000002</v>
          </cell>
          <cell r="K8">
            <v>0</v>
          </cell>
          <cell r="L8">
            <v>2</v>
          </cell>
          <cell r="M8">
            <v>0</v>
          </cell>
          <cell r="N8">
            <v>1</v>
          </cell>
          <cell r="O8">
            <v>5</v>
          </cell>
          <cell r="P8">
            <v>5</v>
          </cell>
        </row>
        <row r="9">
          <cell r="B9" t="str">
            <v>北006</v>
          </cell>
          <cell r="C9" t="str">
            <v>劉彧丞</v>
          </cell>
          <cell r="D9" t="str">
            <v>台北市新興國中</v>
          </cell>
          <cell r="E9" t="str">
            <v>國男組</v>
          </cell>
          <cell r="F9">
            <v>263.39999999999998</v>
          </cell>
          <cell r="G9">
            <v>240.9</v>
          </cell>
          <cell r="H9">
            <v>263.60000000000002</v>
          </cell>
          <cell r="I9">
            <v>226.5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2</v>
          </cell>
          <cell r="O9">
            <v>2</v>
          </cell>
          <cell r="P9">
            <v>4</v>
          </cell>
        </row>
        <row r="10">
          <cell r="B10" t="str">
            <v>北007</v>
          </cell>
          <cell r="C10" t="str">
            <v>吳星鋐</v>
          </cell>
          <cell r="D10" t="str">
            <v>桃園市龍興國中</v>
          </cell>
          <cell r="E10" t="str">
            <v>國男組</v>
          </cell>
          <cell r="F10">
            <v>144.19999999999999</v>
          </cell>
          <cell r="G10">
            <v>179.7</v>
          </cell>
          <cell r="H10">
            <v>179.3</v>
          </cell>
          <cell r="I10">
            <v>159.1</v>
          </cell>
          <cell r="J10">
            <v>159.6</v>
          </cell>
          <cell r="K10">
            <v>0</v>
          </cell>
          <cell r="L10">
            <v>0</v>
          </cell>
          <cell r="M10">
            <v>3</v>
          </cell>
          <cell r="N10">
            <v>1</v>
          </cell>
          <cell r="O10">
            <v>5</v>
          </cell>
          <cell r="P10">
            <v>4</v>
          </cell>
        </row>
        <row r="11">
          <cell r="B11" t="str">
            <v>北008</v>
          </cell>
          <cell r="C11" t="str">
            <v>陳睿濬</v>
          </cell>
          <cell r="D11" t="str">
            <v>基隆市明德國中</v>
          </cell>
          <cell r="E11" t="str">
            <v>國男組</v>
          </cell>
          <cell r="F11">
            <v>0</v>
          </cell>
          <cell r="G11">
            <v>0</v>
          </cell>
          <cell r="H11">
            <v>95.2</v>
          </cell>
          <cell r="I11">
            <v>0</v>
          </cell>
          <cell r="J11">
            <v>139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3</v>
          </cell>
        </row>
        <row r="12">
          <cell r="B12" t="str">
            <v>北009</v>
          </cell>
          <cell r="C12" t="str">
            <v>蔡岳廷</v>
          </cell>
          <cell r="D12" t="str">
            <v>新北市頭前國中</v>
          </cell>
          <cell r="E12" t="str">
            <v>國男組</v>
          </cell>
          <cell r="F12">
            <v>249.8</v>
          </cell>
          <cell r="G12">
            <v>262.10000000000002</v>
          </cell>
          <cell r="H12">
            <v>268.10000000000002</v>
          </cell>
          <cell r="I12">
            <v>273</v>
          </cell>
          <cell r="J12">
            <v>261.2</v>
          </cell>
          <cell r="K12">
            <v>0</v>
          </cell>
          <cell r="L12">
            <v>1</v>
          </cell>
          <cell r="M12">
            <v>1</v>
          </cell>
          <cell r="N12">
            <v>1</v>
          </cell>
          <cell r="O12">
            <v>3</v>
          </cell>
          <cell r="P12">
            <v>4</v>
          </cell>
        </row>
        <row r="13">
          <cell r="B13" t="str">
            <v>北010</v>
          </cell>
          <cell r="C13" t="str">
            <v>呂偉銍</v>
          </cell>
          <cell r="D13" t="str">
            <v>桃園市青溪國中</v>
          </cell>
          <cell r="E13" t="str">
            <v>國男組</v>
          </cell>
          <cell r="F13">
            <v>335.5</v>
          </cell>
          <cell r="G13">
            <v>339</v>
          </cell>
          <cell r="H13">
            <v>342.5</v>
          </cell>
          <cell r="I13">
            <v>353.6</v>
          </cell>
          <cell r="J13">
            <v>348.7</v>
          </cell>
          <cell r="K13">
            <v>0</v>
          </cell>
          <cell r="L13">
            <v>1</v>
          </cell>
          <cell r="M13">
            <v>4</v>
          </cell>
          <cell r="N13">
            <v>0</v>
          </cell>
          <cell r="O13">
            <v>3</v>
          </cell>
          <cell r="P13">
            <v>3</v>
          </cell>
        </row>
        <row r="14">
          <cell r="B14" t="str">
            <v>北011</v>
          </cell>
          <cell r="C14" t="str">
            <v>邱柏崴</v>
          </cell>
          <cell r="D14" t="str">
            <v>新北市石門國中</v>
          </cell>
          <cell r="E14" t="str">
            <v>國男組</v>
          </cell>
          <cell r="F14">
            <v>60.1</v>
          </cell>
          <cell r="G14">
            <v>61.9</v>
          </cell>
          <cell r="H14">
            <v>179</v>
          </cell>
          <cell r="I14">
            <v>187.4</v>
          </cell>
          <cell r="J14">
            <v>0</v>
          </cell>
          <cell r="K14">
            <v>0</v>
          </cell>
          <cell r="L14">
            <v>0</v>
          </cell>
          <cell r="M14">
            <v>2</v>
          </cell>
          <cell r="N14">
            <v>3</v>
          </cell>
          <cell r="O14">
            <v>3</v>
          </cell>
          <cell r="P14">
            <v>3</v>
          </cell>
        </row>
        <row r="15">
          <cell r="B15" t="str">
            <v>北012</v>
          </cell>
          <cell r="C15" t="str">
            <v>胡石恩宇</v>
          </cell>
          <cell r="D15" t="str">
            <v>台北市龍門國中</v>
          </cell>
          <cell r="E15" t="str">
            <v>國男組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</v>
          </cell>
          <cell r="N15">
            <v>2</v>
          </cell>
          <cell r="O15">
            <v>2</v>
          </cell>
          <cell r="P15">
            <v>4</v>
          </cell>
        </row>
        <row r="16">
          <cell r="B16" t="str">
            <v>北013</v>
          </cell>
          <cell r="C16" t="str">
            <v>吳丞軒</v>
          </cell>
          <cell r="D16" t="str">
            <v>台北市敦化國中</v>
          </cell>
          <cell r="E16" t="str">
            <v>國男組</v>
          </cell>
          <cell r="F16">
            <v>0</v>
          </cell>
          <cell r="G16">
            <v>0</v>
          </cell>
          <cell r="H16">
            <v>273.89999999999998</v>
          </cell>
          <cell r="I16">
            <v>277.3</v>
          </cell>
          <cell r="J16">
            <v>256.3</v>
          </cell>
          <cell r="K16">
            <v>0</v>
          </cell>
          <cell r="L16">
            <v>3</v>
          </cell>
          <cell r="M16">
            <v>0</v>
          </cell>
          <cell r="N16">
            <v>1</v>
          </cell>
          <cell r="O16">
            <v>3</v>
          </cell>
          <cell r="P16">
            <v>5</v>
          </cell>
        </row>
        <row r="17">
          <cell r="B17" t="str">
            <v>北014</v>
          </cell>
          <cell r="C17" t="str">
            <v>張軒愷</v>
          </cell>
          <cell r="D17" t="str">
            <v>台北市私立靜心中學</v>
          </cell>
          <cell r="E17" t="str">
            <v>國男組</v>
          </cell>
          <cell r="F17">
            <v>291.8</v>
          </cell>
          <cell r="G17">
            <v>208.6</v>
          </cell>
          <cell r="H17">
            <v>278.2</v>
          </cell>
          <cell r="I17">
            <v>295.7</v>
          </cell>
          <cell r="J17">
            <v>309.3</v>
          </cell>
          <cell r="K17">
            <v>0</v>
          </cell>
          <cell r="L17">
            <v>2</v>
          </cell>
          <cell r="M17">
            <v>1</v>
          </cell>
          <cell r="N17">
            <v>4</v>
          </cell>
          <cell r="O17">
            <v>2</v>
          </cell>
          <cell r="P17">
            <v>3</v>
          </cell>
        </row>
        <row r="18">
          <cell r="B18" t="str">
            <v>北015</v>
          </cell>
          <cell r="C18" t="str">
            <v>黃凱駿</v>
          </cell>
          <cell r="D18" t="str">
            <v>新北市私立康橋國際學校</v>
          </cell>
          <cell r="E18" t="str">
            <v>國男組</v>
          </cell>
          <cell r="F18">
            <v>173.3</v>
          </cell>
          <cell r="G18">
            <v>216.6</v>
          </cell>
          <cell r="H18">
            <v>221.6</v>
          </cell>
          <cell r="I18">
            <v>241.2</v>
          </cell>
          <cell r="J18">
            <v>244.6</v>
          </cell>
          <cell r="K18">
            <v>0</v>
          </cell>
          <cell r="L18">
            <v>2</v>
          </cell>
          <cell r="M18">
            <v>0</v>
          </cell>
          <cell r="N18">
            <v>2</v>
          </cell>
          <cell r="O18">
            <v>2</v>
          </cell>
          <cell r="P18">
            <v>4</v>
          </cell>
        </row>
        <row r="19">
          <cell r="B19" t="str">
            <v>北017</v>
          </cell>
          <cell r="C19" t="str">
            <v>安駿綸</v>
          </cell>
          <cell r="D19" t="str">
            <v>新北市私立康橋國際學校</v>
          </cell>
          <cell r="E19" t="str">
            <v>國男組</v>
          </cell>
          <cell r="F19">
            <v>147.69999999999999</v>
          </cell>
          <cell r="G19">
            <v>120</v>
          </cell>
          <cell r="H19">
            <v>10</v>
          </cell>
          <cell r="I19">
            <v>126.3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2</v>
          </cell>
          <cell r="P19">
            <v>2</v>
          </cell>
        </row>
        <row r="20">
          <cell r="B20" t="str">
            <v>北018</v>
          </cell>
          <cell r="C20" t="str">
            <v>程邦齊</v>
          </cell>
          <cell r="D20" t="str">
            <v>台北美國學校</v>
          </cell>
          <cell r="E20" t="str">
            <v>國男組</v>
          </cell>
          <cell r="F20">
            <v>213.4</v>
          </cell>
          <cell r="G20">
            <v>0</v>
          </cell>
          <cell r="H20">
            <v>230.3</v>
          </cell>
          <cell r="I20">
            <v>228.7</v>
          </cell>
          <cell r="J20">
            <v>228.6</v>
          </cell>
          <cell r="K20">
            <v>0</v>
          </cell>
          <cell r="L20">
            <v>0</v>
          </cell>
          <cell r="M20">
            <v>2</v>
          </cell>
          <cell r="N20">
            <v>1</v>
          </cell>
          <cell r="O20">
            <v>3</v>
          </cell>
          <cell r="P20">
            <v>4</v>
          </cell>
        </row>
        <row r="21">
          <cell r="B21" t="str">
            <v>北019</v>
          </cell>
          <cell r="C21" t="str">
            <v>陳宣佾</v>
          </cell>
          <cell r="D21" t="str">
            <v>桃園市私立漢英中學國中部</v>
          </cell>
          <cell r="E21" t="str">
            <v>國男組</v>
          </cell>
          <cell r="F21">
            <v>0</v>
          </cell>
          <cell r="G21">
            <v>275.7</v>
          </cell>
          <cell r="H21">
            <v>278.5</v>
          </cell>
          <cell r="I21">
            <v>270.10000000000002</v>
          </cell>
          <cell r="J21">
            <v>267.10000000000002</v>
          </cell>
          <cell r="K21">
            <v>0</v>
          </cell>
          <cell r="L21">
            <v>3</v>
          </cell>
          <cell r="M21">
            <v>2</v>
          </cell>
          <cell r="N21">
            <v>1</v>
          </cell>
          <cell r="O21">
            <v>3</v>
          </cell>
          <cell r="P21">
            <v>5</v>
          </cell>
        </row>
        <row r="22">
          <cell r="B22" t="str">
            <v>北020</v>
          </cell>
          <cell r="C22" t="str">
            <v>方彥儒</v>
          </cell>
          <cell r="D22" t="str">
            <v>台北市私立景文中學國中部</v>
          </cell>
          <cell r="E22" t="str">
            <v>國男組</v>
          </cell>
          <cell r="F22">
            <v>55.6</v>
          </cell>
          <cell r="G22">
            <v>0</v>
          </cell>
          <cell r="H22">
            <v>207.3</v>
          </cell>
          <cell r="I22">
            <v>120.6</v>
          </cell>
          <cell r="J22">
            <v>163</v>
          </cell>
          <cell r="K22">
            <v>0</v>
          </cell>
          <cell r="L22">
            <v>0</v>
          </cell>
          <cell r="M22">
            <v>0</v>
          </cell>
          <cell r="N22">
            <v>3</v>
          </cell>
          <cell r="O22">
            <v>4</v>
          </cell>
          <cell r="P22">
            <v>4</v>
          </cell>
        </row>
        <row r="23">
          <cell r="B23" t="str">
            <v>北021</v>
          </cell>
          <cell r="C23" t="str">
            <v>呂理安</v>
          </cell>
          <cell r="D23" t="str">
            <v>桃園市會稽國中</v>
          </cell>
          <cell r="E23" t="str">
            <v>國男組</v>
          </cell>
          <cell r="F23">
            <v>0</v>
          </cell>
          <cell r="G23">
            <v>0</v>
          </cell>
          <cell r="H23">
            <v>212.3</v>
          </cell>
          <cell r="I23">
            <v>127.7</v>
          </cell>
          <cell r="J23">
            <v>194.9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4</v>
          </cell>
          <cell r="P23">
            <v>5</v>
          </cell>
        </row>
        <row r="24">
          <cell r="B24" t="str">
            <v>北022</v>
          </cell>
          <cell r="C24" t="str">
            <v>李柏樂</v>
          </cell>
          <cell r="D24" t="str">
            <v>桃園市會稽國中</v>
          </cell>
          <cell r="E24" t="str">
            <v>國男組</v>
          </cell>
          <cell r="F24">
            <v>241.7</v>
          </cell>
          <cell r="G24">
            <v>273.39999999999998</v>
          </cell>
          <cell r="H24">
            <v>267</v>
          </cell>
          <cell r="I24">
            <v>254.3</v>
          </cell>
          <cell r="J24">
            <v>264.8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</v>
          </cell>
          <cell r="P24">
            <v>5</v>
          </cell>
        </row>
        <row r="25">
          <cell r="B25" t="str">
            <v>北023</v>
          </cell>
          <cell r="C25" t="str">
            <v>張庭碩</v>
          </cell>
          <cell r="D25" t="str">
            <v>桃園市會稽國中</v>
          </cell>
          <cell r="E25" t="str">
            <v>國男組</v>
          </cell>
          <cell r="F25">
            <v>237.7</v>
          </cell>
          <cell r="G25">
            <v>158.4</v>
          </cell>
          <cell r="H25">
            <v>266.39999999999998</v>
          </cell>
          <cell r="I25">
            <v>234.8</v>
          </cell>
          <cell r="J25">
            <v>212</v>
          </cell>
          <cell r="K25">
            <v>0</v>
          </cell>
          <cell r="L25">
            <v>0</v>
          </cell>
          <cell r="M25">
            <v>0</v>
          </cell>
          <cell r="N25">
            <v>2</v>
          </cell>
          <cell r="O25">
            <v>3</v>
          </cell>
          <cell r="P25">
            <v>3</v>
          </cell>
        </row>
        <row r="26">
          <cell r="B26" t="str">
            <v>北024</v>
          </cell>
          <cell r="C26" t="str">
            <v>曹書維</v>
          </cell>
          <cell r="D26" t="str">
            <v>桃園市會稽國中</v>
          </cell>
          <cell r="E26" t="str">
            <v>國男組</v>
          </cell>
          <cell r="F26">
            <v>0</v>
          </cell>
          <cell r="G26">
            <v>137.80000000000001</v>
          </cell>
          <cell r="H26">
            <v>50</v>
          </cell>
          <cell r="I26">
            <v>0</v>
          </cell>
          <cell r="J26">
            <v>60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4</v>
          </cell>
          <cell r="P26">
            <v>1</v>
          </cell>
        </row>
        <row r="27">
          <cell r="B27" t="str">
            <v>北025</v>
          </cell>
          <cell r="C27" t="str">
            <v>梁智翔</v>
          </cell>
          <cell r="D27" t="str">
            <v>桃園市會稽國中</v>
          </cell>
          <cell r="E27" t="str">
            <v>國男組</v>
          </cell>
          <cell r="F27">
            <v>180.3</v>
          </cell>
          <cell r="G27">
            <v>0</v>
          </cell>
          <cell r="H27">
            <v>222.6</v>
          </cell>
          <cell r="I27">
            <v>230.2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</v>
          </cell>
          <cell r="P27">
            <v>3</v>
          </cell>
        </row>
        <row r="28">
          <cell r="B28" t="str">
            <v>北026</v>
          </cell>
          <cell r="C28" t="str">
            <v>郭禮平</v>
          </cell>
          <cell r="D28" t="str">
            <v>桃園市會稽國中</v>
          </cell>
          <cell r="E28" t="str">
            <v>國男組</v>
          </cell>
          <cell r="F28">
            <v>0</v>
          </cell>
          <cell r="G28">
            <v>217.1</v>
          </cell>
          <cell r="H28">
            <v>217.5</v>
          </cell>
          <cell r="I28">
            <v>202.3</v>
          </cell>
          <cell r="J28">
            <v>210.4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</v>
          </cell>
          <cell r="P28">
            <v>5</v>
          </cell>
        </row>
        <row r="29">
          <cell r="B29" t="str">
            <v>北027</v>
          </cell>
          <cell r="C29" t="str">
            <v>黃承洋</v>
          </cell>
          <cell r="D29" t="str">
            <v>桃園市會稽國中</v>
          </cell>
          <cell r="E29" t="str">
            <v>國男組</v>
          </cell>
          <cell r="F29">
            <v>236.5</v>
          </cell>
          <cell r="G29">
            <v>212.8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</v>
          </cell>
          <cell r="O29">
            <v>1</v>
          </cell>
          <cell r="P29">
            <v>1</v>
          </cell>
        </row>
        <row r="30">
          <cell r="B30" t="str">
            <v>北028</v>
          </cell>
          <cell r="C30" t="str">
            <v>黃  驀</v>
          </cell>
          <cell r="D30" t="str">
            <v>桃園市會稽國中</v>
          </cell>
          <cell r="E30" t="str">
            <v>國男組</v>
          </cell>
          <cell r="F30">
            <v>80</v>
          </cell>
          <cell r="G30">
            <v>175.9</v>
          </cell>
          <cell r="H30">
            <v>187.4</v>
          </cell>
          <cell r="I30">
            <v>50</v>
          </cell>
          <cell r="J30">
            <v>113.1</v>
          </cell>
          <cell r="K30">
            <v>0</v>
          </cell>
          <cell r="L30">
            <v>0</v>
          </cell>
          <cell r="M30">
            <v>0</v>
          </cell>
          <cell r="N30">
            <v>2</v>
          </cell>
          <cell r="O30">
            <v>2</v>
          </cell>
          <cell r="P30">
            <v>5</v>
          </cell>
        </row>
        <row r="31">
          <cell r="B31" t="str">
            <v>北029</v>
          </cell>
          <cell r="C31" t="str">
            <v>蘇子崴</v>
          </cell>
          <cell r="D31" t="str">
            <v>桃園市會稽國中</v>
          </cell>
          <cell r="E31" t="str">
            <v>國男組</v>
          </cell>
          <cell r="F31">
            <v>163.69999999999999</v>
          </cell>
          <cell r="G31">
            <v>61.3</v>
          </cell>
          <cell r="H31">
            <v>161.1</v>
          </cell>
          <cell r="I31">
            <v>64.7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</v>
          </cell>
          <cell r="O31">
            <v>4</v>
          </cell>
          <cell r="P31">
            <v>3</v>
          </cell>
        </row>
        <row r="32">
          <cell r="B32" t="str">
            <v>北030</v>
          </cell>
          <cell r="C32" t="str">
            <v>呂奇龍</v>
          </cell>
          <cell r="D32" t="str">
            <v>桃園市會稽國中</v>
          </cell>
          <cell r="E32" t="str">
            <v>國男組</v>
          </cell>
          <cell r="F32">
            <v>171.2</v>
          </cell>
          <cell r="G32">
            <v>61.3</v>
          </cell>
          <cell r="H32">
            <v>58.3</v>
          </cell>
          <cell r="I32">
            <v>133.69999999999999</v>
          </cell>
          <cell r="J32">
            <v>76.2</v>
          </cell>
          <cell r="K32">
            <v>4</v>
          </cell>
          <cell r="L32">
            <v>0</v>
          </cell>
          <cell r="M32">
            <v>0</v>
          </cell>
          <cell r="N32">
            <v>0</v>
          </cell>
          <cell r="O32">
            <v>3</v>
          </cell>
          <cell r="P32">
            <v>4</v>
          </cell>
        </row>
        <row r="33">
          <cell r="B33" t="str">
            <v>北031</v>
          </cell>
          <cell r="C33" t="str">
            <v>呂紹均</v>
          </cell>
          <cell r="D33" t="str">
            <v>桃園市會稽國中</v>
          </cell>
          <cell r="E33" t="str">
            <v>國男組</v>
          </cell>
          <cell r="F33">
            <v>167.2</v>
          </cell>
          <cell r="G33">
            <v>0</v>
          </cell>
          <cell r="H33">
            <v>0</v>
          </cell>
          <cell r="I33">
            <v>153.80000000000001</v>
          </cell>
          <cell r="J33">
            <v>13.4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4</v>
          </cell>
          <cell r="P33">
            <v>4</v>
          </cell>
        </row>
        <row r="34">
          <cell r="B34" t="str">
            <v>北032</v>
          </cell>
          <cell r="C34" t="str">
            <v>林明遠</v>
          </cell>
          <cell r="D34" t="str">
            <v>桃園市會稽國中</v>
          </cell>
          <cell r="E34" t="str">
            <v>國男組</v>
          </cell>
          <cell r="F34">
            <v>222.6</v>
          </cell>
          <cell r="G34">
            <v>238.9</v>
          </cell>
          <cell r="H34">
            <v>207.8</v>
          </cell>
          <cell r="I34">
            <v>231.5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</v>
          </cell>
          <cell r="O34">
            <v>3</v>
          </cell>
          <cell r="P34">
            <v>5</v>
          </cell>
        </row>
        <row r="35">
          <cell r="B35" t="str">
            <v>北033</v>
          </cell>
          <cell r="C35" t="str">
            <v>林  澄</v>
          </cell>
          <cell r="D35" t="str">
            <v>桃園市會稽國中</v>
          </cell>
          <cell r="E35" t="str">
            <v>國男組</v>
          </cell>
          <cell r="F35">
            <v>0</v>
          </cell>
          <cell r="G35">
            <v>31.3</v>
          </cell>
          <cell r="H35">
            <v>131.4</v>
          </cell>
          <cell r="I35">
            <v>80.400000000000006</v>
          </cell>
          <cell r="J35">
            <v>143.1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</v>
          </cell>
          <cell r="P35">
            <v>3</v>
          </cell>
        </row>
        <row r="36">
          <cell r="B36" t="str">
            <v>北034</v>
          </cell>
          <cell r="C36" t="str">
            <v>莊庭睿</v>
          </cell>
          <cell r="D36" t="str">
            <v>桃園市會稽國中</v>
          </cell>
          <cell r="E36" t="str">
            <v>國男組</v>
          </cell>
          <cell r="F36">
            <v>76.2</v>
          </cell>
          <cell r="G36">
            <v>129.69999999999999</v>
          </cell>
          <cell r="H36">
            <v>0</v>
          </cell>
          <cell r="I36">
            <v>119.8</v>
          </cell>
          <cell r="J36">
            <v>69.5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  <cell r="O36">
            <v>4</v>
          </cell>
          <cell r="P36">
            <v>4</v>
          </cell>
        </row>
        <row r="37">
          <cell r="B37" t="str">
            <v>北035</v>
          </cell>
          <cell r="C37" t="str">
            <v>陳宇頡</v>
          </cell>
          <cell r="D37" t="str">
            <v>桃園市會稽國中</v>
          </cell>
          <cell r="E37" t="str">
            <v>國男組</v>
          </cell>
          <cell r="F37">
            <v>151.30000000000001</v>
          </cell>
          <cell r="G37">
            <v>145</v>
          </cell>
          <cell r="H37">
            <v>0</v>
          </cell>
          <cell r="I37">
            <v>206.6</v>
          </cell>
          <cell r="J37">
            <v>180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  <cell r="P37">
            <v>5</v>
          </cell>
        </row>
        <row r="38">
          <cell r="B38" t="str">
            <v>北036</v>
          </cell>
          <cell r="C38" t="str">
            <v>陳易安</v>
          </cell>
          <cell r="D38" t="str">
            <v>桃園市會稽國中</v>
          </cell>
          <cell r="E38" t="str">
            <v>國男組</v>
          </cell>
          <cell r="F38" t="str">
            <v>缺</v>
          </cell>
        </row>
        <row r="39">
          <cell r="B39" t="str">
            <v>北037</v>
          </cell>
          <cell r="C39" t="str">
            <v>黃渝哲</v>
          </cell>
          <cell r="D39" t="str">
            <v>桃園市會稽國中</v>
          </cell>
          <cell r="E39" t="str">
            <v>國男組</v>
          </cell>
          <cell r="F39">
            <v>75</v>
          </cell>
          <cell r="G39">
            <v>75</v>
          </cell>
          <cell r="H39">
            <v>25</v>
          </cell>
          <cell r="I39">
            <v>30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5</v>
          </cell>
        </row>
        <row r="40">
          <cell r="B40" t="str">
            <v>北038</v>
          </cell>
          <cell r="C40" t="str">
            <v>樓軒宇</v>
          </cell>
          <cell r="D40" t="str">
            <v>桃園市會稽國中</v>
          </cell>
          <cell r="E40" t="str">
            <v>國男組</v>
          </cell>
          <cell r="F40">
            <v>0</v>
          </cell>
          <cell r="G40">
            <v>127.9</v>
          </cell>
          <cell r="H40">
            <v>0</v>
          </cell>
          <cell r="I40">
            <v>144</v>
          </cell>
          <cell r="J40">
            <v>145.19999999999999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</v>
          </cell>
        </row>
        <row r="41">
          <cell r="B41" t="str">
            <v>北039</v>
          </cell>
          <cell r="C41" t="str">
            <v>盧胤丞</v>
          </cell>
          <cell r="D41" t="str">
            <v>桃園市會稽國中</v>
          </cell>
          <cell r="E41" t="str">
            <v>國男組</v>
          </cell>
          <cell r="F41">
            <v>200</v>
          </cell>
          <cell r="G41">
            <v>0</v>
          </cell>
          <cell r="H41">
            <v>162.69999999999999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5</v>
          </cell>
          <cell r="P41">
            <v>4</v>
          </cell>
        </row>
        <row r="42">
          <cell r="B42" t="str">
            <v>北040</v>
          </cell>
          <cell r="C42" t="str">
            <v>龔  樂</v>
          </cell>
          <cell r="D42" t="str">
            <v>桃園市會稽國中</v>
          </cell>
          <cell r="E42" t="str">
            <v>國男組</v>
          </cell>
          <cell r="F42">
            <v>138.19999999999999</v>
          </cell>
          <cell r="G42">
            <v>0</v>
          </cell>
          <cell r="H42">
            <v>44.2</v>
          </cell>
          <cell r="I42">
            <v>104.5</v>
          </cell>
          <cell r="J42">
            <v>128.9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2</v>
          </cell>
          <cell r="P42">
            <v>3</v>
          </cell>
        </row>
        <row r="43">
          <cell r="B43" t="str">
            <v>北041</v>
          </cell>
          <cell r="C43" t="str">
            <v>李佳璇</v>
          </cell>
          <cell r="D43" t="str">
            <v>台北市新興國中</v>
          </cell>
          <cell r="E43" t="str">
            <v>國女組</v>
          </cell>
          <cell r="F43">
            <v>166.5</v>
          </cell>
          <cell r="G43">
            <v>153.80000000000001</v>
          </cell>
          <cell r="H43">
            <v>157.4</v>
          </cell>
          <cell r="I43">
            <v>0</v>
          </cell>
          <cell r="J43">
            <v>133.4</v>
          </cell>
          <cell r="K43">
            <v>0</v>
          </cell>
          <cell r="L43">
            <v>2</v>
          </cell>
          <cell r="M43">
            <v>2</v>
          </cell>
          <cell r="N43">
            <v>0</v>
          </cell>
          <cell r="O43">
            <v>3</v>
          </cell>
          <cell r="P43">
            <v>4</v>
          </cell>
        </row>
        <row r="44">
          <cell r="B44" t="str">
            <v>北042</v>
          </cell>
          <cell r="C44" t="str">
            <v>黃瀞立</v>
          </cell>
          <cell r="D44" t="str">
            <v>新北市三民中學</v>
          </cell>
          <cell r="E44" t="str">
            <v>國女組</v>
          </cell>
          <cell r="F44">
            <v>52.8</v>
          </cell>
          <cell r="G44">
            <v>119.6</v>
          </cell>
          <cell r="H44">
            <v>0</v>
          </cell>
          <cell r="I44">
            <v>74.599999999999994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2</v>
          </cell>
          <cell r="O44">
            <v>1</v>
          </cell>
          <cell r="P44">
            <v>3</v>
          </cell>
        </row>
        <row r="45">
          <cell r="B45" t="str">
            <v>北043</v>
          </cell>
          <cell r="C45" t="str">
            <v>王思尹</v>
          </cell>
          <cell r="D45" t="str">
            <v>私立靜心中學</v>
          </cell>
          <cell r="E45" t="str">
            <v>國女組</v>
          </cell>
          <cell r="F45">
            <v>223.9</v>
          </cell>
          <cell r="G45">
            <v>229.3</v>
          </cell>
          <cell r="H45">
            <v>236.4</v>
          </cell>
          <cell r="I45">
            <v>0</v>
          </cell>
          <cell r="J45">
            <v>232.3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</v>
          </cell>
          <cell r="P45">
            <v>5</v>
          </cell>
        </row>
        <row r="46">
          <cell r="B46" t="str">
            <v>北044</v>
          </cell>
          <cell r="C46" t="str">
            <v>汪天茵</v>
          </cell>
          <cell r="D46" t="str">
            <v>台北市麗山國中</v>
          </cell>
          <cell r="E46" t="str">
            <v>國女組</v>
          </cell>
          <cell r="F46">
            <v>185.6</v>
          </cell>
          <cell r="G46">
            <v>166.9</v>
          </cell>
          <cell r="H46">
            <v>199.6</v>
          </cell>
          <cell r="I46">
            <v>204.1</v>
          </cell>
          <cell r="J46">
            <v>213.1</v>
          </cell>
          <cell r="K46">
            <v>0</v>
          </cell>
          <cell r="L46">
            <v>1</v>
          </cell>
          <cell r="M46">
            <v>1</v>
          </cell>
          <cell r="N46">
            <v>3</v>
          </cell>
          <cell r="O46">
            <v>4</v>
          </cell>
          <cell r="P46">
            <v>3</v>
          </cell>
        </row>
        <row r="47">
          <cell r="B47" t="str">
            <v>北045</v>
          </cell>
          <cell r="C47" t="str">
            <v>陳俋儒</v>
          </cell>
          <cell r="D47" t="str">
            <v>台北市龍門國中</v>
          </cell>
          <cell r="E47" t="str">
            <v>國女組</v>
          </cell>
          <cell r="F47">
            <v>204</v>
          </cell>
          <cell r="G47">
            <v>211.3</v>
          </cell>
          <cell r="H47">
            <v>217</v>
          </cell>
          <cell r="I47">
            <v>199.8</v>
          </cell>
          <cell r="J47">
            <v>196.6</v>
          </cell>
          <cell r="K47">
            <v>0</v>
          </cell>
          <cell r="L47">
            <v>2</v>
          </cell>
          <cell r="M47">
            <v>0</v>
          </cell>
          <cell r="N47">
            <v>2</v>
          </cell>
          <cell r="O47">
            <v>3</v>
          </cell>
          <cell r="P47">
            <v>4</v>
          </cell>
        </row>
        <row r="48">
          <cell r="B48" t="str">
            <v>北046</v>
          </cell>
          <cell r="C48" t="str">
            <v>陳  臻</v>
          </cell>
          <cell r="D48" t="str">
            <v>台北美國學校</v>
          </cell>
          <cell r="E48" t="str">
            <v>國女組</v>
          </cell>
          <cell r="F48">
            <v>176.8</v>
          </cell>
          <cell r="G48">
            <v>188.6</v>
          </cell>
          <cell r="H48">
            <v>176.1</v>
          </cell>
          <cell r="I48">
            <v>140.4</v>
          </cell>
          <cell r="J48">
            <v>158.9</v>
          </cell>
          <cell r="K48">
            <v>0</v>
          </cell>
          <cell r="L48">
            <v>1</v>
          </cell>
          <cell r="M48">
            <v>0</v>
          </cell>
          <cell r="N48">
            <v>1</v>
          </cell>
          <cell r="O48">
            <v>1</v>
          </cell>
          <cell r="P48">
            <v>5</v>
          </cell>
        </row>
        <row r="49">
          <cell r="B49" t="str">
            <v>北047</v>
          </cell>
          <cell r="C49" t="str">
            <v>盧芊卉</v>
          </cell>
          <cell r="D49" t="str">
            <v>新北市正德國中</v>
          </cell>
          <cell r="E49" t="str">
            <v>國女組</v>
          </cell>
          <cell r="F49">
            <v>250.4</v>
          </cell>
          <cell r="G49">
            <v>0</v>
          </cell>
          <cell r="H49">
            <v>250.9</v>
          </cell>
          <cell r="I49">
            <v>242.6</v>
          </cell>
          <cell r="J49">
            <v>251.5</v>
          </cell>
          <cell r="K49">
            <v>0</v>
          </cell>
          <cell r="L49">
            <v>0</v>
          </cell>
          <cell r="M49">
            <v>4</v>
          </cell>
          <cell r="N49">
            <v>2</v>
          </cell>
          <cell r="O49">
            <v>5</v>
          </cell>
          <cell r="P49">
            <v>4</v>
          </cell>
        </row>
        <row r="50">
          <cell r="B50" t="str">
            <v>北048</v>
          </cell>
          <cell r="C50" t="str">
            <v>張文薰</v>
          </cell>
          <cell r="D50" t="str">
            <v>台北市私立日本人學校中學部</v>
          </cell>
          <cell r="E50" t="str">
            <v>國女組</v>
          </cell>
          <cell r="F50">
            <v>127.7</v>
          </cell>
          <cell r="G50">
            <v>146.69999999999999</v>
          </cell>
          <cell r="H50">
            <v>0</v>
          </cell>
          <cell r="I50">
            <v>142.6</v>
          </cell>
          <cell r="J50">
            <v>130</v>
          </cell>
          <cell r="K50">
            <v>0</v>
          </cell>
          <cell r="L50">
            <v>3</v>
          </cell>
          <cell r="M50">
            <v>0</v>
          </cell>
          <cell r="N50">
            <v>0</v>
          </cell>
          <cell r="O50">
            <v>1</v>
          </cell>
          <cell r="P50">
            <v>4</v>
          </cell>
        </row>
        <row r="51">
          <cell r="B51" t="str">
            <v>北049</v>
          </cell>
          <cell r="C51" t="str">
            <v>陳品睎</v>
          </cell>
          <cell r="D51" t="str">
            <v>台北市景美國中</v>
          </cell>
          <cell r="E51" t="str">
            <v>國女組</v>
          </cell>
          <cell r="F51">
            <v>196</v>
          </cell>
          <cell r="G51">
            <v>205.4</v>
          </cell>
          <cell r="H51">
            <v>205.7</v>
          </cell>
          <cell r="I51">
            <v>0</v>
          </cell>
          <cell r="J51">
            <v>203.7</v>
          </cell>
          <cell r="K51">
            <v>1</v>
          </cell>
          <cell r="L51">
            <v>1</v>
          </cell>
          <cell r="M51">
            <v>0</v>
          </cell>
          <cell r="N51">
            <v>2</v>
          </cell>
          <cell r="O51">
            <v>4</v>
          </cell>
          <cell r="P51">
            <v>4</v>
          </cell>
        </row>
        <row r="52">
          <cell r="B52" t="str">
            <v>北050</v>
          </cell>
          <cell r="C52" t="str">
            <v>王采琦</v>
          </cell>
          <cell r="D52" t="str">
            <v>新北市崇林國中</v>
          </cell>
          <cell r="E52" t="str">
            <v>國女組</v>
          </cell>
          <cell r="F52">
            <v>227.7</v>
          </cell>
          <cell r="G52">
            <v>227.2</v>
          </cell>
          <cell r="H52">
            <v>223.6</v>
          </cell>
          <cell r="I52">
            <v>226.4</v>
          </cell>
          <cell r="J52">
            <v>217.7</v>
          </cell>
          <cell r="K52">
            <v>0</v>
          </cell>
          <cell r="L52">
            <v>3</v>
          </cell>
          <cell r="M52">
            <v>0</v>
          </cell>
          <cell r="N52">
            <v>3</v>
          </cell>
          <cell r="O52">
            <v>1</v>
          </cell>
          <cell r="P52">
            <v>5</v>
          </cell>
        </row>
        <row r="53">
          <cell r="B53" t="str">
            <v>北051</v>
          </cell>
          <cell r="C53" t="str">
            <v>林苡任</v>
          </cell>
          <cell r="D53" t="str">
            <v>新北市頭前國中</v>
          </cell>
          <cell r="E53" t="str">
            <v>國女組</v>
          </cell>
          <cell r="F53">
            <v>210.4</v>
          </cell>
          <cell r="G53">
            <v>217</v>
          </cell>
          <cell r="H53">
            <v>214.1</v>
          </cell>
          <cell r="I53">
            <v>210.3</v>
          </cell>
          <cell r="J53">
            <v>218.3</v>
          </cell>
          <cell r="K53">
            <v>2</v>
          </cell>
          <cell r="L53">
            <v>1</v>
          </cell>
          <cell r="M53">
            <v>1</v>
          </cell>
          <cell r="N53">
            <v>0</v>
          </cell>
          <cell r="O53">
            <v>1</v>
          </cell>
          <cell r="P53">
            <v>4</v>
          </cell>
        </row>
        <row r="54">
          <cell r="B54" t="str">
            <v>北052</v>
          </cell>
          <cell r="C54" t="str">
            <v>李宜儒</v>
          </cell>
          <cell r="D54" t="str">
            <v>桃園市會稽國中</v>
          </cell>
          <cell r="E54" t="str">
            <v>國女組</v>
          </cell>
          <cell r="F54">
            <v>105.5</v>
          </cell>
          <cell r="G54">
            <v>99.2</v>
          </cell>
          <cell r="H54">
            <v>140</v>
          </cell>
          <cell r="I54">
            <v>114.6</v>
          </cell>
          <cell r="J54">
            <v>116.9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5</v>
          </cell>
        </row>
        <row r="55">
          <cell r="B55" t="str">
            <v>北053</v>
          </cell>
          <cell r="C55" t="str">
            <v>李欣穎</v>
          </cell>
          <cell r="D55" t="str">
            <v>桃園市會稽國中</v>
          </cell>
          <cell r="E55" t="str">
            <v>國女組</v>
          </cell>
          <cell r="F55">
            <v>63.2</v>
          </cell>
          <cell r="G55">
            <v>0</v>
          </cell>
          <cell r="H55">
            <v>108.7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</v>
          </cell>
          <cell r="P55">
            <v>4</v>
          </cell>
        </row>
        <row r="56">
          <cell r="B56" t="str">
            <v>北054</v>
          </cell>
          <cell r="C56" t="str">
            <v>李蕙彤</v>
          </cell>
          <cell r="D56" t="str">
            <v>桃園市會稽國中</v>
          </cell>
          <cell r="E56" t="str">
            <v>國女組</v>
          </cell>
          <cell r="F56">
            <v>0</v>
          </cell>
          <cell r="G56">
            <v>136.80000000000001</v>
          </cell>
          <cell r="H56">
            <v>108.3</v>
          </cell>
          <cell r="I56">
            <v>0</v>
          </cell>
          <cell r="J56">
            <v>105.4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5</v>
          </cell>
        </row>
        <row r="57">
          <cell r="B57" t="str">
            <v>北055</v>
          </cell>
          <cell r="C57" t="str">
            <v>林楊貞</v>
          </cell>
          <cell r="D57" t="str">
            <v>桃園市會稽國中</v>
          </cell>
          <cell r="E57" t="str">
            <v>國女組</v>
          </cell>
          <cell r="F57">
            <v>107.9</v>
          </cell>
          <cell r="G57">
            <v>109.7</v>
          </cell>
          <cell r="H57">
            <v>10</v>
          </cell>
          <cell r="I57">
            <v>90</v>
          </cell>
          <cell r="J57">
            <v>67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5</v>
          </cell>
        </row>
        <row r="58">
          <cell r="B58" t="str">
            <v>北056</v>
          </cell>
          <cell r="C58" t="str">
            <v>黃梓綾</v>
          </cell>
          <cell r="D58" t="str">
            <v>桃園市會稽國中</v>
          </cell>
          <cell r="E58" t="str">
            <v>國女組</v>
          </cell>
          <cell r="F58">
            <v>113.7</v>
          </cell>
          <cell r="G58">
            <v>81.599999999999994</v>
          </cell>
          <cell r="H58">
            <v>117</v>
          </cell>
          <cell r="I58">
            <v>125.1</v>
          </cell>
          <cell r="J58">
            <v>111.7</v>
          </cell>
          <cell r="K58">
            <v>0</v>
          </cell>
          <cell r="L58">
            <v>0</v>
          </cell>
          <cell r="M58">
            <v>0</v>
          </cell>
          <cell r="N58">
            <v>1</v>
          </cell>
          <cell r="O58">
            <v>2</v>
          </cell>
          <cell r="P58">
            <v>3</v>
          </cell>
        </row>
        <row r="59">
          <cell r="B59" t="str">
            <v>北057</v>
          </cell>
          <cell r="C59" t="str">
            <v>蔡捷伃</v>
          </cell>
          <cell r="D59" t="str">
            <v>桃園市會稽國中</v>
          </cell>
          <cell r="E59" t="str">
            <v>國女組</v>
          </cell>
          <cell r="F59">
            <v>0</v>
          </cell>
          <cell r="G59">
            <v>11.8</v>
          </cell>
          <cell r="H59">
            <v>136</v>
          </cell>
          <cell r="I59">
            <v>136.5</v>
          </cell>
          <cell r="J59">
            <v>138.19999999999999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4</v>
          </cell>
          <cell r="P59">
            <v>3</v>
          </cell>
        </row>
        <row r="60">
          <cell r="B60" t="str">
            <v>北058</v>
          </cell>
          <cell r="C60" t="str">
            <v>盧偉真</v>
          </cell>
          <cell r="D60" t="str">
            <v>桃園市會稽國中</v>
          </cell>
          <cell r="E60" t="str">
            <v>國女組</v>
          </cell>
          <cell r="F60">
            <v>0</v>
          </cell>
          <cell r="G60">
            <v>120.2</v>
          </cell>
          <cell r="H60">
            <v>0</v>
          </cell>
          <cell r="I60">
            <v>133.9</v>
          </cell>
          <cell r="J60">
            <v>128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3</v>
          </cell>
          <cell r="P60">
            <v>4</v>
          </cell>
        </row>
        <row r="61">
          <cell r="B61" t="str">
            <v>北059</v>
          </cell>
          <cell r="C61" t="str">
            <v>王  婗</v>
          </cell>
          <cell r="D61" t="str">
            <v>桃園市會稽國中</v>
          </cell>
          <cell r="E61" t="str">
            <v>國女組</v>
          </cell>
          <cell r="F61" t="str">
            <v>缺</v>
          </cell>
        </row>
        <row r="62">
          <cell r="B62" t="str">
            <v>北060</v>
          </cell>
          <cell r="C62" t="str">
            <v>陳亭瑜</v>
          </cell>
          <cell r="D62" t="str">
            <v>桃園市會稽國中</v>
          </cell>
          <cell r="E62" t="str">
            <v>國女組</v>
          </cell>
          <cell r="F62">
            <v>0</v>
          </cell>
          <cell r="G62">
            <v>131.19999999999999</v>
          </cell>
          <cell r="H62">
            <v>0</v>
          </cell>
          <cell r="I62">
            <v>120</v>
          </cell>
          <cell r="J62">
            <v>166.4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</v>
          </cell>
          <cell r="P62">
            <v>5</v>
          </cell>
        </row>
        <row r="63">
          <cell r="B63" t="str">
            <v>北061</v>
          </cell>
          <cell r="C63" t="str">
            <v>鍾曜竹</v>
          </cell>
          <cell r="D63" t="str">
            <v>桃園市會稽國中</v>
          </cell>
          <cell r="E63" t="str">
            <v>國女組</v>
          </cell>
          <cell r="F63">
            <v>143</v>
          </cell>
          <cell r="G63">
            <v>0</v>
          </cell>
          <cell r="H63">
            <v>10</v>
          </cell>
          <cell r="I63">
            <v>118.5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</v>
          </cell>
          <cell r="P63">
            <v>4</v>
          </cell>
        </row>
        <row r="64">
          <cell r="B64" t="str">
            <v>北062</v>
          </cell>
          <cell r="C64" t="str">
            <v>江禹縉</v>
          </cell>
          <cell r="D64" t="str">
            <v>桃園市會稽國中</v>
          </cell>
          <cell r="E64" t="str">
            <v>國女組</v>
          </cell>
          <cell r="F64">
            <v>67</v>
          </cell>
          <cell r="G64">
            <v>3</v>
          </cell>
          <cell r="H64">
            <v>0</v>
          </cell>
          <cell r="I64">
            <v>51.7</v>
          </cell>
          <cell r="J64">
            <v>87.2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5</v>
          </cell>
        </row>
        <row r="65">
          <cell r="B65" t="str">
            <v>北063</v>
          </cell>
          <cell r="C65" t="str">
            <v>蔡宜儒</v>
          </cell>
          <cell r="D65" t="str">
            <v>桃園市會稽國中</v>
          </cell>
          <cell r="E65" t="str">
            <v>國女組</v>
          </cell>
          <cell r="F65">
            <v>253.2</v>
          </cell>
          <cell r="G65">
            <v>266</v>
          </cell>
          <cell r="H65">
            <v>0</v>
          </cell>
          <cell r="I65">
            <v>197.3</v>
          </cell>
          <cell r="J65">
            <v>261.60000000000002</v>
          </cell>
          <cell r="K65">
            <v>0</v>
          </cell>
          <cell r="L65">
            <v>0</v>
          </cell>
          <cell r="M65">
            <v>2</v>
          </cell>
          <cell r="N65">
            <v>1</v>
          </cell>
          <cell r="O65">
            <v>2</v>
          </cell>
          <cell r="P65">
            <v>5</v>
          </cell>
        </row>
        <row r="66">
          <cell r="B66" t="str">
            <v>北064</v>
          </cell>
          <cell r="C66" t="str">
            <v>駱彥慈</v>
          </cell>
          <cell r="D66" t="str">
            <v>桃園市會稽國中</v>
          </cell>
          <cell r="E66" t="str">
            <v>國女組</v>
          </cell>
          <cell r="F66">
            <v>88.3</v>
          </cell>
          <cell r="G66">
            <v>39</v>
          </cell>
          <cell r="H66">
            <v>80</v>
          </cell>
          <cell r="I66">
            <v>70.5</v>
          </cell>
          <cell r="J66">
            <v>69.8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</v>
          </cell>
          <cell r="P66">
            <v>3</v>
          </cell>
        </row>
        <row r="67">
          <cell r="B67" t="str">
            <v>北065</v>
          </cell>
          <cell r="C67" t="str">
            <v>劉武承</v>
          </cell>
          <cell r="D67" t="str">
            <v>新北市石門國小</v>
          </cell>
          <cell r="E67" t="str">
            <v>國小高男組</v>
          </cell>
          <cell r="F67">
            <v>68</v>
          </cell>
          <cell r="G67">
            <v>116</v>
          </cell>
          <cell r="H67">
            <v>131.4</v>
          </cell>
          <cell r="I67">
            <v>81.099999999999994</v>
          </cell>
          <cell r="J67">
            <v>106.6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4</v>
          </cell>
        </row>
        <row r="68">
          <cell r="B68" t="str">
            <v>北066</v>
          </cell>
          <cell r="C68" t="str">
            <v>吳柏諺</v>
          </cell>
          <cell r="D68" t="str">
            <v>新北市石門國小</v>
          </cell>
          <cell r="E68" t="str">
            <v>國小高男組</v>
          </cell>
          <cell r="F68">
            <v>112.6</v>
          </cell>
          <cell r="G68">
            <v>102.6</v>
          </cell>
          <cell r="H68">
            <v>113.8</v>
          </cell>
          <cell r="I68">
            <v>110.9</v>
          </cell>
          <cell r="J68">
            <v>111.5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2</v>
          </cell>
          <cell r="P68">
            <v>2</v>
          </cell>
        </row>
        <row r="69">
          <cell r="B69" t="str">
            <v>北067</v>
          </cell>
          <cell r="C69" t="str">
            <v>吳家洋</v>
          </cell>
          <cell r="D69" t="str">
            <v>新北市石門國小</v>
          </cell>
          <cell r="E69" t="str">
            <v>國小高男組</v>
          </cell>
          <cell r="F69">
            <v>128.9</v>
          </cell>
          <cell r="G69">
            <v>100</v>
          </cell>
          <cell r="H69">
            <v>102.5</v>
          </cell>
          <cell r="I69">
            <v>120.8</v>
          </cell>
          <cell r="J69">
            <v>122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5</v>
          </cell>
          <cell r="P69">
            <v>5</v>
          </cell>
        </row>
        <row r="70">
          <cell r="B70" t="str">
            <v>北068</v>
          </cell>
          <cell r="C70" t="str">
            <v>魏啟倫</v>
          </cell>
          <cell r="D70" t="str">
            <v>新北市石門國小</v>
          </cell>
          <cell r="E70" t="str">
            <v>國小高男組</v>
          </cell>
          <cell r="F70">
            <v>80</v>
          </cell>
          <cell r="G70">
            <v>80.5</v>
          </cell>
          <cell r="H70">
            <v>33.5</v>
          </cell>
          <cell r="I70">
            <v>42.3</v>
          </cell>
          <cell r="J70">
            <v>44.9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2</v>
          </cell>
          <cell r="P70">
            <v>1</v>
          </cell>
        </row>
        <row r="71">
          <cell r="B71" t="str">
            <v>北069</v>
          </cell>
          <cell r="C71" t="str">
            <v>劉政軍</v>
          </cell>
          <cell r="D71" t="str">
            <v>新北市石門國小</v>
          </cell>
          <cell r="E71" t="str">
            <v>國小高男組</v>
          </cell>
          <cell r="F71">
            <v>163.1</v>
          </cell>
          <cell r="G71">
            <v>0</v>
          </cell>
          <cell r="H71">
            <v>157.19999999999999</v>
          </cell>
          <cell r="I71">
            <v>187</v>
          </cell>
          <cell r="J71">
            <v>0</v>
          </cell>
          <cell r="K71">
            <v>1</v>
          </cell>
          <cell r="L71">
            <v>2</v>
          </cell>
          <cell r="M71">
            <v>1</v>
          </cell>
          <cell r="N71">
            <v>3</v>
          </cell>
          <cell r="O71">
            <v>3</v>
          </cell>
          <cell r="P71">
            <v>4</v>
          </cell>
        </row>
        <row r="72">
          <cell r="B72" t="str">
            <v>北070</v>
          </cell>
          <cell r="C72" t="str">
            <v>林子鈞</v>
          </cell>
          <cell r="D72" t="str">
            <v>靜心小學</v>
          </cell>
          <cell r="E72" t="str">
            <v>國小高男組</v>
          </cell>
          <cell r="F72">
            <v>162.30000000000001</v>
          </cell>
          <cell r="G72">
            <v>155</v>
          </cell>
          <cell r="H72">
            <v>154.4</v>
          </cell>
          <cell r="I72">
            <v>172.8</v>
          </cell>
          <cell r="J72">
            <v>169.3</v>
          </cell>
          <cell r="K72">
            <v>0</v>
          </cell>
          <cell r="L72">
            <v>0</v>
          </cell>
          <cell r="M72">
            <v>3</v>
          </cell>
          <cell r="N72">
            <v>0</v>
          </cell>
          <cell r="O72">
            <v>3</v>
          </cell>
          <cell r="P72">
            <v>5</v>
          </cell>
        </row>
        <row r="73">
          <cell r="B73" t="str">
            <v>北071</v>
          </cell>
          <cell r="C73" t="str">
            <v>王謙翊</v>
          </cell>
          <cell r="D73" t="str">
            <v>靜心小學</v>
          </cell>
          <cell r="E73" t="str">
            <v>國小高男組</v>
          </cell>
          <cell r="F73">
            <v>150</v>
          </cell>
          <cell r="G73">
            <v>143.4</v>
          </cell>
          <cell r="H73">
            <v>147</v>
          </cell>
          <cell r="I73">
            <v>136.69999999999999</v>
          </cell>
          <cell r="J73">
            <v>142.19999999999999</v>
          </cell>
          <cell r="K73">
            <v>0</v>
          </cell>
          <cell r="L73">
            <v>2</v>
          </cell>
          <cell r="M73">
            <v>1</v>
          </cell>
          <cell r="N73">
            <v>0</v>
          </cell>
          <cell r="O73">
            <v>1</v>
          </cell>
          <cell r="P73">
            <v>4</v>
          </cell>
        </row>
        <row r="74">
          <cell r="B74" t="str">
            <v>北072</v>
          </cell>
          <cell r="C74" t="str">
            <v>黃育杰</v>
          </cell>
          <cell r="D74" t="str">
            <v>靜心小學</v>
          </cell>
          <cell r="E74" t="str">
            <v>國小高男組</v>
          </cell>
          <cell r="F74">
            <v>153.1</v>
          </cell>
          <cell r="G74">
            <v>229.4</v>
          </cell>
          <cell r="H74">
            <v>212.7</v>
          </cell>
          <cell r="I74">
            <v>166</v>
          </cell>
          <cell r="J74">
            <v>210.4</v>
          </cell>
          <cell r="K74">
            <v>0</v>
          </cell>
          <cell r="L74">
            <v>2</v>
          </cell>
          <cell r="M74">
            <v>0</v>
          </cell>
          <cell r="N74">
            <v>3</v>
          </cell>
          <cell r="O74">
            <v>3</v>
          </cell>
          <cell r="P74">
            <v>5</v>
          </cell>
        </row>
        <row r="75">
          <cell r="B75" t="str">
            <v>北073</v>
          </cell>
          <cell r="C75" t="str">
            <v>朱啟軒</v>
          </cell>
          <cell r="D75" t="str">
            <v>靜心小學</v>
          </cell>
          <cell r="E75" t="str">
            <v>國小高男組</v>
          </cell>
          <cell r="F75">
            <v>129.4</v>
          </cell>
          <cell r="G75">
            <v>134.6</v>
          </cell>
          <cell r="H75">
            <v>0</v>
          </cell>
          <cell r="I75">
            <v>121.2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</v>
          </cell>
          <cell r="P75">
            <v>3</v>
          </cell>
        </row>
        <row r="76">
          <cell r="B76" t="str">
            <v>北074</v>
          </cell>
          <cell r="C76" t="str">
            <v>徐翊庭</v>
          </cell>
          <cell r="D76" t="str">
            <v>靜心小學</v>
          </cell>
          <cell r="E76" t="str">
            <v>國小高男組</v>
          </cell>
          <cell r="F76">
            <v>196</v>
          </cell>
          <cell r="G76">
            <v>182.3</v>
          </cell>
          <cell r="H76">
            <v>182.7</v>
          </cell>
          <cell r="I76">
            <v>200.3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4</v>
          </cell>
        </row>
        <row r="77">
          <cell r="B77" t="str">
            <v>北075</v>
          </cell>
          <cell r="C77" t="str">
            <v>劉鎧睿</v>
          </cell>
          <cell r="D77" t="str">
            <v>新北市林口興福國小</v>
          </cell>
          <cell r="E77" t="str">
            <v>國小高男組</v>
          </cell>
        </row>
        <row r="78">
          <cell r="B78" t="str">
            <v>北076</v>
          </cell>
          <cell r="C78" t="str">
            <v>黃仲鍇</v>
          </cell>
          <cell r="D78" t="str">
            <v>桃園大有國小</v>
          </cell>
          <cell r="E78" t="str">
            <v>國小高男組</v>
          </cell>
          <cell r="F78">
            <v>101</v>
          </cell>
          <cell r="G78">
            <v>107.8</v>
          </cell>
          <cell r="H78">
            <v>87.4</v>
          </cell>
          <cell r="I78">
            <v>83.9</v>
          </cell>
          <cell r="J78">
            <v>39.700000000000003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1</v>
          </cell>
        </row>
        <row r="79">
          <cell r="B79" t="str">
            <v>北077</v>
          </cell>
          <cell r="C79" t="str">
            <v>張驊侑</v>
          </cell>
          <cell r="D79" t="str">
            <v>桃園南美國小</v>
          </cell>
          <cell r="E79" t="str">
            <v>國小高男組</v>
          </cell>
          <cell r="F79">
            <v>170</v>
          </cell>
          <cell r="G79">
            <v>211.1</v>
          </cell>
          <cell r="H79">
            <v>179</v>
          </cell>
          <cell r="I79">
            <v>208.4</v>
          </cell>
          <cell r="J79">
            <v>191.7</v>
          </cell>
          <cell r="K79">
            <v>0</v>
          </cell>
          <cell r="L79">
            <v>1</v>
          </cell>
          <cell r="M79">
            <v>0</v>
          </cell>
          <cell r="N79">
            <v>1</v>
          </cell>
          <cell r="O79">
            <v>1</v>
          </cell>
          <cell r="P79">
            <v>4</v>
          </cell>
        </row>
        <row r="80">
          <cell r="B80" t="str">
            <v>北078</v>
          </cell>
          <cell r="C80" t="str">
            <v>張禕宸</v>
          </cell>
          <cell r="D80" t="str">
            <v>桃園南美國小</v>
          </cell>
          <cell r="E80" t="str">
            <v>國小高男組</v>
          </cell>
          <cell r="F80">
            <v>128</v>
          </cell>
          <cell r="G80">
            <v>160.1</v>
          </cell>
          <cell r="H80">
            <v>160.5</v>
          </cell>
          <cell r="I80">
            <v>150.30000000000001</v>
          </cell>
          <cell r="J80">
            <v>159.6</v>
          </cell>
          <cell r="K80">
            <v>0</v>
          </cell>
          <cell r="L80">
            <v>1</v>
          </cell>
          <cell r="M80">
            <v>0</v>
          </cell>
          <cell r="N80">
            <v>0</v>
          </cell>
          <cell r="O80">
            <v>3</v>
          </cell>
          <cell r="P80">
            <v>5</v>
          </cell>
        </row>
        <row r="81">
          <cell r="B81" t="str">
            <v>北079</v>
          </cell>
          <cell r="C81" t="str">
            <v>黃泰瑞</v>
          </cell>
          <cell r="D81" t="str">
            <v>桃園南美國小</v>
          </cell>
          <cell r="E81" t="str">
            <v>國小高男組</v>
          </cell>
          <cell r="F81">
            <v>0</v>
          </cell>
          <cell r="G81">
            <v>0</v>
          </cell>
          <cell r="H81">
            <v>0</v>
          </cell>
          <cell r="I81">
            <v>158.19999999999999</v>
          </cell>
          <cell r="J81">
            <v>157.30000000000001</v>
          </cell>
          <cell r="K81">
            <v>2</v>
          </cell>
          <cell r="L81">
            <v>0</v>
          </cell>
          <cell r="M81">
            <v>0</v>
          </cell>
          <cell r="N81">
            <v>0</v>
          </cell>
          <cell r="O81">
            <v>4</v>
          </cell>
          <cell r="P81">
            <v>5</v>
          </cell>
        </row>
        <row r="82">
          <cell r="B82" t="str">
            <v>北080</v>
          </cell>
          <cell r="C82" t="str">
            <v>吳柏翰</v>
          </cell>
          <cell r="D82" t="str">
            <v>桃園南美國小</v>
          </cell>
          <cell r="E82" t="str">
            <v>國小高男組</v>
          </cell>
          <cell r="F82">
            <v>116.7</v>
          </cell>
          <cell r="G82">
            <v>138.80000000000001</v>
          </cell>
          <cell r="H82">
            <v>128.69999999999999</v>
          </cell>
          <cell r="I82">
            <v>61.3</v>
          </cell>
          <cell r="J82">
            <v>102.2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4</v>
          </cell>
        </row>
        <row r="83">
          <cell r="B83" t="str">
            <v>北081</v>
          </cell>
          <cell r="C83" t="str">
            <v>張立寬</v>
          </cell>
          <cell r="D83" t="str">
            <v>新興國際中小學</v>
          </cell>
          <cell r="E83" t="str">
            <v>國小高男組</v>
          </cell>
          <cell r="F83">
            <v>0</v>
          </cell>
          <cell r="G83">
            <v>0</v>
          </cell>
          <cell r="H83">
            <v>162.1</v>
          </cell>
          <cell r="I83">
            <v>162.30000000000001</v>
          </cell>
          <cell r="J83">
            <v>0</v>
          </cell>
          <cell r="K83">
            <v>0</v>
          </cell>
          <cell r="L83">
            <v>2</v>
          </cell>
          <cell r="M83">
            <v>0</v>
          </cell>
          <cell r="N83">
            <v>3</v>
          </cell>
          <cell r="O83">
            <v>2</v>
          </cell>
          <cell r="P83">
            <v>4</v>
          </cell>
        </row>
        <row r="84">
          <cell r="B84" t="str">
            <v>北082</v>
          </cell>
          <cell r="C84" t="str">
            <v>魯睿恩</v>
          </cell>
          <cell r="D84" t="str">
            <v>新興國際中小學</v>
          </cell>
          <cell r="E84" t="str">
            <v>國小高男組</v>
          </cell>
          <cell r="F84">
            <v>0</v>
          </cell>
          <cell r="G84">
            <v>0</v>
          </cell>
          <cell r="H84">
            <v>145</v>
          </cell>
          <cell r="I84">
            <v>0</v>
          </cell>
          <cell r="J84">
            <v>152.5</v>
          </cell>
          <cell r="K84">
            <v>0</v>
          </cell>
          <cell r="L84">
            <v>0</v>
          </cell>
          <cell r="M84">
            <v>1</v>
          </cell>
          <cell r="N84">
            <v>0</v>
          </cell>
          <cell r="O84">
            <v>1</v>
          </cell>
          <cell r="P84">
            <v>4</v>
          </cell>
        </row>
        <row r="85">
          <cell r="B85" t="str">
            <v>北083</v>
          </cell>
          <cell r="C85" t="str">
            <v>曾繼玄</v>
          </cell>
          <cell r="D85" t="str">
            <v>基隆七堵國小</v>
          </cell>
          <cell r="E85" t="str">
            <v>國小高男組</v>
          </cell>
          <cell r="F85">
            <v>75</v>
          </cell>
          <cell r="G85">
            <v>90</v>
          </cell>
          <cell r="H85">
            <v>85</v>
          </cell>
          <cell r="I85">
            <v>80</v>
          </cell>
          <cell r="J85">
            <v>61.8</v>
          </cell>
          <cell r="K85">
            <v>1</v>
          </cell>
          <cell r="L85">
            <v>0</v>
          </cell>
          <cell r="M85">
            <v>0</v>
          </cell>
          <cell r="N85">
            <v>3</v>
          </cell>
          <cell r="O85">
            <v>1</v>
          </cell>
          <cell r="P85">
            <v>3</v>
          </cell>
        </row>
        <row r="86">
          <cell r="B86" t="str">
            <v>北084</v>
          </cell>
          <cell r="C86" t="str">
            <v>蕭主鈞</v>
          </cell>
          <cell r="D86" t="str">
            <v xml:space="preserve">台北市光復國小 </v>
          </cell>
          <cell r="E86" t="str">
            <v>國小高男組</v>
          </cell>
          <cell r="F86">
            <v>146.69999999999999</v>
          </cell>
          <cell r="G86">
            <v>141.6</v>
          </cell>
          <cell r="H86">
            <v>141</v>
          </cell>
          <cell r="I86">
            <v>141.4</v>
          </cell>
          <cell r="J86">
            <v>141</v>
          </cell>
          <cell r="K86">
            <v>4</v>
          </cell>
          <cell r="L86">
            <v>0</v>
          </cell>
          <cell r="M86">
            <v>2</v>
          </cell>
          <cell r="N86">
            <v>3</v>
          </cell>
          <cell r="O86">
            <v>4</v>
          </cell>
          <cell r="P86">
            <v>3</v>
          </cell>
        </row>
        <row r="87">
          <cell r="B87" t="str">
            <v>北085</v>
          </cell>
          <cell r="C87" t="str">
            <v>李冠樺</v>
          </cell>
          <cell r="D87" t="str">
            <v>桃園頂社國小</v>
          </cell>
          <cell r="E87" t="str">
            <v>國小高男組</v>
          </cell>
          <cell r="F87">
            <v>0</v>
          </cell>
          <cell r="G87">
            <v>128.30000000000001</v>
          </cell>
          <cell r="H87">
            <v>131.5</v>
          </cell>
          <cell r="I87">
            <v>130.80000000000001</v>
          </cell>
          <cell r="J87">
            <v>122.4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2</v>
          </cell>
          <cell r="P87">
            <v>4</v>
          </cell>
        </row>
        <row r="88">
          <cell r="B88" t="str">
            <v>北086</v>
          </cell>
          <cell r="C88" t="str">
            <v>蘇佑丞</v>
          </cell>
          <cell r="D88" t="str">
            <v>桃園頂社國小</v>
          </cell>
          <cell r="E88" t="str">
            <v>國小高男組</v>
          </cell>
          <cell r="F88">
            <v>120</v>
          </cell>
          <cell r="G88">
            <v>125</v>
          </cell>
          <cell r="H88">
            <v>70</v>
          </cell>
          <cell r="I88">
            <v>0</v>
          </cell>
          <cell r="J88">
            <v>66.8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3</v>
          </cell>
          <cell r="P88">
            <v>4</v>
          </cell>
        </row>
        <row r="89">
          <cell r="B89" t="str">
            <v>北087</v>
          </cell>
          <cell r="C89" t="str">
            <v>劉承忠</v>
          </cell>
          <cell r="D89" t="str">
            <v>桃園頂社國小</v>
          </cell>
          <cell r="E89" t="str">
            <v>國小高男組</v>
          </cell>
          <cell r="F89">
            <v>128.30000000000001</v>
          </cell>
          <cell r="G89">
            <v>104.3</v>
          </cell>
          <cell r="H89">
            <v>109.5</v>
          </cell>
          <cell r="I89">
            <v>121.2</v>
          </cell>
          <cell r="J89">
            <v>113.9</v>
          </cell>
          <cell r="K89">
            <v>0</v>
          </cell>
          <cell r="L89">
            <v>1</v>
          </cell>
          <cell r="M89">
            <v>0</v>
          </cell>
          <cell r="N89">
            <v>0</v>
          </cell>
          <cell r="O89">
            <v>1</v>
          </cell>
          <cell r="P89">
            <v>4</v>
          </cell>
        </row>
        <row r="90">
          <cell r="B90" t="str">
            <v>北088</v>
          </cell>
          <cell r="C90" t="str">
            <v>許仲貴</v>
          </cell>
          <cell r="D90" t="str">
            <v>桃園頂社國小</v>
          </cell>
          <cell r="E90" t="str">
            <v>國小高男組</v>
          </cell>
          <cell r="F90">
            <v>70</v>
          </cell>
          <cell r="G90">
            <v>0</v>
          </cell>
          <cell r="H90">
            <v>138.4</v>
          </cell>
          <cell r="I90">
            <v>99.9</v>
          </cell>
          <cell r="J90">
            <v>156.80000000000001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4</v>
          </cell>
          <cell r="P90">
            <v>3</v>
          </cell>
        </row>
        <row r="91">
          <cell r="B91" t="str">
            <v>北089</v>
          </cell>
          <cell r="C91" t="str">
            <v>許宸翊</v>
          </cell>
          <cell r="D91" t="str">
            <v>桃園頂社國小</v>
          </cell>
          <cell r="E91" t="str">
            <v>國小高男組</v>
          </cell>
          <cell r="F91">
            <v>112.4</v>
          </cell>
          <cell r="G91">
            <v>10</v>
          </cell>
          <cell r="H91">
            <v>73.3</v>
          </cell>
          <cell r="I91">
            <v>85.5</v>
          </cell>
          <cell r="J91">
            <v>114.5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</v>
          </cell>
          <cell r="P91">
            <v>3</v>
          </cell>
        </row>
        <row r="92">
          <cell r="B92" t="str">
            <v>北090</v>
          </cell>
          <cell r="C92" t="str">
            <v>翁睿澤</v>
          </cell>
          <cell r="D92" t="str">
            <v>基隆暖江國小</v>
          </cell>
          <cell r="E92" t="str">
            <v>國小高男組</v>
          </cell>
          <cell r="F92">
            <v>206</v>
          </cell>
          <cell r="G92">
            <v>187.5</v>
          </cell>
          <cell r="H92">
            <v>189.5</v>
          </cell>
          <cell r="I92">
            <v>167.1</v>
          </cell>
          <cell r="J92">
            <v>193.2</v>
          </cell>
          <cell r="K92">
            <v>0</v>
          </cell>
          <cell r="L92">
            <v>1</v>
          </cell>
          <cell r="M92">
            <v>0</v>
          </cell>
          <cell r="N92">
            <v>0</v>
          </cell>
          <cell r="O92">
            <v>1</v>
          </cell>
          <cell r="P92">
            <v>3</v>
          </cell>
        </row>
        <row r="93">
          <cell r="B93" t="str">
            <v>北091</v>
          </cell>
          <cell r="C93" t="str">
            <v>蘇宥百</v>
          </cell>
          <cell r="D93" t="str">
            <v>基隆暖江國小</v>
          </cell>
          <cell r="E93" t="str">
            <v>國小高男組</v>
          </cell>
          <cell r="F93">
            <v>89.8</v>
          </cell>
          <cell r="G93">
            <v>0</v>
          </cell>
          <cell r="H93">
            <v>30</v>
          </cell>
          <cell r="I93">
            <v>47.8</v>
          </cell>
          <cell r="J93">
            <v>120.6</v>
          </cell>
          <cell r="K93">
            <v>0</v>
          </cell>
          <cell r="L93">
            <v>0</v>
          </cell>
          <cell r="M93">
            <v>0</v>
          </cell>
          <cell r="N93">
            <v>2</v>
          </cell>
          <cell r="O93">
            <v>3</v>
          </cell>
          <cell r="P93">
            <v>1</v>
          </cell>
        </row>
        <row r="94">
          <cell r="B94" t="str">
            <v>北092</v>
          </cell>
          <cell r="C94" t="str">
            <v>吳子豪</v>
          </cell>
          <cell r="D94" t="str">
            <v>基隆暖江國小</v>
          </cell>
          <cell r="E94" t="str">
            <v>國小高男組</v>
          </cell>
          <cell r="F94">
            <v>130</v>
          </cell>
          <cell r="G94">
            <v>97.4</v>
          </cell>
          <cell r="H94">
            <v>92.7</v>
          </cell>
          <cell r="I94">
            <v>126.7</v>
          </cell>
          <cell r="J94">
            <v>68.8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  <cell r="P94">
            <v>1</v>
          </cell>
        </row>
        <row r="95">
          <cell r="B95" t="str">
            <v>北093</v>
          </cell>
          <cell r="C95" t="str">
            <v>陳睿澤</v>
          </cell>
          <cell r="D95" t="str">
            <v>基隆暖江國小</v>
          </cell>
          <cell r="E95" t="str">
            <v>國小高男組</v>
          </cell>
          <cell r="F95">
            <v>22.6</v>
          </cell>
          <cell r="G95">
            <v>72</v>
          </cell>
          <cell r="H95">
            <v>85</v>
          </cell>
          <cell r="I95">
            <v>100</v>
          </cell>
          <cell r="J95">
            <v>85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1</v>
          </cell>
          <cell r="P95">
            <v>4</v>
          </cell>
        </row>
        <row r="96">
          <cell r="B96" t="str">
            <v>北094</v>
          </cell>
          <cell r="C96" t="str">
            <v>陳柏翰</v>
          </cell>
          <cell r="D96" t="str">
            <v>基隆暖江國小</v>
          </cell>
          <cell r="E96" t="str">
            <v>國小高男組</v>
          </cell>
          <cell r="F96">
            <v>103.7</v>
          </cell>
          <cell r="G96">
            <v>100</v>
          </cell>
          <cell r="H96">
            <v>103.9</v>
          </cell>
          <cell r="I96">
            <v>50.7</v>
          </cell>
          <cell r="J96">
            <v>41.5</v>
          </cell>
          <cell r="K96">
            <v>0</v>
          </cell>
          <cell r="L96">
            <v>2</v>
          </cell>
          <cell r="M96">
            <v>0</v>
          </cell>
          <cell r="N96">
            <v>0</v>
          </cell>
          <cell r="O96">
            <v>0</v>
          </cell>
          <cell r="P96">
            <v>5</v>
          </cell>
        </row>
        <row r="97">
          <cell r="B97" t="str">
            <v>北095</v>
          </cell>
          <cell r="C97" t="str">
            <v>陳柏瑞</v>
          </cell>
          <cell r="D97" t="str">
            <v>新北市昌平國小</v>
          </cell>
          <cell r="E97" t="str">
            <v>國小高男組</v>
          </cell>
          <cell r="F97">
            <v>133.30000000000001</v>
          </cell>
          <cell r="G97">
            <v>135.9</v>
          </cell>
          <cell r="H97">
            <v>0</v>
          </cell>
          <cell r="I97">
            <v>0</v>
          </cell>
          <cell r="J97">
            <v>147.30000000000001</v>
          </cell>
          <cell r="K97">
            <v>0</v>
          </cell>
          <cell r="L97">
            <v>0</v>
          </cell>
          <cell r="M97">
            <v>0</v>
          </cell>
          <cell r="N97">
            <v>5</v>
          </cell>
          <cell r="O97">
            <v>4</v>
          </cell>
          <cell r="P97">
            <v>2</v>
          </cell>
        </row>
        <row r="98">
          <cell r="B98" t="str">
            <v>北096</v>
          </cell>
          <cell r="C98" t="str">
            <v>黎侑宣</v>
          </cell>
          <cell r="D98" t="str">
            <v>新竹縣玉山國小</v>
          </cell>
          <cell r="E98" t="str">
            <v>國小高男組</v>
          </cell>
          <cell r="F98">
            <v>59.1</v>
          </cell>
          <cell r="G98">
            <v>86.1</v>
          </cell>
          <cell r="H98">
            <v>115.4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</v>
          </cell>
          <cell r="O98">
            <v>4</v>
          </cell>
          <cell r="P98">
            <v>3</v>
          </cell>
        </row>
        <row r="99">
          <cell r="B99" t="str">
            <v>北097</v>
          </cell>
          <cell r="C99" t="str">
            <v>莊林祐</v>
          </cell>
          <cell r="D99" t="str">
            <v>新竹市舊社國小</v>
          </cell>
          <cell r="E99" t="str">
            <v>國小高男組</v>
          </cell>
          <cell r="F99">
            <v>170.1</v>
          </cell>
          <cell r="G99">
            <v>200</v>
          </cell>
          <cell r="H99">
            <v>199.9</v>
          </cell>
          <cell r="I99">
            <v>201</v>
          </cell>
          <cell r="J99">
            <v>115.6</v>
          </cell>
          <cell r="K99">
            <v>0</v>
          </cell>
          <cell r="L99">
            <v>0</v>
          </cell>
          <cell r="M99">
            <v>2</v>
          </cell>
          <cell r="N99">
            <v>3</v>
          </cell>
          <cell r="O99">
            <v>4</v>
          </cell>
          <cell r="P99">
            <v>5</v>
          </cell>
        </row>
        <row r="100">
          <cell r="B100" t="str">
            <v>北098</v>
          </cell>
          <cell r="C100" t="str">
            <v>蕭宸凱</v>
          </cell>
          <cell r="D100" t="str">
            <v>桃園市新榮國小</v>
          </cell>
          <cell r="E100" t="str">
            <v>國小高男組</v>
          </cell>
          <cell r="F100">
            <v>0</v>
          </cell>
          <cell r="G100">
            <v>96.9</v>
          </cell>
          <cell r="H100">
            <v>66.400000000000006</v>
          </cell>
          <cell r="I100">
            <v>48.6</v>
          </cell>
          <cell r="J100">
            <v>67.400000000000006</v>
          </cell>
          <cell r="K100">
            <v>2</v>
          </cell>
          <cell r="L100">
            <v>0</v>
          </cell>
          <cell r="M100">
            <v>0</v>
          </cell>
          <cell r="N100">
            <v>2</v>
          </cell>
          <cell r="O100">
            <v>4</v>
          </cell>
          <cell r="P100">
            <v>4</v>
          </cell>
        </row>
        <row r="101">
          <cell r="B101" t="str">
            <v>北099</v>
          </cell>
          <cell r="C101" t="str">
            <v>陳奕安</v>
          </cell>
          <cell r="D101" t="str">
            <v>新北市三重厚德國小</v>
          </cell>
          <cell r="E101" t="str">
            <v>國小高男組</v>
          </cell>
          <cell r="F101">
            <v>0</v>
          </cell>
          <cell r="G101">
            <v>213.6</v>
          </cell>
          <cell r="H101">
            <v>117.9</v>
          </cell>
          <cell r="I101">
            <v>223.7</v>
          </cell>
          <cell r="J101">
            <v>206.2</v>
          </cell>
          <cell r="K101">
            <v>2</v>
          </cell>
          <cell r="L101">
            <v>4</v>
          </cell>
          <cell r="M101">
            <v>2</v>
          </cell>
          <cell r="N101">
            <v>1</v>
          </cell>
          <cell r="O101">
            <v>4</v>
          </cell>
          <cell r="P101">
            <v>3</v>
          </cell>
        </row>
        <row r="102">
          <cell r="B102" t="str">
            <v>北100</v>
          </cell>
          <cell r="C102" t="str">
            <v>王郡佑</v>
          </cell>
          <cell r="D102" t="str">
            <v>新北市樹林國小</v>
          </cell>
          <cell r="E102" t="str">
            <v>國小高男組</v>
          </cell>
          <cell r="F102">
            <v>198.5</v>
          </cell>
          <cell r="G102">
            <v>188.8</v>
          </cell>
          <cell r="H102">
            <v>0</v>
          </cell>
          <cell r="I102">
            <v>181.9</v>
          </cell>
          <cell r="J102">
            <v>157.80000000000001</v>
          </cell>
          <cell r="K102">
            <v>0</v>
          </cell>
          <cell r="L102">
            <v>0</v>
          </cell>
          <cell r="M102">
            <v>1</v>
          </cell>
          <cell r="N102">
            <v>0</v>
          </cell>
          <cell r="O102">
            <v>4</v>
          </cell>
          <cell r="P102">
            <v>3</v>
          </cell>
        </row>
        <row r="103">
          <cell r="B103" t="str">
            <v>北101</v>
          </cell>
          <cell r="C103" t="str">
            <v>吳承恩</v>
          </cell>
          <cell r="D103" t="str">
            <v>新竹科學園區實驗高中國小部</v>
          </cell>
          <cell r="E103" t="str">
            <v>國小高男組</v>
          </cell>
          <cell r="F103">
            <v>198</v>
          </cell>
          <cell r="G103">
            <v>65.2</v>
          </cell>
          <cell r="H103">
            <v>172.7</v>
          </cell>
          <cell r="I103">
            <v>165.7</v>
          </cell>
          <cell r="J103">
            <v>170.7</v>
          </cell>
          <cell r="K103">
            <v>3</v>
          </cell>
          <cell r="L103">
            <v>0</v>
          </cell>
          <cell r="M103">
            <v>1</v>
          </cell>
          <cell r="N103">
            <v>2</v>
          </cell>
          <cell r="O103">
            <v>4</v>
          </cell>
          <cell r="P103">
            <v>5</v>
          </cell>
        </row>
        <row r="104">
          <cell r="B104" t="str">
            <v>北102</v>
          </cell>
          <cell r="C104" t="str">
            <v>何  曦</v>
          </cell>
          <cell r="D104" t="str">
            <v>台北市天母國小</v>
          </cell>
          <cell r="E104" t="str">
            <v>國小高男組</v>
          </cell>
          <cell r="F104">
            <v>110</v>
          </cell>
          <cell r="G104">
            <v>144.19999999999999</v>
          </cell>
          <cell r="H104">
            <v>113.9</v>
          </cell>
          <cell r="I104">
            <v>119.4</v>
          </cell>
          <cell r="J104">
            <v>115</v>
          </cell>
          <cell r="K104">
            <v>0</v>
          </cell>
          <cell r="L104">
            <v>0</v>
          </cell>
          <cell r="M104">
            <v>1</v>
          </cell>
          <cell r="N104">
            <v>0</v>
          </cell>
          <cell r="O104">
            <v>2</v>
          </cell>
          <cell r="P104">
            <v>5</v>
          </cell>
        </row>
        <row r="105">
          <cell r="B105" t="str">
            <v>北103</v>
          </cell>
          <cell r="C105" t="str">
            <v>吳晏宇</v>
          </cell>
          <cell r="D105" t="str">
            <v>台北市東門國小</v>
          </cell>
          <cell r="E105" t="str">
            <v>國小高男組</v>
          </cell>
          <cell r="F105">
            <v>169.8</v>
          </cell>
          <cell r="G105">
            <v>164.9</v>
          </cell>
          <cell r="H105">
            <v>180.2</v>
          </cell>
          <cell r="I105">
            <v>150</v>
          </cell>
          <cell r="J105">
            <v>187.9</v>
          </cell>
          <cell r="K105">
            <v>1</v>
          </cell>
          <cell r="L105">
            <v>4</v>
          </cell>
          <cell r="M105">
            <v>0</v>
          </cell>
          <cell r="N105">
            <v>3</v>
          </cell>
          <cell r="O105">
            <v>4</v>
          </cell>
          <cell r="P105">
            <v>3</v>
          </cell>
        </row>
        <row r="106">
          <cell r="B106" t="str">
            <v>北104</v>
          </cell>
          <cell r="C106" t="str">
            <v>王司咸</v>
          </cell>
          <cell r="D106" t="str">
            <v>新北市汐止白雲國小</v>
          </cell>
          <cell r="E106" t="str">
            <v>國小高男組</v>
          </cell>
          <cell r="F106">
            <v>161.80000000000001</v>
          </cell>
          <cell r="G106">
            <v>130.1</v>
          </cell>
          <cell r="H106">
            <v>164.6</v>
          </cell>
          <cell r="I106">
            <v>165.1</v>
          </cell>
          <cell r="J106">
            <v>171.7</v>
          </cell>
          <cell r="K106">
            <v>0</v>
          </cell>
          <cell r="L106">
            <v>0</v>
          </cell>
          <cell r="M106">
            <v>1</v>
          </cell>
          <cell r="N106">
            <v>0</v>
          </cell>
          <cell r="O106">
            <v>1</v>
          </cell>
          <cell r="P106">
            <v>4</v>
          </cell>
        </row>
        <row r="107">
          <cell r="B107" t="str">
            <v>北105</v>
          </cell>
          <cell r="C107" t="str">
            <v>郭恩宇</v>
          </cell>
          <cell r="D107" t="str">
            <v>新北市私立康橋國小</v>
          </cell>
          <cell r="E107" t="str">
            <v>國小高男組</v>
          </cell>
          <cell r="F107">
            <v>142.9</v>
          </cell>
          <cell r="G107">
            <v>159.19999999999999</v>
          </cell>
          <cell r="H107">
            <v>145.4</v>
          </cell>
          <cell r="I107">
            <v>148.1</v>
          </cell>
          <cell r="J107">
            <v>163.9</v>
          </cell>
          <cell r="K107">
            <v>0</v>
          </cell>
          <cell r="L107">
            <v>0</v>
          </cell>
          <cell r="M107">
            <v>1</v>
          </cell>
          <cell r="N107">
            <v>2</v>
          </cell>
          <cell r="O107">
            <v>2</v>
          </cell>
          <cell r="P107">
            <v>4</v>
          </cell>
        </row>
        <row r="108">
          <cell r="B108" t="str">
            <v>北107</v>
          </cell>
          <cell r="C108" t="str">
            <v>黃靖傑</v>
          </cell>
          <cell r="D108" t="str">
            <v>台北市建安國小</v>
          </cell>
          <cell r="E108" t="str">
            <v>國小高男組</v>
          </cell>
          <cell r="F108">
            <v>118</v>
          </cell>
          <cell r="G108">
            <v>110.3</v>
          </cell>
          <cell r="H108">
            <v>140.30000000000001</v>
          </cell>
          <cell r="I108">
            <v>136.5</v>
          </cell>
          <cell r="J108">
            <v>130.19999999999999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</v>
          </cell>
          <cell r="P108">
            <v>4</v>
          </cell>
        </row>
        <row r="109">
          <cell r="B109" t="str">
            <v>北108</v>
          </cell>
          <cell r="C109" t="str">
            <v>尤泓諭</v>
          </cell>
          <cell r="D109" t="str">
            <v>桃園市建國國小</v>
          </cell>
          <cell r="E109" t="str">
            <v>國小高男組</v>
          </cell>
          <cell r="F109">
            <v>207.2</v>
          </cell>
          <cell r="G109">
            <v>206.4</v>
          </cell>
          <cell r="H109">
            <v>185.5</v>
          </cell>
          <cell r="I109">
            <v>200.9</v>
          </cell>
          <cell r="J109">
            <v>213.3</v>
          </cell>
          <cell r="K109">
            <v>0</v>
          </cell>
          <cell r="L109">
            <v>0</v>
          </cell>
          <cell r="M109">
            <v>2</v>
          </cell>
          <cell r="N109">
            <v>2</v>
          </cell>
          <cell r="O109">
            <v>2</v>
          </cell>
          <cell r="P109">
            <v>4</v>
          </cell>
        </row>
        <row r="110">
          <cell r="B110" t="str">
            <v>北109</v>
          </cell>
          <cell r="C110" t="str">
            <v>李芷葳</v>
          </cell>
          <cell r="D110" t="str">
            <v>靜心小學</v>
          </cell>
          <cell r="E110" t="str">
            <v>國小高女組</v>
          </cell>
          <cell r="F110">
            <v>0</v>
          </cell>
          <cell r="G110">
            <v>162</v>
          </cell>
          <cell r="H110">
            <v>164.2</v>
          </cell>
          <cell r="I110">
            <v>0</v>
          </cell>
          <cell r="J110">
            <v>122.2</v>
          </cell>
          <cell r="K110">
            <v>0</v>
          </cell>
          <cell r="L110">
            <v>0</v>
          </cell>
          <cell r="M110">
            <v>0</v>
          </cell>
          <cell r="N110">
            <v>2</v>
          </cell>
          <cell r="O110">
            <v>4</v>
          </cell>
          <cell r="P110">
            <v>4</v>
          </cell>
        </row>
        <row r="111">
          <cell r="B111" t="str">
            <v>北110</v>
          </cell>
          <cell r="C111" t="str">
            <v>林依璇</v>
          </cell>
          <cell r="D111" t="str">
            <v>靜心小學</v>
          </cell>
          <cell r="E111" t="str">
            <v>國小高女組</v>
          </cell>
          <cell r="F111" t="str">
            <v>缺</v>
          </cell>
        </row>
        <row r="112">
          <cell r="B112" t="str">
            <v>北111</v>
          </cell>
          <cell r="C112" t="str">
            <v>王鈺淳</v>
          </cell>
          <cell r="D112" t="str">
            <v>靜心小學</v>
          </cell>
          <cell r="E112" t="str">
            <v>國小高女組</v>
          </cell>
          <cell r="F112">
            <v>151.6</v>
          </cell>
          <cell r="G112">
            <v>0</v>
          </cell>
          <cell r="H112">
            <v>74.599999999999994</v>
          </cell>
          <cell r="I112">
            <v>174.6</v>
          </cell>
          <cell r="J112">
            <v>77.3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1</v>
          </cell>
          <cell r="P112">
            <v>4</v>
          </cell>
        </row>
        <row r="113">
          <cell r="B113" t="str">
            <v>北112</v>
          </cell>
          <cell r="C113" t="str">
            <v>徐丞妍</v>
          </cell>
          <cell r="D113" t="str">
            <v>靜心小學</v>
          </cell>
          <cell r="E113" t="str">
            <v>國小高女組</v>
          </cell>
          <cell r="F113">
            <v>130.4</v>
          </cell>
          <cell r="G113">
            <v>114.2</v>
          </cell>
          <cell r="H113">
            <v>105.5</v>
          </cell>
          <cell r="I113">
            <v>93.1</v>
          </cell>
          <cell r="J113">
            <v>102.8</v>
          </cell>
          <cell r="K113">
            <v>0</v>
          </cell>
          <cell r="L113">
            <v>3</v>
          </cell>
          <cell r="M113">
            <v>1</v>
          </cell>
          <cell r="N113">
            <v>0</v>
          </cell>
          <cell r="O113">
            <v>4</v>
          </cell>
          <cell r="P113">
            <v>3</v>
          </cell>
        </row>
        <row r="114">
          <cell r="B114" t="str">
            <v>北113</v>
          </cell>
          <cell r="C114" t="str">
            <v>王靖菲</v>
          </cell>
          <cell r="D114" t="str">
            <v>台北市麗湖國小</v>
          </cell>
          <cell r="E114" t="str">
            <v>國小高女組</v>
          </cell>
          <cell r="F114">
            <v>165.8</v>
          </cell>
          <cell r="G114">
            <v>147.80000000000001</v>
          </cell>
          <cell r="H114">
            <v>143.80000000000001</v>
          </cell>
          <cell r="I114">
            <v>146</v>
          </cell>
          <cell r="J114">
            <v>155.30000000000001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3</v>
          </cell>
        </row>
        <row r="115">
          <cell r="B115" t="str">
            <v>北114</v>
          </cell>
          <cell r="C115" t="str">
            <v>陳杰沂</v>
          </cell>
          <cell r="D115" t="str">
            <v>新北市林口興福國小</v>
          </cell>
          <cell r="E115" t="str">
            <v>國小高女組</v>
          </cell>
          <cell r="F115">
            <v>105.3</v>
          </cell>
          <cell r="G115">
            <v>90.9</v>
          </cell>
          <cell r="H115">
            <v>86.1</v>
          </cell>
          <cell r="I115">
            <v>87.1</v>
          </cell>
          <cell r="J115">
            <v>98.4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3</v>
          </cell>
        </row>
        <row r="116">
          <cell r="B116" t="str">
            <v>北115</v>
          </cell>
          <cell r="C116" t="str">
            <v>林侑均</v>
          </cell>
          <cell r="D116" t="str">
            <v>桃園同德國小</v>
          </cell>
          <cell r="E116" t="str">
            <v>國小高女組</v>
          </cell>
          <cell r="F116">
            <v>128.6</v>
          </cell>
          <cell r="G116">
            <v>118.4</v>
          </cell>
          <cell r="H116">
            <v>125</v>
          </cell>
          <cell r="I116">
            <v>0</v>
          </cell>
          <cell r="J116">
            <v>58.3</v>
          </cell>
          <cell r="K116">
            <v>0</v>
          </cell>
          <cell r="L116">
            <v>1</v>
          </cell>
          <cell r="M116">
            <v>0</v>
          </cell>
          <cell r="N116">
            <v>0</v>
          </cell>
          <cell r="O116">
            <v>1</v>
          </cell>
          <cell r="P116">
            <v>4</v>
          </cell>
        </row>
        <row r="117">
          <cell r="B117" t="str">
            <v>北116</v>
          </cell>
          <cell r="C117" t="str">
            <v>杜宥嫺</v>
          </cell>
          <cell r="D117" t="str">
            <v>桃園蘆竹光明國小</v>
          </cell>
          <cell r="E117" t="str">
            <v>國小高女組</v>
          </cell>
          <cell r="F117">
            <v>142</v>
          </cell>
          <cell r="G117">
            <v>142.30000000000001</v>
          </cell>
          <cell r="H117">
            <v>132.6</v>
          </cell>
          <cell r="I117">
            <v>140.6</v>
          </cell>
          <cell r="J117">
            <v>128.19999999999999</v>
          </cell>
          <cell r="K117">
            <v>0</v>
          </cell>
          <cell r="L117">
            <v>0</v>
          </cell>
          <cell r="M117">
            <v>1</v>
          </cell>
          <cell r="N117">
            <v>1</v>
          </cell>
          <cell r="O117">
            <v>1</v>
          </cell>
          <cell r="P117">
            <v>3</v>
          </cell>
        </row>
        <row r="118">
          <cell r="B118" t="str">
            <v>北117</v>
          </cell>
          <cell r="C118" t="str">
            <v>楊子琪</v>
          </cell>
          <cell r="D118" t="str">
            <v>基隆暖江國小</v>
          </cell>
          <cell r="E118" t="str">
            <v>國小高女組</v>
          </cell>
          <cell r="F118">
            <v>102</v>
          </cell>
          <cell r="G118">
            <v>140</v>
          </cell>
          <cell r="H118">
            <v>134.4</v>
          </cell>
          <cell r="I118">
            <v>110</v>
          </cell>
          <cell r="J118">
            <v>80</v>
          </cell>
          <cell r="K118">
            <v>0</v>
          </cell>
          <cell r="L118">
            <v>1</v>
          </cell>
          <cell r="M118">
            <v>0</v>
          </cell>
          <cell r="N118">
            <v>0</v>
          </cell>
          <cell r="O118">
            <v>3</v>
          </cell>
          <cell r="P118">
            <v>2</v>
          </cell>
        </row>
        <row r="119">
          <cell r="B119" t="str">
            <v>北118</v>
          </cell>
          <cell r="C119" t="str">
            <v>陳典芸</v>
          </cell>
          <cell r="D119" t="str">
            <v>新北市丹鳳國小</v>
          </cell>
          <cell r="E119" t="str">
            <v>國小高女組</v>
          </cell>
          <cell r="F119">
            <v>101.1</v>
          </cell>
          <cell r="G119">
            <v>100.3</v>
          </cell>
          <cell r="H119">
            <v>102.8</v>
          </cell>
          <cell r="I119">
            <v>120.3</v>
          </cell>
          <cell r="J119">
            <v>101.5</v>
          </cell>
          <cell r="K119">
            <v>0</v>
          </cell>
          <cell r="L119">
            <v>0</v>
          </cell>
          <cell r="M119">
            <v>0</v>
          </cell>
          <cell r="N119">
            <v>1</v>
          </cell>
          <cell r="O119">
            <v>2</v>
          </cell>
          <cell r="P119">
            <v>5</v>
          </cell>
        </row>
        <row r="120">
          <cell r="B120" t="str">
            <v>北119</v>
          </cell>
          <cell r="C120" t="str">
            <v>黃星瑋</v>
          </cell>
          <cell r="D120" t="str">
            <v>新北市昌平國小</v>
          </cell>
          <cell r="E120" t="str">
            <v>國小高女組</v>
          </cell>
          <cell r="F120">
            <v>77.7</v>
          </cell>
          <cell r="G120">
            <v>63.4</v>
          </cell>
          <cell r="H120">
            <v>76.8</v>
          </cell>
          <cell r="I120">
            <v>63.3</v>
          </cell>
          <cell r="J120">
            <v>91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4</v>
          </cell>
          <cell r="P120">
            <v>3</v>
          </cell>
        </row>
        <row r="121">
          <cell r="B121" t="str">
            <v>北120</v>
          </cell>
          <cell r="C121" t="str">
            <v>曾勻杉</v>
          </cell>
          <cell r="D121" t="str">
            <v>新北市昌平國小</v>
          </cell>
          <cell r="E121" t="str">
            <v>國小高女組</v>
          </cell>
          <cell r="F121">
            <v>119.5</v>
          </cell>
          <cell r="G121">
            <v>97.8</v>
          </cell>
          <cell r="H121">
            <v>95.4</v>
          </cell>
          <cell r="I121">
            <v>110.1</v>
          </cell>
          <cell r="J121">
            <v>111.8</v>
          </cell>
          <cell r="K121">
            <v>0</v>
          </cell>
          <cell r="L121">
            <v>0</v>
          </cell>
          <cell r="M121">
            <v>0</v>
          </cell>
          <cell r="N121">
            <v>2</v>
          </cell>
          <cell r="O121">
            <v>1</v>
          </cell>
          <cell r="P121">
            <v>2</v>
          </cell>
        </row>
        <row r="122">
          <cell r="B122" t="str">
            <v>北121</v>
          </cell>
          <cell r="C122" t="str">
            <v>李柔葶</v>
          </cell>
          <cell r="D122" t="str">
            <v>新北市昌平國小</v>
          </cell>
          <cell r="E122" t="str">
            <v>國小高女組</v>
          </cell>
          <cell r="F122">
            <v>82.4</v>
          </cell>
          <cell r="G122">
            <v>69.3</v>
          </cell>
          <cell r="H122">
            <v>92.1</v>
          </cell>
          <cell r="I122">
            <v>78.7</v>
          </cell>
          <cell r="J122">
            <v>102.7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4</v>
          </cell>
          <cell r="P122">
            <v>5</v>
          </cell>
        </row>
        <row r="123">
          <cell r="B123" t="str">
            <v>北122</v>
          </cell>
          <cell r="C123" t="str">
            <v>蕭丞容</v>
          </cell>
          <cell r="D123" t="str">
            <v>新北市昌平國小</v>
          </cell>
          <cell r="E123" t="str">
            <v>國小高女組</v>
          </cell>
          <cell r="F123">
            <v>53.5</v>
          </cell>
          <cell r="G123">
            <v>78.8</v>
          </cell>
          <cell r="H123">
            <v>86.6</v>
          </cell>
          <cell r="I123">
            <v>84.7</v>
          </cell>
          <cell r="J123">
            <v>53.1</v>
          </cell>
          <cell r="K123">
            <v>0</v>
          </cell>
          <cell r="L123">
            <v>0</v>
          </cell>
          <cell r="M123">
            <v>1</v>
          </cell>
          <cell r="N123">
            <v>0</v>
          </cell>
          <cell r="O123">
            <v>0</v>
          </cell>
          <cell r="P123">
            <v>1</v>
          </cell>
        </row>
        <row r="124">
          <cell r="B124" t="str">
            <v>北123</v>
          </cell>
          <cell r="C124" t="str">
            <v>石啟琳</v>
          </cell>
          <cell r="D124" t="str">
            <v>新北市昌平國小</v>
          </cell>
          <cell r="E124" t="str">
            <v>國小高女組</v>
          </cell>
          <cell r="F124">
            <v>119.8</v>
          </cell>
          <cell r="G124">
            <v>0</v>
          </cell>
          <cell r="H124">
            <v>107.3</v>
          </cell>
          <cell r="I124">
            <v>0</v>
          </cell>
          <cell r="J124">
            <v>117.9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</v>
          </cell>
          <cell r="P124">
            <v>5</v>
          </cell>
        </row>
        <row r="125">
          <cell r="B125" t="str">
            <v>北124</v>
          </cell>
          <cell r="C125" t="str">
            <v>陳儇綾</v>
          </cell>
          <cell r="D125" t="str">
            <v>新北市昌平國小</v>
          </cell>
          <cell r="E125" t="str">
            <v>國小高女組</v>
          </cell>
          <cell r="F125">
            <v>147.6</v>
          </cell>
          <cell r="G125">
            <v>141.5</v>
          </cell>
          <cell r="H125">
            <v>121.9</v>
          </cell>
          <cell r="I125">
            <v>134.19999999999999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3</v>
          </cell>
          <cell r="O125">
            <v>3</v>
          </cell>
          <cell r="P125">
            <v>5</v>
          </cell>
        </row>
        <row r="126">
          <cell r="B126" t="str">
            <v>北125</v>
          </cell>
          <cell r="C126" t="str">
            <v>黎洢莎</v>
          </cell>
          <cell r="D126" t="str">
            <v>新竹縣玉山國小</v>
          </cell>
          <cell r="E126" t="str">
            <v>國小高女組</v>
          </cell>
          <cell r="F126">
            <v>80</v>
          </cell>
          <cell r="G126">
            <v>24.4</v>
          </cell>
          <cell r="H126">
            <v>50.7</v>
          </cell>
          <cell r="I126">
            <v>90.8</v>
          </cell>
          <cell r="J126">
            <v>90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</v>
          </cell>
          <cell r="P126">
            <v>4</v>
          </cell>
        </row>
        <row r="127">
          <cell r="B127" t="str">
            <v>北126</v>
          </cell>
          <cell r="C127" t="str">
            <v>多加以紹</v>
          </cell>
          <cell r="D127" t="str">
            <v>新竹縣錦山國小</v>
          </cell>
          <cell r="E127" t="str">
            <v>國小高女組</v>
          </cell>
          <cell r="F127">
            <v>63.7</v>
          </cell>
          <cell r="G127">
            <v>80</v>
          </cell>
          <cell r="H127">
            <v>100</v>
          </cell>
          <cell r="I127">
            <v>105.3</v>
          </cell>
          <cell r="J127">
            <v>70.8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</v>
          </cell>
          <cell r="P127">
            <v>3</v>
          </cell>
        </row>
        <row r="128">
          <cell r="B128" t="str">
            <v>北127</v>
          </cell>
          <cell r="C128" t="str">
            <v>彭子齊</v>
          </cell>
          <cell r="D128" t="str">
            <v>新北私立康橋國際學校</v>
          </cell>
          <cell r="E128" t="str">
            <v>國小高女組</v>
          </cell>
          <cell r="F128">
            <v>127.6</v>
          </cell>
          <cell r="G128">
            <v>0</v>
          </cell>
          <cell r="H128">
            <v>0</v>
          </cell>
          <cell r="I128">
            <v>126.2</v>
          </cell>
          <cell r="J128">
            <v>145.30000000000001</v>
          </cell>
          <cell r="K128">
            <v>0</v>
          </cell>
          <cell r="L128">
            <v>0</v>
          </cell>
          <cell r="M128">
            <v>0</v>
          </cell>
          <cell r="N128">
            <v>1</v>
          </cell>
          <cell r="O128">
            <v>2</v>
          </cell>
          <cell r="P128">
            <v>4</v>
          </cell>
        </row>
        <row r="129">
          <cell r="B129" t="str">
            <v>北128</v>
          </cell>
          <cell r="C129" t="str">
            <v>彭湘淇</v>
          </cell>
          <cell r="D129" t="str">
            <v>新北私立康橋國際學校</v>
          </cell>
          <cell r="E129" t="str">
            <v>國小高女組</v>
          </cell>
          <cell r="F129">
            <v>108.9</v>
          </cell>
          <cell r="G129">
            <v>43.3</v>
          </cell>
          <cell r="H129">
            <v>99.2</v>
          </cell>
          <cell r="I129">
            <v>106.6</v>
          </cell>
          <cell r="J129">
            <v>101.7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</v>
          </cell>
          <cell r="P129">
            <v>5</v>
          </cell>
        </row>
        <row r="130">
          <cell r="B130" t="str">
            <v>北129</v>
          </cell>
          <cell r="C130" t="str">
            <v>陳思佑</v>
          </cell>
          <cell r="D130" t="str">
            <v>台北市北投國小</v>
          </cell>
          <cell r="E130" t="str">
            <v>國小高女組</v>
          </cell>
          <cell r="F130">
            <v>125.4</v>
          </cell>
          <cell r="G130">
            <v>140.69999999999999</v>
          </cell>
          <cell r="H130">
            <v>127.2</v>
          </cell>
          <cell r="I130">
            <v>115.8</v>
          </cell>
          <cell r="J130">
            <v>121.8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4</v>
          </cell>
        </row>
        <row r="131">
          <cell r="B131" t="str">
            <v>北130</v>
          </cell>
          <cell r="C131" t="str">
            <v>蘇柔蔚</v>
          </cell>
          <cell r="D131" t="str">
            <v>新北汐止保長國小</v>
          </cell>
          <cell r="E131" t="str">
            <v>國小高女組</v>
          </cell>
          <cell r="F131">
            <v>126</v>
          </cell>
          <cell r="G131">
            <v>125.5</v>
          </cell>
          <cell r="H131">
            <v>142.1</v>
          </cell>
          <cell r="I131">
            <v>125</v>
          </cell>
          <cell r="J131">
            <v>118.9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1</v>
          </cell>
          <cell r="P131">
            <v>4</v>
          </cell>
        </row>
        <row r="132">
          <cell r="B132" t="str">
            <v>北131</v>
          </cell>
          <cell r="C132" t="str">
            <v>鄒宜蓁</v>
          </cell>
          <cell r="D132" t="str">
            <v>台北教育大學附小</v>
          </cell>
          <cell r="E132" t="str">
            <v>國小高女組</v>
          </cell>
          <cell r="F132">
            <v>152.9</v>
          </cell>
          <cell r="G132">
            <v>141.9</v>
          </cell>
          <cell r="H132">
            <v>142.69999999999999</v>
          </cell>
          <cell r="I132">
            <v>30</v>
          </cell>
          <cell r="J132">
            <v>110.4</v>
          </cell>
          <cell r="K132">
            <v>0</v>
          </cell>
          <cell r="L132">
            <v>0</v>
          </cell>
          <cell r="M132">
            <v>0</v>
          </cell>
          <cell r="N132">
            <v>2</v>
          </cell>
          <cell r="O132">
            <v>2</v>
          </cell>
          <cell r="P132">
            <v>5</v>
          </cell>
        </row>
        <row r="133">
          <cell r="B133" t="str">
            <v>北132</v>
          </cell>
          <cell r="C133" t="str">
            <v>林品杉</v>
          </cell>
          <cell r="D133" t="str">
            <v>台北市私立復興實驗中學       小學部</v>
          </cell>
          <cell r="E133" t="str">
            <v>國小高女組</v>
          </cell>
          <cell r="F133">
            <v>169.5</v>
          </cell>
          <cell r="G133">
            <v>146.9</v>
          </cell>
          <cell r="H133">
            <v>168.2</v>
          </cell>
          <cell r="I133">
            <v>175.3</v>
          </cell>
          <cell r="J133">
            <v>157.9</v>
          </cell>
          <cell r="K133">
            <v>0</v>
          </cell>
          <cell r="L133">
            <v>0</v>
          </cell>
          <cell r="M133">
            <v>0</v>
          </cell>
          <cell r="N133">
            <v>3</v>
          </cell>
          <cell r="O133">
            <v>3</v>
          </cell>
          <cell r="P133">
            <v>5</v>
          </cell>
        </row>
        <row r="134">
          <cell r="B134" t="str">
            <v>北133</v>
          </cell>
          <cell r="C134" t="str">
            <v>郭秦安</v>
          </cell>
          <cell r="D134" t="str">
            <v>台北市私立再興小學</v>
          </cell>
          <cell r="E134" t="str">
            <v>國小高女組</v>
          </cell>
          <cell r="F134">
            <v>70</v>
          </cell>
          <cell r="G134">
            <v>15</v>
          </cell>
          <cell r="H134">
            <v>32.4</v>
          </cell>
          <cell r="I134">
            <v>85</v>
          </cell>
          <cell r="J134">
            <v>20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1</v>
          </cell>
          <cell r="P134">
            <v>3</v>
          </cell>
        </row>
        <row r="135">
          <cell r="B135" t="str">
            <v>北134</v>
          </cell>
          <cell r="C135" t="str">
            <v>王聿安</v>
          </cell>
          <cell r="D135" t="str">
            <v>新北市石門國小</v>
          </cell>
          <cell r="E135" t="str">
            <v>國小中男組</v>
          </cell>
          <cell r="F135">
            <v>79.599999999999994</v>
          </cell>
          <cell r="G135">
            <v>115.9</v>
          </cell>
          <cell r="H135">
            <v>0</v>
          </cell>
          <cell r="I135">
            <v>110.3</v>
          </cell>
          <cell r="J135">
            <v>101.7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</v>
          </cell>
          <cell r="P135">
            <v>2</v>
          </cell>
        </row>
        <row r="136">
          <cell r="B136" t="str">
            <v>北135</v>
          </cell>
          <cell r="C136" t="str">
            <v>曾誌偉</v>
          </cell>
          <cell r="D136" t="str">
            <v>新北市石門國小</v>
          </cell>
          <cell r="E136" t="str">
            <v>國小中男組</v>
          </cell>
          <cell r="F136">
            <v>113.4</v>
          </cell>
          <cell r="G136">
            <v>101.6</v>
          </cell>
          <cell r="H136">
            <v>94</v>
          </cell>
          <cell r="I136">
            <v>82.3</v>
          </cell>
          <cell r="J136">
            <v>75.3</v>
          </cell>
          <cell r="K136">
            <v>0</v>
          </cell>
          <cell r="L136">
            <v>0</v>
          </cell>
          <cell r="M136">
            <v>0</v>
          </cell>
          <cell r="N136">
            <v>1</v>
          </cell>
          <cell r="O136">
            <v>1</v>
          </cell>
          <cell r="P136">
            <v>2</v>
          </cell>
        </row>
        <row r="137">
          <cell r="B137" t="str">
            <v>北136</v>
          </cell>
          <cell r="C137" t="str">
            <v>楊庭翊</v>
          </cell>
          <cell r="D137" t="str">
            <v>新北市三重光興國小</v>
          </cell>
          <cell r="E137" t="str">
            <v>國小中男組</v>
          </cell>
          <cell r="F137">
            <v>108.1</v>
          </cell>
          <cell r="G137">
            <v>93.7</v>
          </cell>
          <cell r="H137">
            <v>118.1</v>
          </cell>
          <cell r="I137">
            <v>124</v>
          </cell>
          <cell r="J137">
            <v>118.1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2</v>
          </cell>
          <cell r="P137">
            <v>4</v>
          </cell>
        </row>
        <row r="138">
          <cell r="B138" t="str">
            <v>北137</v>
          </cell>
          <cell r="C138" t="str">
            <v>王傳鴻</v>
          </cell>
          <cell r="D138" t="str">
            <v>靜心小學</v>
          </cell>
          <cell r="E138" t="str">
            <v>國小中男組</v>
          </cell>
          <cell r="F138">
            <v>86.9</v>
          </cell>
          <cell r="G138">
            <v>130</v>
          </cell>
          <cell r="H138">
            <v>109.4</v>
          </cell>
          <cell r="I138">
            <v>139.30000000000001</v>
          </cell>
          <cell r="J138">
            <v>136</v>
          </cell>
          <cell r="K138">
            <v>0</v>
          </cell>
          <cell r="L138">
            <v>0</v>
          </cell>
          <cell r="M138">
            <v>0</v>
          </cell>
          <cell r="N138">
            <v>3</v>
          </cell>
          <cell r="O138">
            <v>2</v>
          </cell>
          <cell r="P138">
            <v>2</v>
          </cell>
        </row>
        <row r="139">
          <cell r="B139" t="str">
            <v>北138</v>
          </cell>
          <cell r="C139" t="str">
            <v>張晉嘉</v>
          </cell>
          <cell r="D139" t="str">
            <v>靜心小學</v>
          </cell>
          <cell r="E139" t="str">
            <v>國小中男組</v>
          </cell>
          <cell r="F139">
            <v>150.9</v>
          </cell>
          <cell r="G139">
            <v>170.3</v>
          </cell>
          <cell r="H139">
            <v>165.2</v>
          </cell>
          <cell r="I139">
            <v>162.19999999999999</v>
          </cell>
          <cell r="J139">
            <v>200</v>
          </cell>
          <cell r="K139">
            <v>0</v>
          </cell>
          <cell r="L139">
            <v>3</v>
          </cell>
          <cell r="M139">
            <v>0</v>
          </cell>
          <cell r="N139">
            <v>1</v>
          </cell>
          <cell r="O139">
            <v>4</v>
          </cell>
          <cell r="P139">
            <v>4</v>
          </cell>
        </row>
        <row r="140">
          <cell r="B140" t="str">
            <v>北139</v>
          </cell>
          <cell r="C140" t="str">
            <v>蘇柏文</v>
          </cell>
          <cell r="D140" t="str">
            <v>靜心小學</v>
          </cell>
          <cell r="E140" t="str">
            <v>國小中男組</v>
          </cell>
          <cell r="F140">
            <v>93.1</v>
          </cell>
          <cell r="G140">
            <v>141.5</v>
          </cell>
          <cell r="H140">
            <v>135.9</v>
          </cell>
          <cell r="I140">
            <v>129</v>
          </cell>
          <cell r="J140">
            <v>128.5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4</v>
          </cell>
        </row>
        <row r="141">
          <cell r="B141" t="str">
            <v>北140</v>
          </cell>
          <cell r="C141" t="str">
            <v>徐宸浩</v>
          </cell>
          <cell r="D141" t="str">
            <v>靜心小學</v>
          </cell>
          <cell r="E141" t="str">
            <v>國小中男組</v>
          </cell>
          <cell r="F141">
            <v>120.9</v>
          </cell>
          <cell r="G141">
            <v>0</v>
          </cell>
          <cell r="H141">
            <v>144.80000000000001</v>
          </cell>
          <cell r="I141">
            <v>136.30000000000001</v>
          </cell>
          <cell r="J141">
            <v>136.5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1</v>
          </cell>
          <cell r="P141">
            <v>4</v>
          </cell>
        </row>
        <row r="142">
          <cell r="B142" t="str">
            <v>北141</v>
          </cell>
          <cell r="C142" t="str">
            <v>林俊宇</v>
          </cell>
          <cell r="D142" t="str">
            <v>靜心小學</v>
          </cell>
          <cell r="E142" t="str">
            <v>國小中男組</v>
          </cell>
          <cell r="F142">
            <v>95.2</v>
          </cell>
          <cell r="G142">
            <v>85</v>
          </cell>
          <cell r="H142">
            <v>145</v>
          </cell>
          <cell r="I142">
            <v>120</v>
          </cell>
          <cell r="J142">
            <v>86.9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5</v>
          </cell>
        </row>
        <row r="143">
          <cell r="B143" t="str">
            <v>北142</v>
          </cell>
          <cell r="C143" t="str">
            <v>蕭永叡</v>
          </cell>
          <cell r="D143" t="str">
            <v>靜心小學</v>
          </cell>
          <cell r="E143" t="str">
            <v>國小中男組</v>
          </cell>
          <cell r="F143">
            <v>124.1</v>
          </cell>
          <cell r="G143">
            <v>89.1</v>
          </cell>
          <cell r="H143">
            <v>109.2</v>
          </cell>
          <cell r="I143">
            <v>117.5</v>
          </cell>
          <cell r="J143">
            <v>62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4</v>
          </cell>
        </row>
        <row r="144">
          <cell r="B144" t="str">
            <v>北143</v>
          </cell>
          <cell r="C144" t="str">
            <v>王靖嘉</v>
          </cell>
          <cell r="D144" t="str">
            <v>台北市麗湖國小</v>
          </cell>
          <cell r="E144" t="str">
            <v>國小中男組</v>
          </cell>
          <cell r="F144">
            <v>59.1</v>
          </cell>
          <cell r="G144">
            <v>110.6</v>
          </cell>
          <cell r="H144">
            <v>114.6</v>
          </cell>
          <cell r="I144">
            <v>92.6</v>
          </cell>
          <cell r="J144">
            <v>113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1</v>
          </cell>
          <cell r="P144">
            <v>5</v>
          </cell>
        </row>
        <row r="145">
          <cell r="B145" t="str">
            <v>北144</v>
          </cell>
          <cell r="C145" t="str">
            <v>李尚諭</v>
          </cell>
          <cell r="D145" t="str">
            <v>新北市林口興福國小</v>
          </cell>
          <cell r="E145" t="str">
            <v>國小中男組</v>
          </cell>
          <cell r="F145">
            <v>99.4</v>
          </cell>
          <cell r="G145">
            <v>140.30000000000001</v>
          </cell>
          <cell r="H145">
            <v>129.1</v>
          </cell>
          <cell r="I145">
            <v>106.2</v>
          </cell>
          <cell r="J145">
            <v>30.1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1</v>
          </cell>
          <cell r="P145">
            <v>3</v>
          </cell>
        </row>
        <row r="146">
          <cell r="B146" t="str">
            <v>北145</v>
          </cell>
          <cell r="C146" t="str">
            <v>陳惟理</v>
          </cell>
          <cell r="D146" t="str">
            <v>新北市林口興福國小</v>
          </cell>
          <cell r="E146" t="str">
            <v>國小中男組</v>
          </cell>
          <cell r="F146">
            <v>120.9</v>
          </cell>
          <cell r="G146">
            <v>123</v>
          </cell>
          <cell r="H146">
            <v>84.2</v>
          </cell>
          <cell r="I146">
            <v>102.3</v>
          </cell>
          <cell r="J146">
            <v>108.2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1</v>
          </cell>
          <cell r="P146">
            <v>5</v>
          </cell>
        </row>
        <row r="147">
          <cell r="B147" t="str">
            <v>北146</v>
          </cell>
          <cell r="C147" t="str">
            <v>韓宇恩</v>
          </cell>
          <cell r="D147" t="str">
            <v>桃園南崁國小</v>
          </cell>
          <cell r="E147" t="str">
            <v>國小中男組</v>
          </cell>
          <cell r="F147">
            <v>156.6</v>
          </cell>
          <cell r="G147">
            <v>126.5</v>
          </cell>
          <cell r="H147">
            <v>117.5</v>
          </cell>
          <cell r="I147">
            <v>142.4</v>
          </cell>
          <cell r="J147">
            <v>141.4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4</v>
          </cell>
        </row>
        <row r="148">
          <cell r="B148" t="str">
            <v>北147</v>
          </cell>
          <cell r="C148" t="str">
            <v>白皓煜</v>
          </cell>
          <cell r="D148" t="str">
            <v>康來爾國際中小學</v>
          </cell>
          <cell r="E148" t="str">
            <v>國小中男組</v>
          </cell>
          <cell r="F148">
            <v>83.1</v>
          </cell>
          <cell r="G148">
            <v>116</v>
          </cell>
          <cell r="H148">
            <v>93.7</v>
          </cell>
          <cell r="I148">
            <v>109.5</v>
          </cell>
          <cell r="J148">
            <v>124.4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5</v>
          </cell>
        </row>
        <row r="149">
          <cell r="B149" t="str">
            <v>北148</v>
          </cell>
          <cell r="C149" t="str">
            <v>王乘翰</v>
          </cell>
          <cell r="D149" t="str">
            <v>桃園頂社國小</v>
          </cell>
          <cell r="E149" t="str">
            <v>國小中男組</v>
          </cell>
          <cell r="F149">
            <v>68.599999999999994</v>
          </cell>
          <cell r="G149">
            <v>63.9</v>
          </cell>
          <cell r="H149">
            <v>62.3</v>
          </cell>
          <cell r="I149">
            <v>65.900000000000006</v>
          </cell>
          <cell r="J149">
            <v>86.3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1</v>
          </cell>
          <cell r="P149">
            <v>4</v>
          </cell>
        </row>
        <row r="150">
          <cell r="B150" t="str">
            <v>北149</v>
          </cell>
          <cell r="C150" t="str">
            <v>卓乘毅</v>
          </cell>
          <cell r="D150" t="str">
            <v>桃園頂社國小</v>
          </cell>
          <cell r="E150" t="str">
            <v>國小中男組</v>
          </cell>
          <cell r="F150">
            <v>61.7</v>
          </cell>
          <cell r="G150">
            <v>85.6</v>
          </cell>
          <cell r="H150">
            <v>0</v>
          </cell>
          <cell r="I150">
            <v>120</v>
          </cell>
          <cell r="J150">
            <v>85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5</v>
          </cell>
        </row>
        <row r="151">
          <cell r="B151" t="str">
            <v>北150</v>
          </cell>
          <cell r="C151" t="str">
            <v>邱雋庭</v>
          </cell>
          <cell r="D151" t="str">
            <v>桃園頂社國小</v>
          </cell>
          <cell r="E151" t="str">
            <v>國小中男組</v>
          </cell>
          <cell r="F151">
            <v>121.2</v>
          </cell>
          <cell r="G151">
            <v>125.6</v>
          </cell>
          <cell r="H151">
            <v>98.5</v>
          </cell>
          <cell r="I151">
            <v>111.6</v>
          </cell>
          <cell r="J151">
            <v>87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1</v>
          </cell>
          <cell r="P151">
            <v>2</v>
          </cell>
        </row>
        <row r="152">
          <cell r="B152" t="str">
            <v>北151</v>
          </cell>
          <cell r="C152" t="str">
            <v>林東澄</v>
          </cell>
          <cell r="D152" t="str">
            <v>新竹縣玉山國小</v>
          </cell>
          <cell r="E152" t="str">
            <v>國小中男組</v>
          </cell>
          <cell r="F152">
            <v>53</v>
          </cell>
          <cell r="G152">
            <v>22.8</v>
          </cell>
          <cell r="H152">
            <v>75</v>
          </cell>
          <cell r="I152">
            <v>47.6</v>
          </cell>
          <cell r="J152">
            <v>50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</v>
          </cell>
          <cell r="P152">
            <v>1</v>
          </cell>
        </row>
        <row r="153">
          <cell r="B153" t="str">
            <v>北152</v>
          </cell>
          <cell r="C153" t="str">
            <v>陳宥廷</v>
          </cell>
          <cell r="D153" t="str">
            <v>基隆仁愛國小</v>
          </cell>
          <cell r="E153" t="str">
            <v>國小中男組</v>
          </cell>
          <cell r="F153">
            <v>63.5</v>
          </cell>
          <cell r="G153">
            <v>75.400000000000006</v>
          </cell>
          <cell r="H153">
            <v>40.1</v>
          </cell>
          <cell r="I153">
            <v>100</v>
          </cell>
          <cell r="J153">
            <v>84.4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1</v>
          </cell>
          <cell r="P153">
            <v>4</v>
          </cell>
        </row>
        <row r="154">
          <cell r="B154" t="str">
            <v>北153</v>
          </cell>
          <cell r="C154" t="str">
            <v>洪子恆</v>
          </cell>
          <cell r="D154" t="str">
            <v>新北市昌平國小</v>
          </cell>
          <cell r="E154" t="str">
            <v>國小中男組</v>
          </cell>
          <cell r="F154">
            <v>50</v>
          </cell>
          <cell r="G154">
            <v>75</v>
          </cell>
          <cell r="H154">
            <v>73.3</v>
          </cell>
          <cell r="I154">
            <v>73.900000000000006</v>
          </cell>
          <cell r="J154">
            <v>22.4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1</v>
          </cell>
          <cell r="P154">
            <v>1</v>
          </cell>
        </row>
        <row r="155">
          <cell r="B155" t="str">
            <v>北154</v>
          </cell>
          <cell r="C155" t="str">
            <v>呂承恩</v>
          </cell>
          <cell r="D155" t="str">
            <v>新北市昌平國小</v>
          </cell>
          <cell r="E155" t="str">
            <v>國小中男組</v>
          </cell>
          <cell r="F155">
            <v>54.6</v>
          </cell>
          <cell r="G155">
            <v>107.2</v>
          </cell>
          <cell r="H155">
            <v>59.5</v>
          </cell>
          <cell r="I155">
            <v>0</v>
          </cell>
          <cell r="J155">
            <v>80.3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2</v>
          </cell>
          <cell r="P155">
            <v>2</v>
          </cell>
        </row>
        <row r="156">
          <cell r="B156" t="str">
            <v>北155</v>
          </cell>
          <cell r="C156" t="str">
            <v>鄧宸喆</v>
          </cell>
          <cell r="D156" t="str">
            <v>新北市昌平國小</v>
          </cell>
          <cell r="E156" t="str">
            <v>國小中男組</v>
          </cell>
          <cell r="F156">
            <v>131.4</v>
          </cell>
          <cell r="G156">
            <v>118.4</v>
          </cell>
          <cell r="H156">
            <v>157</v>
          </cell>
          <cell r="I156">
            <v>137.6</v>
          </cell>
          <cell r="J156">
            <v>132.9</v>
          </cell>
          <cell r="K156">
            <v>0</v>
          </cell>
          <cell r="L156">
            <v>2</v>
          </cell>
          <cell r="M156">
            <v>0</v>
          </cell>
          <cell r="N156">
            <v>0</v>
          </cell>
          <cell r="O156">
            <v>4</v>
          </cell>
          <cell r="P156">
            <v>4</v>
          </cell>
        </row>
        <row r="157">
          <cell r="B157" t="str">
            <v>北156</v>
          </cell>
          <cell r="C157" t="str">
            <v>林莘澍</v>
          </cell>
          <cell r="D157" t="str">
            <v>新北市昌平國小</v>
          </cell>
          <cell r="E157" t="str">
            <v>國小中男組</v>
          </cell>
          <cell r="F157">
            <v>107.1</v>
          </cell>
          <cell r="G157">
            <v>99.8</v>
          </cell>
          <cell r="H157">
            <v>98.6</v>
          </cell>
          <cell r="I157">
            <v>115.1</v>
          </cell>
          <cell r="J157">
            <v>121.6</v>
          </cell>
          <cell r="K157">
            <v>0</v>
          </cell>
          <cell r="L157">
            <v>0</v>
          </cell>
          <cell r="M157">
            <v>0</v>
          </cell>
          <cell r="N157">
            <v>2</v>
          </cell>
          <cell r="O157">
            <v>4</v>
          </cell>
          <cell r="P157">
            <v>5</v>
          </cell>
        </row>
        <row r="158">
          <cell r="B158" t="str">
            <v>北157</v>
          </cell>
          <cell r="C158" t="str">
            <v>朱子誠</v>
          </cell>
          <cell r="D158" t="str">
            <v>新竹縣東安國小</v>
          </cell>
          <cell r="E158" t="str">
            <v>國小中男組</v>
          </cell>
          <cell r="F158">
            <v>129</v>
          </cell>
          <cell r="G158">
            <v>103.3</v>
          </cell>
          <cell r="H158">
            <v>142.5</v>
          </cell>
          <cell r="I158">
            <v>133.6</v>
          </cell>
          <cell r="J158">
            <v>114.2</v>
          </cell>
          <cell r="K158">
            <v>0</v>
          </cell>
          <cell r="L158">
            <v>0</v>
          </cell>
          <cell r="M158">
            <v>0</v>
          </cell>
          <cell r="N158">
            <v>1</v>
          </cell>
          <cell r="O158">
            <v>3</v>
          </cell>
          <cell r="P158">
            <v>2</v>
          </cell>
        </row>
        <row r="159">
          <cell r="B159" t="str">
            <v>北158</v>
          </cell>
          <cell r="C159" t="str">
            <v>楊行之</v>
          </cell>
          <cell r="D159" t="str">
            <v>台北市和平實驗小學</v>
          </cell>
          <cell r="E159" t="str">
            <v>國小中男組</v>
          </cell>
          <cell r="F159">
            <v>132.30000000000001</v>
          </cell>
          <cell r="G159">
            <v>67.400000000000006</v>
          </cell>
          <cell r="H159">
            <v>111.9</v>
          </cell>
          <cell r="I159">
            <v>76.900000000000006</v>
          </cell>
          <cell r="J159">
            <v>124.5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 t="str">
            <v>北159</v>
          </cell>
          <cell r="C160" t="str">
            <v>楊翔証</v>
          </cell>
          <cell r="D160" t="str">
            <v>新北市林口國小</v>
          </cell>
          <cell r="E160" t="str">
            <v>國小中男組</v>
          </cell>
          <cell r="F160">
            <v>130.80000000000001</v>
          </cell>
          <cell r="G160">
            <v>113.2</v>
          </cell>
          <cell r="H160">
            <v>108.7</v>
          </cell>
          <cell r="I160">
            <v>114.8</v>
          </cell>
          <cell r="J160">
            <v>108.5</v>
          </cell>
          <cell r="K160">
            <v>0</v>
          </cell>
          <cell r="L160">
            <v>0</v>
          </cell>
          <cell r="M160">
            <v>0</v>
          </cell>
          <cell r="N160">
            <v>1</v>
          </cell>
          <cell r="O160">
            <v>2</v>
          </cell>
          <cell r="P160">
            <v>4</v>
          </cell>
        </row>
        <row r="161">
          <cell r="B161" t="str">
            <v>北160</v>
          </cell>
          <cell r="C161" t="str">
            <v>陳聿陞</v>
          </cell>
          <cell r="D161" t="str">
            <v>台北市私立復興小學</v>
          </cell>
          <cell r="E161" t="str">
            <v>國小中男組</v>
          </cell>
          <cell r="F161">
            <v>135</v>
          </cell>
          <cell r="G161">
            <v>146.30000000000001</v>
          </cell>
          <cell r="H161">
            <v>141.5</v>
          </cell>
          <cell r="I161">
            <v>156.4</v>
          </cell>
          <cell r="J161">
            <v>158.5</v>
          </cell>
          <cell r="K161">
            <v>1</v>
          </cell>
          <cell r="L161">
            <v>0</v>
          </cell>
          <cell r="M161">
            <v>3</v>
          </cell>
          <cell r="N161">
            <v>3</v>
          </cell>
          <cell r="O161">
            <v>4</v>
          </cell>
          <cell r="P161">
            <v>3</v>
          </cell>
        </row>
        <row r="162">
          <cell r="B162" t="str">
            <v>北161</v>
          </cell>
          <cell r="C162" t="str">
            <v>陳聿泓</v>
          </cell>
          <cell r="D162" t="str">
            <v>台北市私立復興小學</v>
          </cell>
          <cell r="E162" t="str">
            <v>國小中男組</v>
          </cell>
          <cell r="F162">
            <v>140.30000000000001</v>
          </cell>
          <cell r="G162">
            <v>151.80000000000001</v>
          </cell>
          <cell r="H162">
            <v>147.4</v>
          </cell>
          <cell r="I162">
            <v>155</v>
          </cell>
          <cell r="J162">
            <v>148</v>
          </cell>
          <cell r="K162">
            <v>3</v>
          </cell>
          <cell r="L162">
            <v>1</v>
          </cell>
          <cell r="M162">
            <v>2</v>
          </cell>
          <cell r="N162">
            <v>4</v>
          </cell>
          <cell r="O162">
            <v>0</v>
          </cell>
          <cell r="P162">
            <v>4</v>
          </cell>
        </row>
        <row r="163">
          <cell r="B163" t="str">
            <v>北162</v>
          </cell>
          <cell r="C163" t="str">
            <v>林楷樺</v>
          </cell>
          <cell r="D163" t="str">
            <v>新北市私立康橋國際學校</v>
          </cell>
          <cell r="E163" t="str">
            <v>國小中男組</v>
          </cell>
          <cell r="F163">
            <v>106.6</v>
          </cell>
          <cell r="G163">
            <v>99</v>
          </cell>
          <cell r="H163">
            <v>97.2</v>
          </cell>
          <cell r="I163">
            <v>109.9</v>
          </cell>
          <cell r="J163">
            <v>104.6</v>
          </cell>
          <cell r="K163">
            <v>0</v>
          </cell>
          <cell r="L163">
            <v>0</v>
          </cell>
          <cell r="M163">
            <v>0</v>
          </cell>
          <cell r="N163">
            <v>4</v>
          </cell>
          <cell r="O163">
            <v>2</v>
          </cell>
          <cell r="P163">
            <v>5</v>
          </cell>
        </row>
        <row r="164">
          <cell r="B164" t="str">
            <v>北163</v>
          </cell>
          <cell r="C164" t="str">
            <v>林鼎翰</v>
          </cell>
          <cell r="D164" t="str">
            <v>台北市立仁愛國小</v>
          </cell>
          <cell r="E164" t="str">
            <v>國小中男組</v>
          </cell>
          <cell r="F164">
            <v>120</v>
          </cell>
          <cell r="G164">
            <v>87.3</v>
          </cell>
          <cell r="H164">
            <v>122.5</v>
          </cell>
          <cell r="I164">
            <v>39.700000000000003</v>
          </cell>
          <cell r="J164">
            <v>120.1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2</v>
          </cell>
          <cell r="P164">
            <v>4</v>
          </cell>
        </row>
        <row r="165">
          <cell r="B165" t="str">
            <v>北164</v>
          </cell>
          <cell r="C165" t="str">
            <v>高宇亨</v>
          </cell>
          <cell r="D165" t="str">
            <v>台北市私立再興小學</v>
          </cell>
          <cell r="E165" t="str">
            <v>國小中男組</v>
          </cell>
          <cell r="F165">
            <v>108.8</v>
          </cell>
          <cell r="G165">
            <v>104.6</v>
          </cell>
          <cell r="H165">
            <v>50</v>
          </cell>
          <cell r="I165">
            <v>50</v>
          </cell>
          <cell r="J165">
            <v>30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2</v>
          </cell>
        </row>
        <row r="166">
          <cell r="B166" t="str">
            <v>北165</v>
          </cell>
          <cell r="C166" t="str">
            <v>張津慎</v>
          </cell>
          <cell r="D166" t="str">
            <v>台北市私立再興小學</v>
          </cell>
          <cell r="E166" t="str">
            <v>國小中男組</v>
          </cell>
          <cell r="F166">
            <v>91.3</v>
          </cell>
          <cell r="G166">
            <v>108.5</v>
          </cell>
          <cell r="H166">
            <v>84.1</v>
          </cell>
          <cell r="I166">
            <v>111.1</v>
          </cell>
          <cell r="J166">
            <v>78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3</v>
          </cell>
          <cell r="P166">
            <v>4</v>
          </cell>
        </row>
        <row r="167">
          <cell r="B167" t="str">
            <v>北166</v>
          </cell>
          <cell r="C167" t="str">
            <v>王泓曄</v>
          </cell>
          <cell r="D167" t="str">
            <v>台北市私立再興小學</v>
          </cell>
          <cell r="E167" t="str">
            <v>國小中男組</v>
          </cell>
          <cell r="F167">
            <v>109.9</v>
          </cell>
          <cell r="G167">
            <v>49.7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4</v>
          </cell>
        </row>
        <row r="168">
          <cell r="B168" t="str">
            <v>北167</v>
          </cell>
          <cell r="C168" t="str">
            <v>沈彥宇</v>
          </cell>
          <cell r="D168" t="str">
            <v>台北市民權國小</v>
          </cell>
          <cell r="E168" t="str">
            <v>國小中男組</v>
          </cell>
          <cell r="F168">
            <v>179</v>
          </cell>
          <cell r="G168">
            <v>184.4</v>
          </cell>
          <cell r="H168">
            <v>142</v>
          </cell>
          <cell r="I168">
            <v>187.6</v>
          </cell>
          <cell r="J168">
            <v>192.8</v>
          </cell>
          <cell r="K168">
            <v>0</v>
          </cell>
          <cell r="L168">
            <v>0</v>
          </cell>
          <cell r="M168">
            <v>0</v>
          </cell>
          <cell r="N168">
            <v>1</v>
          </cell>
          <cell r="O168">
            <v>3</v>
          </cell>
          <cell r="P168">
            <v>4</v>
          </cell>
        </row>
        <row r="169">
          <cell r="B169" t="str">
            <v>北168</v>
          </cell>
          <cell r="C169" t="str">
            <v>吳懷睿</v>
          </cell>
          <cell r="D169" t="str">
            <v>私立康萊爾雙語中小學</v>
          </cell>
          <cell r="E169" t="str">
            <v>國小中男組</v>
          </cell>
          <cell r="F169">
            <v>113.4</v>
          </cell>
          <cell r="G169">
            <v>81.2</v>
          </cell>
          <cell r="H169">
            <v>0</v>
          </cell>
          <cell r="I169">
            <v>140.4</v>
          </cell>
          <cell r="J169">
            <v>128.5</v>
          </cell>
          <cell r="K169">
            <v>0</v>
          </cell>
          <cell r="L169">
            <v>0</v>
          </cell>
          <cell r="M169">
            <v>0</v>
          </cell>
          <cell r="N169">
            <v>2</v>
          </cell>
          <cell r="O169">
            <v>2</v>
          </cell>
          <cell r="P169">
            <v>5</v>
          </cell>
        </row>
        <row r="170">
          <cell r="B170" t="str">
            <v>北169</v>
          </cell>
          <cell r="C170" t="str">
            <v>黃士恩</v>
          </cell>
          <cell r="D170" t="str">
            <v>台北市文山區力行國小</v>
          </cell>
          <cell r="E170" t="str">
            <v>國小中男組</v>
          </cell>
          <cell r="F170">
            <v>185</v>
          </cell>
          <cell r="G170">
            <v>176.5</v>
          </cell>
          <cell r="H170">
            <v>156.69999999999999</v>
          </cell>
          <cell r="I170">
            <v>168.3</v>
          </cell>
          <cell r="J170">
            <v>153.5</v>
          </cell>
          <cell r="K170">
            <v>1</v>
          </cell>
          <cell r="L170">
            <v>0</v>
          </cell>
          <cell r="M170">
            <v>1</v>
          </cell>
          <cell r="N170">
            <v>0</v>
          </cell>
          <cell r="O170">
            <v>3</v>
          </cell>
          <cell r="P170">
            <v>4</v>
          </cell>
        </row>
        <row r="171">
          <cell r="B171" t="str">
            <v>北170</v>
          </cell>
          <cell r="C171" t="str">
            <v>黃士恆</v>
          </cell>
          <cell r="D171" t="str">
            <v>台北市文山區力行國小</v>
          </cell>
          <cell r="E171" t="str">
            <v>國小中男組</v>
          </cell>
          <cell r="F171">
            <v>151.69999999999999</v>
          </cell>
          <cell r="G171">
            <v>148.9</v>
          </cell>
          <cell r="H171">
            <v>142.6</v>
          </cell>
          <cell r="I171">
            <v>146.9</v>
          </cell>
          <cell r="J171">
            <v>147.6</v>
          </cell>
          <cell r="K171">
            <v>0</v>
          </cell>
          <cell r="L171">
            <v>0</v>
          </cell>
          <cell r="M171">
            <v>2</v>
          </cell>
          <cell r="N171">
            <v>1</v>
          </cell>
          <cell r="O171">
            <v>2</v>
          </cell>
          <cell r="P171">
            <v>5</v>
          </cell>
        </row>
        <row r="172">
          <cell r="B172" t="str">
            <v>北171</v>
          </cell>
          <cell r="C172" t="str">
            <v>白翔宇</v>
          </cell>
          <cell r="D172" t="str">
            <v>新北集美國小</v>
          </cell>
          <cell r="E172" t="str">
            <v>國小中男組</v>
          </cell>
          <cell r="F172">
            <v>107.5</v>
          </cell>
          <cell r="G172">
            <v>84.3</v>
          </cell>
          <cell r="H172">
            <v>84.5</v>
          </cell>
          <cell r="I172">
            <v>110.8</v>
          </cell>
          <cell r="J172">
            <v>88.6</v>
          </cell>
          <cell r="K172">
            <v>0</v>
          </cell>
          <cell r="L172">
            <v>1</v>
          </cell>
          <cell r="M172">
            <v>0</v>
          </cell>
          <cell r="N172">
            <v>0</v>
          </cell>
          <cell r="O172">
            <v>4</v>
          </cell>
          <cell r="P172">
            <v>4</v>
          </cell>
        </row>
        <row r="173">
          <cell r="B173" t="str">
            <v>北172</v>
          </cell>
          <cell r="C173" t="str">
            <v>沈  風</v>
          </cell>
          <cell r="D173" t="str">
            <v>台北市新生國小</v>
          </cell>
          <cell r="E173" t="str">
            <v>國小中男組</v>
          </cell>
          <cell r="F173">
            <v>104.6</v>
          </cell>
          <cell r="G173">
            <v>0</v>
          </cell>
          <cell r="H173">
            <v>152.30000000000001</v>
          </cell>
          <cell r="I173">
            <v>149.30000000000001</v>
          </cell>
          <cell r="J173">
            <v>146.6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2</v>
          </cell>
          <cell r="P173">
            <v>4</v>
          </cell>
        </row>
        <row r="174">
          <cell r="B174" t="str">
            <v>北173</v>
          </cell>
          <cell r="C174" t="str">
            <v>廖昱綺</v>
          </cell>
          <cell r="D174" t="str">
            <v>新北市石門國小</v>
          </cell>
          <cell r="E174" t="str">
            <v>國小中女組</v>
          </cell>
          <cell r="F174">
            <v>56.8</v>
          </cell>
          <cell r="G174">
            <v>43.2</v>
          </cell>
          <cell r="H174">
            <v>52.3</v>
          </cell>
          <cell r="I174">
            <v>58.2</v>
          </cell>
          <cell r="J174">
            <v>41.6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3</v>
          </cell>
        </row>
        <row r="175">
          <cell r="B175" t="str">
            <v>北174</v>
          </cell>
          <cell r="C175" t="str">
            <v>周桓萌</v>
          </cell>
          <cell r="D175" t="str">
            <v>新北市石門國小</v>
          </cell>
          <cell r="E175" t="str">
            <v>國小中女組</v>
          </cell>
          <cell r="F175">
            <v>50</v>
          </cell>
          <cell r="G175">
            <v>20.100000000000001</v>
          </cell>
          <cell r="H175">
            <v>55.6</v>
          </cell>
          <cell r="I175">
            <v>60.6</v>
          </cell>
          <cell r="J175">
            <v>52.9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4</v>
          </cell>
        </row>
        <row r="176">
          <cell r="B176" t="str">
            <v>北175</v>
          </cell>
          <cell r="C176" t="str">
            <v>林羿欣</v>
          </cell>
          <cell r="D176" t="str">
            <v>新北市石門國小</v>
          </cell>
          <cell r="E176" t="str">
            <v>國小中女組</v>
          </cell>
          <cell r="F176">
            <v>5</v>
          </cell>
          <cell r="G176">
            <v>58.3</v>
          </cell>
          <cell r="H176">
            <v>43.2</v>
          </cell>
          <cell r="I176">
            <v>5</v>
          </cell>
          <cell r="J176">
            <v>38.299999999999997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</v>
          </cell>
          <cell r="P176">
            <v>0</v>
          </cell>
        </row>
        <row r="177">
          <cell r="B177" t="str">
            <v>北176</v>
          </cell>
          <cell r="C177" t="str">
            <v>鍾采潔</v>
          </cell>
          <cell r="D177" t="str">
            <v>新北市石門國小</v>
          </cell>
          <cell r="E177" t="str">
            <v>國小中女組</v>
          </cell>
          <cell r="F177">
            <v>70</v>
          </cell>
          <cell r="G177">
            <v>70</v>
          </cell>
          <cell r="H177">
            <v>55</v>
          </cell>
          <cell r="I177">
            <v>60</v>
          </cell>
          <cell r="J177">
            <v>70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2</v>
          </cell>
          <cell r="P177">
            <v>3</v>
          </cell>
        </row>
        <row r="178">
          <cell r="B178" t="str">
            <v>北177</v>
          </cell>
          <cell r="C178" t="str">
            <v>吳羽禾</v>
          </cell>
          <cell r="D178" t="str">
            <v>靜心小學</v>
          </cell>
          <cell r="E178" t="str">
            <v>國小中女組</v>
          </cell>
          <cell r="F178">
            <v>130</v>
          </cell>
          <cell r="G178">
            <v>103.8</v>
          </cell>
          <cell r="H178">
            <v>83</v>
          </cell>
          <cell r="I178">
            <v>124.6</v>
          </cell>
          <cell r="J178">
            <v>128.30000000000001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3</v>
          </cell>
          <cell r="P178">
            <v>4</v>
          </cell>
        </row>
        <row r="179">
          <cell r="B179" t="str">
            <v>北178</v>
          </cell>
          <cell r="C179" t="str">
            <v>於可甯</v>
          </cell>
          <cell r="D179" t="str">
            <v>靜心小學</v>
          </cell>
          <cell r="E179" t="str">
            <v>國小中女組</v>
          </cell>
          <cell r="F179">
            <v>111.4</v>
          </cell>
          <cell r="G179">
            <v>114.6</v>
          </cell>
          <cell r="H179">
            <v>105.9</v>
          </cell>
          <cell r="I179">
            <v>106.5</v>
          </cell>
          <cell r="J179">
            <v>105</v>
          </cell>
          <cell r="K179">
            <v>0</v>
          </cell>
          <cell r="L179">
            <v>0</v>
          </cell>
          <cell r="M179">
            <v>2</v>
          </cell>
          <cell r="N179">
            <v>0</v>
          </cell>
          <cell r="O179">
            <v>0</v>
          </cell>
          <cell r="P179">
            <v>5</v>
          </cell>
        </row>
        <row r="180">
          <cell r="B180" t="str">
            <v>北179</v>
          </cell>
          <cell r="C180" t="str">
            <v>陳杰喜</v>
          </cell>
          <cell r="D180" t="str">
            <v>新北市林口興福國小</v>
          </cell>
          <cell r="E180" t="str">
            <v>國小中女組</v>
          </cell>
          <cell r="F180">
            <v>58.3</v>
          </cell>
          <cell r="G180">
            <v>26</v>
          </cell>
          <cell r="H180">
            <v>52.9</v>
          </cell>
          <cell r="I180">
            <v>80.599999999999994</v>
          </cell>
          <cell r="J180">
            <v>100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4</v>
          </cell>
          <cell r="P180">
            <v>0</v>
          </cell>
        </row>
        <row r="181">
          <cell r="B181" t="str">
            <v>北180</v>
          </cell>
          <cell r="C181" t="str">
            <v xml:space="preserve">蔡佩妤 </v>
          </cell>
          <cell r="D181" t="str">
            <v>桃園頂社國小</v>
          </cell>
          <cell r="E181" t="str">
            <v>國小中女組</v>
          </cell>
          <cell r="F181">
            <v>80</v>
          </cell>
          <cell r="G181">
            <v>95.3</v>
          </cell>
          <cell r="H181">
            <v>75</v>
          </cell>
          <cell r="I181">
            <v>78</v>
          </cell>
          <cell r="J181">
            <v>80</v>
          </cell>
          <cell r="K181">
            <v>0</v>
          </cell>
          <cell r="L181">
            <v>0</v>
          </cell>
          <cell r="M181">
            <v>0</v>
          </cell>
          <cell r="N181">
            <v>2</v>
          </cell>
          <cell r="O181">
            <v>0</v>
          </cell>
          <cell r="P181">
            <v>4</v>
          </cell>
        </row>
        <row r="182">
          <cell r="B182" t="str">
            <v>北181</v>
          </cell>
          <cell r="C182" t="str">
            <v>賴奕虹</v>
          </cell>
          <cell r="D182" t="str">
            <v>桃園頂社國小</v>
          </cell>
          <cell r="E182" t="str">
            <v>國小中女組</v>
          </cell>
          <cell r="F182">
            <v>42.6</v>
          </cell>
          <cell r="G182">
            <v>74</v>
          </cell>
          <cell r="H182">
            <v>115.4</v>
          </cell>
          <cell r="I182">
            <v>88.7</v>
          </cell>
          <cell r="J182">
            <v>59.6</v>
          </cell>
          <cell r="K182">
            <v>0</v>
          </cell>
          <cell r="L182">
            <v>0</v>
          </cell>
          <cell r="M182">
            <v>1</v>
          </cell>
          <cell r="N182">
            <v>2</v>
          </cell>
          <cell r="O182">
            <v>4</v>
          </cell>
          <cell r="P182">
            <v>4</v>
          </cell>
        </row>
        <row r="183">
          <cell r="B183" t="str">
            <v>北182</v>
          </cell>
          <cell r="C183" t="str">
            <v>陳孟庭</v>
          </cell>
          <cell r="D183" t="str">
            <v>新竹縣玉山國小</v>
          </cell>
          <cell r="E183" t="str">
            <v>國小中女組</v>
          </cell>
          <cell r="F183">
            <v>48.9</v>
          </cell>
          <cell r="G183">
            <v>50</v>
          </cell>
          <cell r="H183">
            <v>45</v>
          </cell>
          <cell r="I183">
            <v>45</v>
          </cell>
          <cell r="J183">
            <v>54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4</v>
          </cell>
          <cell r="P183">
            <v>0</v>
          </cell>
        </row>
        <row r="184">
          <cell r="B184" t="str">
            <v>北183</v>
          </cell>
          <cell r="C184" t="str">
            <v>彭愷禧</v>
          </cell>
          <cell r="D184" t="str">
            <v>新竹縣玉山國小</v>
          </cell>
          <cell r="E184" t="str">
            <v>國小中女組</v>
          </cell>
          <cell r="F184">
            <v>18.399999999999999</v>
          </cell>
          <cell r="G184">
            <v>49.9</v>
          </cell>
          <cell r="H184">
            <v>32.799999999999997</v>
          </cell>
          <cell r="I184">
            <v>10</v>
          </cell>
          <cell r="J184">
            <v>45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</v>
          </cell>
          <cell r="P184">
            <v>5</v>
          </cell>
        </row>
        <row r="185">
          <cell r="B185" t="str">
            <v>北184</v>
          </cell>
          <cell r="C185" t="str">
            <v>陳沅羿</v>
          </cell>
          <cell r="D185" t="str">
            <v>新北市丹鳳國小</v>
          </cell>
          <cell r="E185" t="str">
            <v>國小中女組</v>
          </cell>
          <cell r="F185">
            <v>114.6</v>
          </cell>
          <cell r="G185">
            <v>108.2</v>
          </cell>
          <cell r="H185">
            <v>105.3</v>
          </cell>
          <cell r="I185">
            <v>121.5</v>
          </cell>
          <cell r="J185">
            <v>127.2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3</v>
          </cell>
          <cell r="P185">
            <v>3</v>
          </cell>
        </row>
        <row r="186">
          <cell r="B186" t="str">
            <v>北185</v>
          </cell>
          <cell r="C186" t="str">
            <v>何予寧</v>
          </cell>
          <cell r="D186" t="str">
            <v>新北市私立裕德小學</v>
          </cell>
          <cell r="E186" t="str">
            <v>國小中女組</v>
          </cell>
          <cell r="F186">
            <v>106.8</v>
          </cell>
          <cell r="G186">
            <v>115.6</v>
          </cell>
          <cell r="H186">
            <v>125.6</v>
          </cell>
          <cell r="I186">
            <v>126.9</v>
          </cell>
          <cell r="J186">
            <v>138.6</v>
          </cell>
          <cell r="K186">
            <v>4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4</v>
          </cell>
        </row>
        <row r="187">
          <cell r="B187" t="str">
            <v>北186</v>
          </cell>
          <cell r="C187" t="str">
            <v>黃星魁</v>
          </cell>
          <cell r="D187" t="str">
            <v>新北市昌平國小</v>
          </cell>
          <cell r="E187" t="str">
            <v>國小中女組</v>
          </cell>
          <cell r="F187">
            <v>110.4</v>
          </cell>
          <cell r="G187">
            <v>30.4</v>
          </cell>
          <cell r="H187">
            <v>78.2</v>
          </cell>
          <cell r="I187">
            <v>98.1</v>
          </cell>
          <cell r="J187">
            <v>100.2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2</v>
          </cell>
          <cell r="P187">
            <v>5</v>
          </cell>
        </row>
        <row r="188">
          <cell r="B188" t="str">
            <v>北187</v>
          </cell>
          <cell r="C188" t="str">
            <v>曾勻秀</v>
          </cell>
          <cell r="D188" t="str">
            <v>新北市昌平國小</v>
          </cell>
          <cell r="E188" t="str">
            <v>國小中女組</v>
          </cell>
          <cell r="F188">
            <v>97.4</v>
          </cell>
          <cell r="G188">
            <v>100.7</v>
          </cell>
          <cell r="H188">
            <v>120</v>
          </cell>
          <cell r="I188">
            <v>114.2</v>
          </cell>
          <cell r="J188">
            <v>118.9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2</v>
          </cell>
          <cell r="P188">
            <v>3</v>
          </cell>
        </row>
        <row r="189">
          <cell r="B189" t="str">
            <v>北188</v>
          </cell>
          <cell r="C189" t="str">
            <v>謝秉樺</v>
          </cell>
          <cell r="D189" t="str">
            <v>新北市昌平國小</v>
          </cell>
          <cell r="E189" t="str">
            <v>國小中女組</v>
          </cell>
          <cell r="F189">
            <v>152.80000000000001</v>
          </cell>
          <cell r="G189">
            <v>153.80000000000001</v>
          </cell>
          <cell r="H189">
            <v>142.19999999999999</v>
          </cell>
          <cell r="I189">
            <v>160.6</v>
          </cell>
          <cell r="J189">
            <v>150.1</v>
          </cell>
          <cell r="K189">
            <v>0</v>
          </cell>
          <cell r="L189">
            <v>1</v>
          </cell>
          <cell r="M189">
            <v>4</v>
          </cell>
          <cell r="N189">
            <v>2</v>
          </cell>
          <cell r="O189">
            <v>1</v>
          </cell>
          <cell r="P189">
            <v>4</v>
          </cell>
        </row>
        <row r="190">
          <cell r="B190" t="str">
            <v>北189</v>
          </cell>
          <cell r="C190" t="str">
            <v>古妮瑾</v>
          </cell>
          <cell r="D190" t="str">
            <v>新北市三重國小</v>
          </cell>
          <cell r="E190" t="str">
            <v>國小中女組</v>
          </cell>
          <cell r="F190">
            <v>95.9</v>
          </cell>
          <cell r="G190">
            <v>101.2</v>
          </cell>
          <cell r="H190">
            <v>111.7</v>
          </cell>
          <cell r="I190">
            <v>101.5</v>
          </cell>
          <cell r="J190">
            <v>104.5</v>
          </cell>
          <cell r="K190">
            <v>0</v>
          </cell>
          <cell r="L190">
            <v>0</v>
          </cell>
          <cell r="M190">
            <v>0</v>
          </cell>
          <cell r="N190">
            <v>1</v>
          </cell>
          <cell r="O190">
            <v>4</v>
          </cell>
          <cell r="P190">
            <v>5</v>
          </cell>
        </row>
        <row r="191">
          <cell r="B191" t="str">
            <v>北190</v>
          </cell>
          <cell r="C191" t="str">
            <v>林雨潔</v>
          </cell>
          <cell r="D191" t="str">
            <v>台北市私立復興實驗中學小學部</v>
          </cell>
          <cell r="E191" t="str">
            <v>國小中女組</v>
          </cell>
          <cell r="F191">
            <v>113.4</v>
          </cell>
          <cell r="G191">
            <v>111.8</v>
          </cell>
          <cell r="H191">
            <v>116</v>
          </cell>
          <cell r="I191">
            <v>103</v>
          </cell>
          <cell r="J191">
            <v>109.8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5</v>
          </cell>
          <cell r="P191">
            <v>4</v>
          </cell>
        </row>
        <row r="192">
          <cell r="B192" t="str">
            <v>北191</v>
          </cell>
          <cell r="C192" t="str">
            <v>馬郁傑</v>
          </cell>
          <cell r="D192" t="str">
            <v>靜心小學</v>
          </cell>
          <cell r="E192" t="str">
            <v>國小低男組</v>
          </cell>
          <cell r="F192">
            <v>101.5</v>
          </cell>
          <cell r="G192">
            <v>110.3</v>
          </cell>
          <cell r="H192">
            <v>99.5</v>
          </cell>
          <cell r="I192">
            <v>116.8</v>
          </cell>
          <cell r="J192">
            <v>86.4</v>
          </cell>
          <cell r="K192">
            <v>0</v>
          </cell>
          <cell r="L192">
            <v>0</v>
          </cell>
          <cell r="M192">
            <v>0</v>
          </cell>
          <cell r="N192">
            <v>1</v>
          </cell>
          <cell r="O192">
            <v>1</v>
          </cell>
          <cell r="P192">
            <v>4</v>
          </cell>
        </row>
        <row r="193">
          <cell r="B193" t="str">
            <v>北192</v>
          </cell>
          <cell r="C193" t="str">
            <v>張詠睿</v>
          </cell>
          <cell r="D193" t="str">
            <v>靜心小學</v>
          </cell>
          <cell r="E193" t="str">
            <v>國小低男組</v>
          </cell>
          <cell r="F193">
            <v>84.3</v>
          </cell>
          <cell r="G193">
            <v>40</v>
          </cell>
          <cell r="H193">
            <v>90.7</v>
          </cell>
          <cell r="I193">
            <v>48</v>
          </cell>
          <cell r="J193">
            <v>74.5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4</v>
          </cell>
        </row>
        <row r="194">
          <cell r="B194" t="str">
            <v>北193</v>
          </cell>
          <cell r="C194" t="str">
            <v>吳勁昊</v>
          </cell>
          <cell r="D194" t="str">
            <v>靜心小學</v>
          </cell>
          <cell r="E194" t="str">
            <v>國小低男組</v>
          </cell>
          <cell r="F194">
            <v>50.5</v>
          </cell>
          <cell r="G194">
            <v>29.2</v>
          </cell>
          <cell r="H194">
            <v>39.5</v>
          </cell>
          <cell r="I194">
            <v>36.799999999999997</v>
          </cell>
          <cell r="J194">
            <v>66.400000000000006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4</v>
          </cell>
        </row>
        <row r="195">
          <cell r="B195" t="str">
            <v>北194</v>
          </cell>
          <cell r="C195" t="str">
            <v>徐家洛</v>
          </cell>
          <cell r="D195" t="str">
            <v>再興小學</v>
          </cell>
          <cell r="E195" t="str">
            <v>國小低男組</v>
          </cell>
          <cell r="F195">
            <v>44.8</v>
          </cell>
          <cell r="G195">
            <v>17.2</v>
          </cell>
          <cell r="H195">
            <v>66.900000000000006</v>
          </cell>
          <cell r="I195">
            <v>58.7</v>
          </cell>
          <cell r="J195">
            <v>46.9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2</v>
          </cell>
        </row>
        <row r="196">
          <cell r="B196" t="str">
            <v>北195</v>
          </cell>
          <cell r="C196" t="str">
            <v>許廷睿</v>
          </cell>
          <cell r="D196" t="str">
            <v>再興小學</v>
          </cell>
          <cell r="E196" t="str">
            <v>國小低男組</v>
          </cell>
          <cell r="F196">
            <v>99.3</v>
          </cell>
          <cell r="G196">
            <v>45.8</v>
          </cell>
          <cell r="H196">
            <v>82.6</v>
          </cell>
          <cell r="I196">
            <v>28.6</v>
          </cell>
          <cell r="J196">
            <v>85.3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</v>
          </cell>
          <cell r="P196">
            <v>5</v>
          </cell>
        </row>
        <row r="197">
          <cell r="B197" t="str">
            <v>北196</v>
          </cell>
          <cell r="C197" t="str">
            <v>林煜程</v>
          </cell>
          <cell r="D197" t="str">
            <v>新北市昌平國小</v>
          </cell>
          <cell r="E197" t="str">
            <v>國小低男組</v>
          </cell>
          <cell r="F197">
            <v>64.7</v>
          </cell>
          <cell r="G197">
            <v>46.6</v>
          </cell>
          <cell r="H197">
            <v>48.8</v>
          </cell>
          <cell r="I197">
            <v>55</v>
          </cell>
          <cell r="J197">
            <v>59.8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2</v>
          </cell>
          <cell r="P197">
            <v>4</v>
          </cell>
        </row>
        <row r="198">
          <cell r="B198" t="str">
            <v>北197</v>
          </cell>
          <cell r="C198" t="str">
            <v>楊鎧斳</v>
          </cell>
          <cell r="D198" t="str">
            <v>新北市昌平國小</v>
          </cell>
          <cell r="E198" t="str">
            <v>國小低男組</v>
          </cell>
          <cell r="F198">
            <v>54.8</v>
          </cell>
          <cell r="G198">
            <v>42.2</v>
          </cell>
          <cell r="H198">
            <v>90</v>
          </cell>
          <cell r="I198">
            <v>77.3</v>
          </cell>
          <cell r="J198">
            <v>94.6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3</v>
          </cell>
          <cell r="P198">
            <v>5</v>
          </cell>
        </row>
        <row r="199">
          <cell r="B199" t="str">
            <v>北198</v>
          </cell>
          <cell r="C199" t="str">
            <v>林紹群</v>
          </cell>
          <cell r="D199" t="str">
            <v>新北市昌平國小</v>
          </cell>
          <cell r="E199" t="str">
            <v>國小低男組</v>
          </cell>
          <cell r="F199">
            <v>65.099999999999994</v>
          </cell>
          <cell r="G199">
            <v>10</v>
          </cell>
          <cell r="H199">
            <v>10</v>
          </cell>
          <cell r="I199">
            <v>50</v>
          </cell>
          <cell r="J199">
            <v>48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1</v>
          </cell>
          <cell r="P199">
            <v>4</v>
          </cell>
        </row>
        <row r="200">
          <cell r="B200" t="str">
            <v>北199</v>
          </cell>
          <cell r="C200" t="str">
            <v>彭宥崴</v>
          </cell>
          <cell r="D200" t="str">
            <v>桃園市私立營諾瓦國小</v>
          </cell>
          <cell r="E200" t="str">
            <v>國小低男組</v>
          </cell>
          <cell r="F200">
            <v>60.1</v>
          </cell>
          <cell r="G200">
            <v>5</v>
          </cell>
          <cell r="H200">
            <v>27.6</v>
          </cell>
          <cell r="I200">
            <v>52.5</v>
          </cell>
          <cell r="J200">
            <v>45.8</v>
          </cell>
          <cell r="K200">
            <v>0</v>
          </cell>
          <cell r="L200">
            <v>0</v>
          </cell>
          <cell r="M200">
            <v>0</v>
          </cell>
          <cell r="N200">
            <v>3</v>
          </cell>
          <cell r="O200">
            <v>5</v>
          </cell>
          <cell r="P200">
            <v>3</v>
          </cell>
        </row>
        <row r="201">
          <cell r="B201" t="str">
            <v>北200</v>
          </cell>
          <cell r="C201" t="str">
            <v>翁  晢</v>
          </cell>
          <cell r="D201" t="str">
            <v>台北市楊光國小</v>
          </cell>
          <cell r="E201" t="str">
            <v>國小低男組</v>
          </cell>
          <cell r="F201">
            <v>75</v>
          </cell>
          <cell r="G201">
            <v>91.1</v>
          </cell>
          <cell r="H201">
            <v>96.7</v>
          </cell>
          <cell r="I201">
            <v>79.2</v>
          </cell>
          <cell r="J201">
            <v>87.5</v>
          </cell>
          <cell r="K201">
            <v>0</v>
          </cell>
          <cell r="L201">
            <v>0</v>
          </cell>
          <cell r="M201">
            <v>0</v>
          </cell>
          <cell r="N201">
            <v>2</v>
          </cell>
          <cell r="O201">
            <v>0</v>
          </cell>
          <cell r="P201">
            <v>3</v>
          </cell>
        </row>
        <row r="202">
          <cell r="B202" t="str">
            <v>北201</v>
          </cell>
          <cell r="C202" t="str">
            <v>林鼎富</v>
          </cell>
          <cell r="D202" t="str">
            <v>台北市立仁愛國小</v>
          </cell>
          <cell r="E202" t="str">
            <v>國小低男組</v>
          </cell>
          <cell r="F202">
            <v>90</v>
          </cell>
          <cell r="G202">
            <v>80</v>
          </cell>
          <cell r="H202">
            <v>85</v>
          </cell>
          <cell r="I202">
            <v>90</v>
          </cell>
          <cell r="J202">
            <v>80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2</v>
          </cell>
          <cell r="P202">
            <v>5</v>
          </cell>
        </row>
        <row r="203">
          <cell r="B203" t="str">
            <v>北202</v>
          </cell>
          <cell r="C203" t="str">
            <v>吳叡毅</v>
          </cell>
          <cell r="D203" t="str">
            <v>新北市淡水天生國小</v>
          </cell>
          <cell r="E203" t="str">
            <v>國小低男組</v>
          </cell>
          <cell r="F203">
            <v>88</v>
          </cell>
          <cell r="G203">
            <v>57.5</v>
          </cell>
          <cell r="H203">
            <v>88.8</v>
          </cell>
          <cell r="I203">
            <v>91.5</v>
          </cell>
          <cell r="J203">
            <v>85.6</v>
          </cell>
          <cell r="K203">
            <v>0</v>
          </cell>
          <cell r="L203">
            <v>0</v>
          </cell>
          <cell r="M203">
            <v>1</v>
          </cell>
          <cell r="N203">
            <v>0</v>
          </cell>
          <cell r="O203">
            <v>4</v>
          </cell>
          <cell r="P203">
            <v>3</v>
          </cell>
        </row>
        <row r="204">
          <cell r="B204" t="str">
            <v>北203</v>
          </cell>
          <cell r="C204" t="str">
            <v>蘇俊熹</v>
          </cell>
          <cell r="D204" t="str">
            <v>新北汐止保長國小</v>
          </cell>
          <cell r="E204" t="str">
            <v>國小低男組</v>
          </cell>
          <cell r="F204">
            <v>159.1</v>
          </cell>
          <cell r="G204">
            <v>162.19999999999999</v>
          </cell>
          <cell r="H204">
            <v>160</v>
          </cell>
          <cell r="I204">
            <v>116.2</v>
          </cell>
          <cell r="J204">
            <v>146.30000000000001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4</v>
          </cell>
        </row>
        <row r="205">
          <cell r="B205" t="str">
            <v>北204</v>
          </cell>
          <cell r="C205" t="str">
            <v>陳柏諺</v>
          </cell>
          <cell r="D205" t="str">
            <v>新北市更寮國小</v>
          </cell>
          <cell r="E205" t="str">
            <v>國小低男組</v>
          </cell>
          <cell r="F205">
            <v>100</v>
          </cell>
          <cell r="G205">
            <v>82.8</v>
          </cell>
          <cell r="H205">
            <v>80.7</v>
          </cell>
          <cell r="I205">
            <v>45</v>
          </cell>
          <cell r="J205">
            <v>104.7</v>
          </cell>
          <cell r="K205">
            <v>0</v>
          </cell>
          <cell r="L205">
            <v>0</v>
          </cell>
          <cell r="M205">
            <v>1</v>
          </cell>
          <cell r="N205">
            <v>0</v>
          </cell>
          <cell r="O205">
            <v>2</v>
          </cell>
          <cell r="P205">
            <v>3</v>
          </cell>
        </row>
        <row r="206">
          <cell r="B206" t="str">
            <v>北205</v>
          </cell>
          <cell r="C206" t="str">
            <v>陳信安</v>
          </cell>
          <cell r="D206" t="str">
            <v>新北市仁愛國小</v>
          </cell>
          <cell r="E206" t="str">
            <v>國小低男組</v>
          </cell>
          <cell r="F206">
            <v>104.5</v>
          </cell>
          <cell r="G206">
            <v>99.7</v>
          </cell>
          <cell r="H206">
            <v>96</v>
          </cell>
          <cell r="I206">
            <v>91</v>
          </cell>
          <cell r="J206">
            <v>96.4</v>
          </cell>
          <cell r="K206">
            <v>0</v>
          </cell>
          <cell r="L206">
            <v>0</v>
          </cell>
          <cell r="M206">
            <v>1</v>
          </cell>
          <cell r="N206">
            <v>0</v>
          </cell>
          <cell r="O206">
            <v>1</v>
          </cell>
          <cell r="P206">
            <v>4</v>
          </cell>
        </row>
        <row r="207">
          <cell r="B207" t="str">
            <v>北206</v>
          </cell>
          <cell r="C207" t="str">
            <v>蕭丞恩</v>
          </cell>
          <cell r="D207" t="str">
            <v>新北市昌平國小</v>
          </cell>
          <cell r="E207" t="str">
            <v>國小低女組</v>
          </cell>
          <cell r="F207">
            <v>52.2</v>
          </cell>
          <cell r="G207">
            <v>48.4</v>
          </cell>
          <cell r="H207">
            <v>29.9</v>
          </cell>
          <cell r="I207">
            <v>52.3</v>
          </cell>
          <cell r="J207">
            <v>48.9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</v>
          </cell>
          <cell r="P207">
            <v>2</v>
          </cell>
        </row>
        <row r="208">
          <cell r="B208" t="str">
            <v>北207</v>
          </cell>
          <cell r="C208" t="str">
            <v>古旻錞</v>
          </cell>
          <cell r="D208" t="str">
            <v>新北市立三重國小</v>
          </cell>
          <cell r="E208" t="str">
            <v>國小低女組</v>
          </cell>
          <cell r="F208">
            <v>117.9</v>
          </cell>
          <cell r="G208">
            <v>123.5</v>
          </cell>
          <cell r="H208">
            <v>121.1</v>
          </cell>
          <cell r="I208">
            <v>102.8</v>
          </cell>
          <cell r="J208">
            <v>106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1</v>
          </cell>
          <cell r="P208">
            <v>4</v>
          </cell>
        </row>
        <row r="209">
          <cell r="B209" t="str">
            <v>北208</v>
          </cell>
          <cell r="C209" t="str">
            <v>沈  晴</v>
          </cell>
          <cell r="D209" t="str">
            <v>台北市新生國小</v>
          </cell>
          <cell r="E209" t="str">
            <v>國小低女組</v>
          </cell>
          <cell r="F209">
            <v>50</v>
          </cell>
          <cell r="G209">
            <v>50</v>
          </cell>
          <cell r="H209">
            <v>75</v>
          </cell>
          <cell r="I209">
            <v>50</v>
          </cell>
          <cell r="J209">
            <v>65</v>
          </cell>
          <cell r="K209">
            <v>0</v>
          </cell>
          <cell r="L209">
            <v>0</v>
          </cell>
          <cell r="M209">
            <v>3</v>
          </cell>
          <cell r="N209">
            <v>0</v>
          </cell>
          <cell r="O209">
            <v>3</v>
          </cell>
          <cell r="P209">
            <v>3</v>
          </cell>
        </row>
        <row r="210">
          <cell r="B210" t="str">
            <v>北209</v>
          </cell>
          <cell r="C210" t="str">
            <v>賴沛瑄</v>
          </cell>
          <cell r="D210" t="str">
            <v>新北市私立康橋國際學校</v>
          </cell>
          <cell r="E210" t="str">
            <v>國小低女組</v>
          </cell>
          <cell r="F210">
            <v>110.5</v>
          </cell>
          <cell r="G210">
            <v>82.8</v>
          </cell>
          <cell r="H210">
            <v>110.3</v>
          </cell>
          <cell r="I210">
            <v>88.8</v>
          </cell>
          <cell r="J210">
            <v>73.099999999999994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1</v>
          </cell>
          <cell r="P210">
            <v>4</v>
          </cell>
        </row>
        <row r="211">
          <cell r="B211" t="str">
            <v>北210</v>
          </cell>
          <cell r="C211" t="str">
            <v>張倚瑄</v>
          </cell>
          <cell r="D211" t="str">
            <v>台北市私立日本人學校小學部</v>
          </cell>
          <cell r="E211" t="str">
            <v>國小低女組</v>
          </cell>
          <cell r="F211">
            <v>71</v>
          </cell>
          <cell r="G211">
            <v>67.7</v>
          </cell>
          <cell r="H211">
            <v>93.6</v>
          </cell>
          <cell r="I211">
            <v>84.9</v>
          </cell>
          <cell r="J211">
            <v>99.7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</row>
        <row r="212">
          <cell r="B212" t="str">
            <v>北211</v>
          </cell>
          <cell r="C212" t="str">
            <v>陳念緹</v>
          </cell>
          <cell r="D212" t="str">
            <v>台北市景美國小</v>
          </cell>
          <cell r="E212" t="str">
            <v>國小低女組</v>
          </cell>
          <cell r="F212">
            <v>112.8</v>
          </cell>
          <cell r="G212">
            <v>74</v>
          </cell>
          <cell r="H212">
            <v>118.3</v>
          </cell>
          <cell r="I212">
            <v>107.5</v>
          </cell>
          <cell r="J212">
            <v>125.1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4</v>
          </cell>
          <cell r="P212">
            <v>4</v>
          </cell>
        </row>
        <row r="213">
          <cell r="B213" t="str">
            <v>北212</v>
          </cell>
          <cell r="C213" t="str">
            <v>白涵臻</v>
          </cell>
          <cell r="D213" t="str">
            <v>新北市永和國小</v>
          </cell>
          <cell r="E213" t="str">
            <v>國小低女組</v>
          </cell>
          <cell r="F213">
            <v>74.3</v>
          </cell>
          <cell r="G213">
            <v>74.400000000000006</v>
          </cell>
          <cell r="H213">
            <v>50</v>
          </cell>
          <cell r="I213">
            <v>30</v>
          </cell>
          <cell r="J213">
            <v>35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2</v>
          </cell>
          <cell r="P213">
            <v>2</v>
          </cell>
        </row>
        <row r="214">
          <cell r="B214" t="str">
            <v>北213</v>
          </cell>
          <cell r="C214" t="str">
            <v>古朗齊</v>
          </cell>
          <cell r="E214" t="str">
            <v>男童組</v>
          </cell>
          <cell r="N214">
            <v>3</v>
          </cell>
          <cell r="O214">
            <v>0</v>
          </cell>
          <cell r="P214">
            <v>3</v>
          </cell>
        </row>
        <row r="215">
          <cell r="B215" t="str">
            <v>北214</v>
          </cell>
          <cell r="C215" t="str">
            <v>蔡勝堯</v>
          </cell>
          <cell r="D215" t="str">
            <v>新北市私立僑治亞幼兒園</v>
          </cell>
          <cell r="E215" t="str">
            <v>男童組</v>
          </cell>
          <cell r="N215">
            <v>0</v>
          </cell>
          <cell r="O215">
            <v>2</v>
          </cell>
          <cell r="P215">
            <v>1</v>
          </cell>
        </row>
        <row r="216">
          <cell r="B216" t="str">
            <v>北215</v>
          </cell>
          <cell r="C216" t="str">
            <v>楊士廣</v>
          </cell>
          <cell r="E216" t="str">
            <v>男童組</v>
          </cell>
          <cell r="N216">
            <v>0</v>
          </cell>
          <cell r="O216">
            <v>1</v>
          </cell>
          <cell r="P216">
            <v>3</v>
          </cell>
        </row>
        <row r="217">
          <cell r="B217" t="str">
            <v>北216</v>
          </cell>
          <cell r="C217" t="str">
            <v>吳秉恭</v>
          </cell>
          <cell r="D217" t="str">
            <v>康橋青山幼稚園</v>
          </cell>
          <cell r="E217" t="str">
            <v>男童組</v>
          </cell>
          <cell r="N217">
            <v>0</v>
          </cell>
          <cell r="O217">
            <v>0</v>
          </cell>
          <cell r="P217">
            <v>5</v>
          </cell>
        </row>
        <row r="218">
          <cell r="B218" t="str">
            <v>北217</v>
          </cell>
          <cell r="C218" t="str">
            <v>林鼎穎</v>
          </cell>
          <cell r="D218" t="str">
            <v>台北市立仁愛國小附幼</v>
          </cell>
          <cell r="E218" t="str">
            <v>男童組</v>
          </cell>
          <cell r="N218">
            <v>0</v>
          </cell>
          <cell r="O218">
            <v>0</v>
          </cell>
          <cell r="P218">
            <v>3</v>
          </cell>
        </row>
        <row r="219">
          <cell r="B219" t="str">
            <v>北218</v>
          </cell>
          <cell r="C219" t="str">
            <v>呂昕恩</v>
          </cell>
          <cell r="E219" t="str">
            <v>女童組</v>
          </cell>
          <cell r="N219">
            <v>0</v>
          </cell>
          <cell r="O219">
            <v>0</v>
          </cell>
          <cell r="P219">
            <v>3</v>
          </cell>
        </row>
        <row r="220">
          <cell r="B220" t="str">
            <v>北219</v>
          </cell>
          <cell r="C220" t="str">
            <v>羅雨涵</v>
          </cell>
          <cell r="E220" t="str">
            <v>女童組</v>
          </cell>
          <cell r="N220">
            <v>0</v>
          </cell>
          <cell r="O220">
            <v>4</v>
          </cell>
          <cell r="P220">
            <v>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20"/>
  <sheetViews>
    <sheetView tabSelected="1" zoomScale="85" zoomScaleNormal="85" workbookViewId="0">
      <pane ySplit="1275" topLeftCell="A202" activePane="bottomLeft"/>
      <selection activeCell="F1" sqref="F1:X1048576"/>
      <selection pane="bottomLeft" activeCell="J223" sqref="J223"/>
    </sheetView>
  </sheetViews>
  <sheetFormatPr defaultRowHeight="15.75" x14ac:dyDescent="0.25"/>
  <cols>
    <col min="2" max="2" width="7.85546875" bestFit="1" customWidth="1"/>
    <col min="3" max="3" width="9.7109375" customWidth="1"/>
    <col min="4" max="4" width="35.7109375" bestFit="1" customWidth="1"/>
    <col min="5" max="5" width="12.5703125" customWidth="1"/>
    <col min="6" max="24" width="6.7109375" customWidth="1"/>
  </cols>
  <sheetData>
    <row r="2" spans="2:24" ht="16.5" thickBot="1" x14ac:dyDescent="0.3">
      <c r="F2" s="61" t="s">
        <v>0</v>
      </c>
      <c r="G2" s="61"/>
      <c r="H2" s="61"/>
      <c r="I2" s="61"/>
      <c r="J2" s="61"/>
      <c r="K2" s="61"/>
      <c r="L2" s="61"/>
      <c r="M2" s="61" t="s">
        <v>1</v>
      </c>
      <c r="N2" s="61"/>
      <c r="O2" s="61"/>
      <c r="P2" s="61"/>
      <c r="Q2" s="61"/>
      <c r="R2" s="61" t="s">
        <v>2</v>
      </c>
      <c r="S2" s="61"/>
      <c r="T2" s="61"/>
      <c r="U2" s="61"/>
      <c r="V2" s="61"/>
    </row>
    <row r="3" spans="2:24" ht="20.100000000000001" customHeight="1" thickBot="1" x14ac:dyDescent="0.3">
      <c r="B3" s="1" t="s">
        <v>3</v>
      </c>
      <c r="C3" s="2" t="s">
        <v>4</v>
      </c>
      <c r="D3" s="2" t="s">
        <v>5</v>
      </c>
      <c r="E3" s="2" t="s">
        <v>6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3" t="s">
        <v>7</v>
      </c>
      <c r="L3" s="4" t="s">
        <v>8</v>
      </c>
      <c r="M3" s="5" t="s">
        <v>9</v>
      </c>
      <c r="N3" s="3" t="s">
        <v>10</v>
      </c>
      <c r="O3" s="3" t="s">
        <v>11</v>
      </c>
      <c r="P3" s="3" t="s">
        <v>12</v>
      </c>
      <c r="Q3" s="4" t="s">
        <v>8</v>
      </c>
      <c r="R3" s="5" t="s">
        <v>13</v>
      </c>
      <c r="S3" s="3" t="s">
        <v>14</v>
      </c>
      <c r="T3" s="3" t="s">
        <v>15</v>
      </c>
      <c r="U3" s="3" t="s">
        <v>12</v>
      </c>
      <c r="V3" s="4" t="s">
        <v>8</v>
      </c>
      <c r="W3" s="5" t="s">
        <v>16</v>
      </c>
      <c r="X3" s="6" t="s">
        <v>17</v>
      </c>
    </row>
    <row r="4" spans="2:24" ht="20.100000000000001" customHeight="1" thickTop="1" thickBot="1" x14ac:dyDescent="0.3">
      <c r="B4" s="62" t="s">
        <v>18</v>
      </c>
      <c r="C4" s="62" t="s">
        <v>19</v>
      </c>
      <c r="D4" s="63" t="s">
        <v>20</v>
      </c>
      <c r="E4" s="64" t="s">
        <v>21</v>
      </c>
      <c r="F4" s="65">
        <f>VLOOKUP($B4,[1]原始成績!$B$4:$P$220,5,FALSE)</f>
        <v>291.8</v>
      </c>
      <c r="G4" s="66">
        <f>VLOOKUP($B4,[1]原始成績!$B$4:$P$220,6,FALSE)</f>
        <v>208.6</v>
      </c>
      <c r="H4" s="66">
        <f>VLOOKUP($B4,[1]原始成績!$B$4:$P$220,7,FALSE)</f>
        <v>278.2</v>
      </c>
      <c r="I4" s="66">
        <f>VLOOKUP($B4,[1]原始成績!$B$4:$P$220,8,FALSE)</f>
        <v>295.7</v>
      </c>
      <c r="J4" s="66">
        <f>VLOOKUP($B4,[1]原始成績!$B$4:$P$220,9,FALSE)</f>
        <v>309.3</v>
      </c>
      <c r="K4" s="66">
        <f t="shared" ref="K4:K67" si="0">LARGE(F4:J4,1)</f>
        <v>309.3</v>
      </c>
      <c r="L4" s="67">
        <f t="shared" ref="L4:L42" si="1">RANK($K4,$K$4:$K$42)</f>
        <v>2</v>
      </c>
      <c r="M4" s="65">
        <f>VLOOKUP($B4,[1]原始成績!$B$4:$P$220,10,FALSE)</f>
        <v>0</v>
      </c>
      <c r="N4" s="66">
        <f>VLOOKUP($B4,[1]原始成績!$B$4:$P$220,11,FALSE)</f>
        <v>2</v>
      </c>
      <c r="O4" s="66">
        <f>VLOOKUP($B4,[1]原始成績!$B$4:$P$220,12,FALSE)</f>
        <v>1</v>
      </c>
      <c r="P4" s="66">
        <f t="shared" ref="P4:P67" si="2">SUM($M4:$O4)</f>
        <v>3</v>
      </c>
      <c r="Q4" s="68">
        <f t="shared" ref="Q4:Q42" si="3">RANK($P4,$P$4:$P$42)</f>
        <v>4</v>
      </c>
      <c r="R4" s="69">
        <f>VLOOKUP($B4,[1]原始成績!$B$4:$P$220,13,FALSE)</f>
        <v>4</v>
      </c>
      <c r="S4" s="66">
        <f>VLOOKUP($B4,[1]原始成績!$B$4:$P$220,14,FALSE)</f>
        <v>2</v>
      </c>
      <c r="T4" s="66">
        <f>VLOOKUP($B4,[1]原始成績!$B$4:$P$220,15,FALSE)</f>
        <v>3</v>
      </c>
      <c r="U4" s="66">
        <f t="shared" ref="U4:U67" si="4">SUM($R4:$T4)</f>
        <v>9</v>
      </c>
      <c r="V4" s="67">
        <f t="shared" ref="V4:V42" si="5">RANK($U4,$U$4:$U$42)</f>
        <v>5</v>
      </c>
      <c r="W4" s="65">
        <f t="shared" ref="W4:W67" si="6">L4+Q4+V4</f>
        <v>11</v>
      </c>
      <c r="X4" s="68">
        <f t="shared" ref="X4:X42" si="7">RANK($W4,$W$4:$W$42,1)</f>
        <v>1</v>
      </c>
    </row>
    <row r="5" spans="2:24" ht="20.100000000000001" customHeight="1" thickBot="1" x14ac:dyDescent="0.3">
      <c r="B5" s="70" t="s">
        <v>22</v>
      </c>
      <c r="C5" s="70" t="s">
        <v>23</v>
      </c>
      <c r="D5" s="71" t="s">
        <v>24</v>
      </c>
      <c r="E5" s="72" t="s">
        <v>21</v>
      </c>
      <c r="F5" s="73">
        <f>VLOOKUP($B5,[1]原始成績!$B$4:$P$220,5,FALSE)</f>
        <v>278.8</v>
      </c>
      <c r="G5" s="74">
        <f>VLOOKUP($B5,[1]原始成績!$B$4:$P$220,6,FALSE)</f>
        <v>285.3</v>
      </c>
      <c r="H5" s="74">
        <f>VLOOKUP($B5,[1]原始成績!$B$4:$P$220,7,FALSE)</f>
        <v>294.89999999999998</v>
      </c>
      <c r="I5" s="74">
        <f>VLOOKUP($B5,[1]原始成績!$B$4:$P$220,8,FALSE)</f>
        <v>0</v>
      </c>
      <c r="J5" s="74">
        <f>VLOOKUP($B5,[1]原始成績!$B$4:$P$220,9,FALSE)</f>
        <v>272.60000000000002</v>
      </c>
      <c r="K5" s="74">
        <f t="shared" si="0"/>
        <v>294.89999999999998</v>
      </c>
      <c r="L5" s="75">
        <f t="shared" si="1"/>
        <v>3</v>
      </c>
      <c r="M5" s="73">
        <f>VLOOKUP($B5,[1]原始成績!$B$4:$P$220,10,FALSE)</f>
        <v>2</v>
      </c>
      <c r="N5" s="74">
        <f>VLOOKUP($B5,[1]原始成績!$B$4:$P$220,11,FALSE)</f>
        <v>0</v>
      </c>
      <c r="O5" s="74">
        <f>VLOOKUP($B5,[1]原始成績!$B$4:$P$220,12,FALSE)</f>
        <v>0</v>
      </c>
      <c r="P5" s="74">
        <f t="shared" si="2"/>
        <v>2</v>
      </c>
      <c r="Q5" s="76">
        <f t="shared" si="3"/>
        <v>8</v>
      </c>
      <c r="R5" s="77">
        <f>VLOOKUP($B5,[1]原始成績!$B$4:$P$220,13,FALSE)</f>
        <v>3</v>
      </c>
      <c r="S5" s="74">
        <f>VLOOKUP($B5,[1]原始成績!$B$4:$P$220,14,FALSE)</f>
        <v>3</v>
      </c>
      <c r="T5" s="74">
        <f>VLOOKUP($B5,[1]原始成績!$B$4:$P$220,15,FALSE)</f>
        <v>5</v>
      </c>
      <c r="U5" s="74">
        <f t="shared" si="4"/>
        <v>11</v>
      </c>
      <c r="V5" s="75">
        <f t="shared" si="5"/>
        <v>1</v>
      </c>
      <c r="W5" s="73">
        <f t="shared" si="6"/>
        <v>12</v>
      </c>
      <c r="X5" s="76">
        <f t="shared" si="7"/>
        <v>2</v>
      </c>
    </row>
    <row r="6" spans="2:24" ht="20.100000000000001" customHeight="1" thickBot="1" x14ac:dyDescent="0.3">
      <c r="B6" s="70" t="s">
        <v>25</v>
      </c>
      <c r="C6" s="70" t="s">
        <v>26</v>
      </c>
      <c r="D6" s="71" t="s">
        <v>27</v>
      </c>
      <c r="E6" s="72" t="s">
        <v>21</v>
      </c>
      <c r="F6" s="73">
        <f>VLOOKUP($B6,[1]原始成績!$B$4:$P$220,5,FALSE)</f>
        <v>0</v>
      </c>
      <c r="G6" s="74">
        <f>VLOOKUP($B6,[1]原始成績!$B$4:$P$220,6,FALSE)</f>
        <v>275.7</v>
      </c>
      <c r="H6" s="74">
        <f>VLOOKUP($B6,[1]原始成績!$B$4:$P$220,7,FALSE)</f>
        <v>278.5</v>
      </c>
      <c r="I6" s="74">
        <f>VLOOKUP($B6,[1]原始成績!$B$4:$P$220,8,FALSE)</f>
        <v>270.10000000000002</v>
      </c>
      <c r="J6" s="74">
        <f>VLOOKUP($B6,[1]原始成績!$B$4:$P$220,9,FALSE)</f>
        <v>267.10000000000002</v>
      </c>
      <c r="K6" s="74">
        <f t="shared" si="0"/>
        <v>278.5</v>
      </c>
      <c r="L6" s="75">
        <f t="shared" si="1"/>
        <v>6</v>
      </c>
      <c r="M6" s="73">
        <f>VLOOKUP($B6,[1]原始成績!$B$4:$P$220,10,FALSE)</f>
        <v>0</v>
      </c>
      <c r="N6" s="74">
        <f>VLOOKUP($B6,[1]原始成績!$B$4:$P$220,11,FALSE)</f>
        <v>3</v>
      </c>
      <c r="O6" s="74">
        <f>VLOOKUP($B6,[1]原始成績!$B$4:$P$220,12,FALSE)</f>
        <v>2</v>
      </c>
      <c r="P6" s="74">
        <f t="shared" si="2"/>
        <v>5</v>
      </c>
      <c r="Q6" s="76">
        <f t="shared" si="3"/>
        <v>1</v>
      </c>
      <c r="R6" s="77">
        <f>VLOOKUP($B6,[1]原始成績!$B$4:$P$220,13,FALSE)</f>
        <v>1</v>
      </c>
      <c r="S6" s="74">
        <f>VLOOKUP($B6,[1]原始成績!$B$4:$P$220,14,FALSE)</f>
        <v>3</v>
      </c>
      <c r="T6" s="74">
        <f>VLOOKUP($B6,[1]原始成績!$B$4:$P$220,15,FALSE)</f>
        <v>5</v>
      </c>
      <c r="U6" s="74">
        <f t="shared" si="4"/>
        <v>9</v>
      </c>
      <c r="V6" s="75">
        <f t="shared" si="5"/>
        <v>5</v>
      </c>
      <c r="W6" s="73">
        <f t="shared" si="6"/>
        <v>12</v>
      </c>
      <c r="X6" s="76">
        <v>3</v>
      </c>
    </row>
    <row r="7" spans="2:24" ht="20.100000000000001" customHeight="1" thickBot="1" x14ac:dyDescent="0.3">
      <c r="B7" s="7" t="s">
        <v>28</v>
      </c>
      <c r="C7" s="8" t="s">
        <v>29</v>
      </c>
      <c r="D7" s="9" t="s">
        <v>24</v>
      </c>
      <c r="E7" s="10" t="s">
        <v>21</v>
      </c>
      <c r="F7" s="11">
        <f>VLOOKUP($B7,[1]原始成績!$B$4:$P$220,5,FALSE)</f>
        <v>276.39999999999998</v>
      </c>
      <c r="G7" s="12">
        <f>VLOOKUP($B7,[1]原始成績!$B$4:$P$220,6,FALSE)</f>
        <v>276.2</v>
      </c>
      <c r="H7" s="12">
        <f>VLOOKUP($B7,[1]原始成績!$B$4:$P$220,7,FALSE)</f>
        <v>277.39999999999998</v>
      </c>
      <c r="I7" s="12">
        <f>VLOOKUP($B7,[1]原始成績!$B$4:$P$220,8,FALSE)</f>
        <v>277.10000000000002</v>
      </c>
      <c r="J7" s="12">
        <f>VLOOKUP($B7,[1]原始成績!$B$4:$P$220,9,FALSE)</f>
        <v>274.60000000000002</v>
      </c>
      <c r="K7" s="12">
        <f t="shared" si="0"/>
        <v>277.39999999999998</v>
      </c>
      <c r="L7" s="13">
        <f t="shared" si="1"/>
        <v>7</v>
      </c>
      <c r="M7" s="11">
        <f>VLOOKUP($B7,[1]原始成績!$B$4:$P$220,10,FALSE)</f>
        <v>0</v>
      </c>
      <c r="N7" s="12">
        <f>VLOOKUP($B7,[1]原始成績!$B$4:$P$220,11,FALSE)</f>
        <v>2</v>
      </c>
      <c r="O7" s="12">
        <f>VLOOKUP($B7,[1]原始成績!$B$4:$P$220,12,FALSE)</f>
        <v>0</v>
      </c>
      <c r="P7" s="12">
        <f t="shared" si="2"/>
        <v>2</v>
      </c>
      <c r="Q7" s="14">
        <f t="shared" si="3"/>
        <v>8</v>
      </c>
      <c r="R7" s="15">
        <f>VLOOKUP($B7,[1]原始成績!$B$4:$P$220,13,FALSE)</f>
        <v>1</v>
      </c>
      <c r="S7" s="12">
        <f>VLOOKUP($B7,[1]原始成績!$B$4:$P$220,14,FALSE)</f>
        <v>5</v>
      </c>
      <c r="T7" s="12">
        <f>VLOOKUP($B7,[1]原始成績!$B$4:$P$220,15,FALSE)</f>
        <v>5</v>
      </c>
      <c r="U7" s="12">
        <f t="shared" si="4"/>
        <v>11</v>
      </c>
      <c r="V7" s="13">
        <f t="shared" si="5"/>
        <v>1</v>
      </c>
      <c r="W7" s="11">
        <f t="shared" si="6"/>
        <v>16</v>
      </c>
      <c r="X7" s="14">
        <f t="shared" si="7"/>
        <v>4</v>
      </c>
    </row>
    <row r="8" spans="2:24" ht="20.100000000000001" customHeight="1" thickBot="1" x14ac:dyDescent="0.3">
      <c r="B8" s="7" t="s">
        <v>30</v>
      </c>
      <c r="C8" s="8" t="s">
        <v>31</v>
      </c>
      <c r="D8" s="9" t="s">
        <v>32</v>
      </c>
      <c r="E8" s="10" t="s">
        <v>21</v>
      </c>
      <c r="F8" s="11">
        <f>VLOOKUP($B8,[1]原始成績!$B$4:$P$220,5,FALSE)</f>
        <v>0</v>
      </c>
      <c r="G8" s="12">
        <f>VLOOKUP($B8,[1]原始成績!$B$4:$P$220,6,FALSE)</f>
        <v>0</v>
      </c>
      <c r="H8" s="12">
        <f>VLOOKUP($B8,[1]原始成績!$B$4:$P$220,7,FALSE)</f>
        <v>273.89999999999998</v>
      </c>
      <c r="I8" s="12">
        <f>VLOOKUP($B8,[1]原始成績!$B$4:$P$220,8,FALSE)</f>
        <v>277.3</v>
      </c>
      <c r="J8" s="12">
        <f>VLOOKUP($B8,[1]原始成績!$B$4:$P$220,9,FALSE)</f>
        <v>256.3</v>
      </c>
      <c r="K8" s="12">
        <f t="shared" si="0"/>
        <v>277.3</v>
      </c>
      <c r="L8" s="13">
        <f t="shared" si="1"/>
        <v>8</v>
      </c>
      <c r="M8" s="11">
        <f>VLOOKUP($B8,[1]原始成績!$B$4:$P$220,10,FALSE)</f>
        <v>0</v>
      </c>
      <c r="N8" s="12">
        <f>VLOOKUP($B8,[1]原始成績!$B$4:$P$220,11,FALSE)</f>
        <v>3</v>
      </c>
      <c r="O8" s="12">
        <f>VLOOKUP($B8,[1]原始成績!$B$4:$P$220,12,FALSE)</f>
        <v>0</v>
      </c>
      <c r="P8" s="12">
        <f t="shared" si="2"/>
        <v>3</v>
      </c>
      <c r="Q8" s="14">
        <f t="shared" si="3"/>
        <v>4</v>
      </c>
      <c r="R8" s="15">
        <f>VLOOKUP($B8,[1]原始成績!$B$4:$P$220,13,FALSE)</f>
        <v>1</v>
      </c>
      <c r="S8" s="12">
        <f>VLOOKUP($B8,[1]原始成績!$B$4:$P$220,14,FALSE)</f>
        <v>3</v>
      </c>
      <c r="T8" s="12">
        <f>VLOOKUP($B8,[1]原始成績!$B$4:$P$220,15,FALSE)</f>
        <v>5</v>
      </c>
      <c r="U8" s="12">
        <f t="shared" si="4"/>
        <v>9</v>
      </c>
      <c r="V8" s="13">
        <f t="shared" si="5"/>
        <v>5</v>
      </c>
      <c r="W8" s="11">
        <f t="shared" si="6"/>
        <v>17</v>
      </c>
      <c r="X8" s="14">
        <f t="shared" si="7"/>
        <v>5</v>
      </c>
    </row>
    <row r="9" spans="2:24" ht="20.100000000000001" customHeight="1" thickBot="1" x14ac:dyDescent="0.3">
      <c r="B9" s="7" t="s">
        <v>33</v>
      </c>
      <c r="C9" s="8" t="s">
        <v>34</v>
      </c>
      <c r="D9" s="9" t="s">
        <v>35</v>
      </c>
      <c r="E9" s="10" t="s">
        <v>21</v>
      </c>
      <c r="F9" s="11">
        <f>VLOOKUP($B9,[1]原始成績!$B$4:$P$220,5,FALSE)</f>
        <v>335.5</v>
      </c>
      <c r="G9" s="12">
        <f>VLOOKUP($B9,[1]原始成績!$B$4:$P$220,6,FALSE)</f>
        <v>339</v>
      </c>
      <c r="H9" s="12">
        <f>VLOOKUP($B9,[1]原始成績!$B$4:$P$220,7,FALSE)</f>
        <v>342.5</v>
      </c>
      <c r="I9" s="12">
        <f>VLOOKUP($B9,[1]原始成績!$B$4:$P$220,8,FALSE)</f>
        <v>353.6</v>
      </c>
      <c r="J9" s="12">
        <f>VLOOKUP($B9,[1]原始成績!$B$4:$P$220,9,FALSE)</f>
        <v>348.7</v>
      </c>
      <c r="K9" s="12">
        <f t="shared" si="0"/>
        <v>353.6</v>
      </c>
      <c r="L9" s="13">
        <f t="shared" si="1"/>
        <v>1</v>
      </c>
      <c r="M9" s="11">
        <f>VLOOKUP($B9,[1]原始成績!$B$4:$P$220,10,FALSE)</f>
        <v>0</v>
      </c>
      <c r="N9" s="12">
        <f>VLOOKUP($B9,[1]原始成績!$B$4:$P$220,11,FALSE)</f>
        <v>1</v>
      </c>
      <c r="O9" s="12">
        <f>VLOOKUP($B9,[1]原始成績!$B$4:$P$220,12,FALSE)</f>
        <v>4</v>
      </c>
      <c r="P9" s="12">
        <f t="shared" si="2"/>
        <v>5</v>
      </c>
      <c r="Q9" s="14">
        <f t="shared" si="3"/>
        <v>1</v>
      </c>
      <c r="R9" s="15">
        <f>VLOOKUP($B9,[1]原始成績!$B$4:$P$220,13,FALSE)</f>
        <v>0</v>
      </c>
      <c r="S9" s="12">
        <f>VLOOKUP($B9,[1]原始成績!$B$4:$P$220,14,FALSE)</f>
        <v>3</v>
      </c>
      <c r="T9" s="12">
        <f>VLOOKUP($B9,[1]原始成績!$B$4:$P$220,15,FALSE)</f>
        <v>3</v>
      </c>
      <c r="U9" s="12">
        <f t="shared" si="4"/>
        <v>6</v>
      </c>
      <c r="V9" s="13">
        <f t="shared" si="5"/>
        <v>27</v>
      </c>
      <c r="W9" s="11">
        <f t="shared" si="6"/>
        <v>29</v>
      </c>
      <c r="X9" s="14">
        <f t="shared" si="7"/>
        <v>6</v>
      </c>
    </row>
    <row r="10" spans="2:24" ht="20.100000000000001" customHeight="1" thickBot="1" x14ac:dyDescent="0.3">
      <c r="B10" s="7" t="s">
        <v>36</v>
      </c>
      <c r="C10" s="8" t="s">
        <v>37</v>
      </c>
      <c r="D10" s="9" t="s">
        <v>38</v>
      </c>
      <c r="E10" s="10" t="s">
        <v>21</v>
      </c>
      <c r="F10" s="11">
        <f>VLOOKUP($B10,[1]原始成績!$B$4:$P$220,5,FALSE)</f>
        <v>249.8</v>
      </c>
      <c r="G10" s="12">
        <f>VLOOKUP($B10,[1]原始成績!$B$4:$P$220,6,FALSE)</f>
        <v>262.10000000000002</v>
      </c>
      <c r="H10" s="12">
        <f>VLOOKUP($B10,[1]原始成績!$B$4:$P$220,7,FALSE)</f>
        <v>268.10000000000002</v>
      </c>
      <c r="I10" s="12">
        <f>VLOOKUP($B10,[1]原始成績!$B$4:$P$220,8,FALSE)</f>
        <v>273</v>
      </c>
      <c r="J10" s="12">
        <f>VLOOKUP($B10,[1]原始成績!$B$4:$P$220,9,FALSE)</f>
        <v>261.2</v>
      </c>
      <c r="K10" s="12">
        <f t="shared" si="0"/>
        <v>273</v>
      </c>
      <c r="L10" s="13">
        <f t="shared" si="1"/>
        <v>10</v>
      </c>
      <c r="M10" s="11">
        <f>VLOOKUP($B10,[1]原始成績!$B$4:$P$220,10,FALSE)</f>
        <v>0</v>
      </c>
      <c r="N10" s="12">
        <f>VLOOKUP($B10,[1]原始成績!$B$4:$P$220,11,FALSE)</f>
        <v>1</v>
      </c>
      <c r="O10" s="12">
        <f>VLOOKUP($B10,[1]原始成績!$B$4:$P$220,12,FALSE)</f>
        <v>1</v>
      </c>
      <c r="P10" s="12">
        <f t="shared" si="2"/>
        <v>2</v>
      </c>
      <c r="Q10" s="14">
        <f t="shared" si="3"/>
        <v>8</v>
      </c>
      <c r="R10" s="15">
        <f>VLOOKUP($B10,[1]原始成績!$B$4:$P$220,13,FALSE)</f>
        <v>1</v>
      </c>
      <c r="S10" s="12">
        <f>VLOOKUP($B10,[1]原始成績!$B$4:$P$220,14,FALSE)</f>
        <v>3</v>
      </c>
      <c r="T10" s="12">
        <f>VLOOKUP($B10,[1]原始成績!$B$4:$P$220,15,FALSE)</f>
        <v>4</v>
      </c>
      <c r="U10" s="12">
        <f t="shared" si="4"/>
        <v>8</v>
      </c>
      <c r="V10" s="13">
        <f t="shared" si="5"/>
        <v>13</v>
      </c>
      <c r="W10" s="11">
        <f t="shared" si="6"/>
        <v>31</v>
      </c>
      <c r="X10" s="14">
        <f t="shared" si="7"/>
        <v>7</v>
      </c>
    </row>
    <row r="11" spans="2:24" ht="20.100000000000001" customHeight="1" thickBot="1" x14ac:dyDescent="0.3">
      <c r="B11" s="7" t="s">
        <v>39</v>
      </c>
      <c r="C11" s="8" t="s">
        <v>40</v>
      </c>
      <c r="D11" s="9" t="s">
        <v>41</v>
      </c>
      <c r="E11" s="10" t="s">
        <v>21</v>
      </c>
      <c r="F11" s="11">
        <f>VLOOKUP($B11,[1]原始成績!$B$4:$P$220,5,FALSE)</f>
        <v>144.19999999999999</v>
      </c>
      <c r="G11" s="12">
        <f>VLOOKUP($B11,[1]原始成績!$B$4:$P$220,6,FALSE)</f>
        <v>179.7</v>
      </c>
      <c r="H11" s="12">
        <f>VLOOKUP($B11,[1]原始成績!$B$4:$P$220,7,FALSE)</f>
        <v>179.3</v>
      </c>
      <c r="I11" s="12">
        <f>VLOOKUP($B11,[1]原始成績!$B$4:$P$220,8,FALSE)</f>
        <v>159.1</v>
      </c>
      <c r="J11" s="12">
        <f>VLOOKUP($B11,[1]原始成績!$B$4:$P$220,9,FALSE)</f>
        <v>159.6</v>
      </c>
      <c r="K11" s="12">
        <f t="shared" si="0"/>
        <v>179.7</v>
      </c>
      <c r="L11" s="13">
        <f t="shared" si="1"/>
        <v>26</v>
      </c>
      <c r="M11" s="11">
        <f>VLOOKUP($B11,[1]原始成績!$B$4:$P$220,10,FALSE)</f>
        <v>0</v>
      </c>
      <c r="N11" s="12">
        <f>VLOOKUP($B11,[1]原始成績!$B$4:$P$220,11,FALSE)</f>
        <v>0</v>
      </c>
      <c r="O11" s="12">
        <f>VLOOKUP($B11,[1]原始成績!$B$4:$P$220,12,FALSE)</f>
        <v>3</v>
      </c>
      <c r="P11" s="12">
        <f t="shared" si="2"/>
        <v>3</v>
      </c>
      <c r="Q11" s="14">
        <f t="shared" si="3"/>
        <v>4</v>
      </c>
      <c r="R11" s="15">
        <f>VLOOKUP($B11,[1]原始成績!$B$4:$P$220,13,FALSE)</f>
        <v>1</v>
      </c>
      <c r="S11" s="12">
        <f>VLOOKUP($B11,[1]原始成績!$B$4:$P$220,14,FALSE)</f>
        <v>5</v>
      </c>
      <c r="T11" s="12">
        <f>VLOOKUP($B11,[1]原始成績!$B$4:$P$220,15,FALSE)</f>
        <v>4</v>
      </c>
      <c r="U11" s="12">
        <f t="shared" si="4"/>
        <v>10</v>
      </c>
      <c r="V11" s="13">
        <f t="shared" si="5"/>
        <v>4</v>
      </c>
      <c r="W11" s="11">
        <f t="shared" si="6"/>
        <v>34</v>
      </c>
      <c r="X11" s="14">
        <f t="shared" si="7"/>
        <v>8</v>
      </c>
    </row>
    <row r="12" spans="2:24" ht="20.100000000000001" customHeight="1" thickBot="1" x14ac:dyDescent="0.3">
      <c r="B12" s="7" t="s">
        <v>42</v>
      </c>
      <c r="C12" s="8" t="s">
        <v>43</v>
      </c>
      <c r="D12" s="9" t="s">
        <v>44</v>
      </c>
      <c r="E12" s="10" t="s">
        <v>21</v>
      </c>
      <c r="F12" s="11">
        <f>VLOOKUP($B12,[1]原始成績!$B$4:$P$220,5,FALSE)</f>
        <v>173.3</v>
      </c>
      <c r="G12" s="12">
        <f>VLOOKUP($B12,[1]原始成績!$B$4:$P$220,6,FALSE)</f>
        <v>216.6</v>
      </c>
      <c r="H12" s="12">
        <f>VLOOKUP($B12,[1]原始成績!$B$4:$P$220,7,FALSE)</f>
        <v>221.6</v>
      </c>
      <c r="I12" s="12">
        <f>VLOOKUP($B12,[1]原始成績!$B$4:$P$220,8,FALSE)</f>
        <v>241.2</v>
      </c>
      <c r="J12" s="12">
        <f>VLOOKUP($B12,[1]原始成績!$B$4:$P$220,9,FALSE)</f>
        <v>244.6</v>
      </c>
      <c r="K12" s="12">
        <f t="shared" si="0"/>
        <v>244.6</v>
      </c>
      <c r="L12" s="13">
        <f t="shared" si="1"/>
        <v>13</v>
      </c>
      <c r="M12" s="11">
        <f>VLOOKUP($B12,[1]原始成績!$B$4:$P$220,10,FALSE)</f>
        <v>0</v>
      </c>
      <c r="N12" s="12">
        <f>VLOOKUP($B12,[1]原始成績!$B$4:$P$220,11,FALSE)</f>
        <v>2</v>
      </c>
      <c r="O12" s="12">
        <f>VLOOKUP($B12,[1]原始成績!$B$4:$P$220,12,FALSE)</f>
        <v>0</v>
      </c>
      <c r="P12" s="12">
        <f t="shared" si="2"/>
        <v>2</v>
      </c>
      <c r="Q12" s="14">
        <f t="shared" si="3"/>
        <v>8</v>
      </c>
      <c r="R12" s="15">
        <f>VLOOKUP($B12,[1]原始成績!$B$4:$P$220,13,FALSE)</f>
        <v>2</v>
      </c>
      <c r="S12" s="12">
        <f>VLOOKUP($B12,[1]原始成績!$B$4:$P$220,14,FALSE)</f>
        <v>2</v>
      </c>
      <c r="T12" s="12">
        <f>VLOOKUP($B12,[1]原始成績!$B$4:$P$220,15,FALSE)</f>
        <v>4</v>
      </c>
      <c r="U12" s="12">
        <f t="shared" si="4"/>
        <v>8</v>
      </c>
      <c r="V12" s="13">
        <f t="shared" si="5"/>
        <v>13</v>
      </c>
      <c r="W12" s="11">
        <f t="shared" si="6"/>
        <v>34</v>
      </c>
      <c r="X12" s="14">
        <f t="shared" si="7"/>
        <v>8</v>
      </c>
    </row>
    <row r="13" spans="2:24" ht="20.100000000000001" customHeight="1" thickBot="1" x14ac:dyDescent="0.3">
      <c r="B13" s="7" t="s">
        <v>45</v>
      </c>
      <c r="C13" s="8" t="s">
        <v>46</v>
      </c>
      <c r="D13" s="9" t="s">
        <v>47</v>
      </c>
      <c r="E13" s="10" t="s">
        <v>21</v>
      </c>
      <c r="F13" s="11">
        <f>VLOOKUP($B13,[1]原始成績!$B$4:$P$220,5,FALSE)</f>
        <v>289.3</v>
      </c>
      <c r="G13" s="12">
        <f>VLOOKUP($B13,[1]原始成績!$B$4:$P$220,6,FALSE)</f>
        <v>0</v>
      </c>
      <c r="H13" s="12">
        <f>VLOOKUP($B13,[1]原始成績!$B$4:$P$220,7,FALSE)</f>
        <v>0</v>
      </c>
      <c r="I13" s="12">
        <f>VLOOKUP($B13,[1]原始成績!$B$4:$P$220,8,FALSE)</f>
        <v>0</v>
      </c>
      <c r="J13" s="12">
        <f>VLOOKUP($B13,[1]原始成績!$B$4:$P$220,9,FALSE)</f>
        <v>0</v>
      </c>
      <c r="K13" s="12">
        <f t="shared" si="0"/>
        <v>289.3</v>
      </c>
      <c r="L13" s="13">
        <f t="shared" si="1"/>
        <v>5</v>
      </c>
      <c r="M13" s="11">
        <f>VLOOKUP($B13,[1]原始成績!$B$4:$P$220,10,FALSE)</f>
        <v>0</v>
      </c>
      <c r="N13" s="12">
        <f>VLOOKUP($B13,[1]原始成績!$B$4:$P$220,11,FALSE)</f>
        <v>0</v>
      </c>
      <c r="O13" s="12">
        <f>VLOOKUP($B13,[1]原始成績!$B$4:$P$220,12,FALSE)</f>
        <v>3</v>
      </c>
      <c r="P13" s="12">
        <f t="shared" si="2"/>
        <v>3</v>
      </c>
      <c r="Q13" s="14">
        <f t="shared" si="3"/>
        <v>4</v>
      </c>
      <c r="R13" s="15">
        <f>VLOOKUP($B13,[1]原始成績!$B$4:$P$220,13,FALSE)</f>
        <v>0</v>
      </c>
      <c r="S13" s="12">
        <f>VLOOKUP($B13,[1]原始成績!$B$4:$P$220,14,FALSE)</f>
        <v>2</v>
      </c>
      <c r="T13" s="12">
        <f>VLOOKUP($B13,[1]原始成績!$B$4:$P$220,15,FALSE)</f>
        <v>4</v>
      </c>
      <c r="U13" s="12">
        <f t="shared" si="4"/>
        <v>6</v>
      </c>
      <c r="V13" s="13">
        <f t="shared" si="5"/>
        <v>27</v>
      </c>
      <c r="W13" s="11">
        <f t="shared" si="6"/>
        <v>36</v>
      </c>
      <c r="X13" s="14">
        <f t="shared" si="7"/>
        <v>10</v>
      </c>
    </row>
    <row r="14" spans="2:24" ht="20.100000000000001" customHeight="1" thickBot="1" x14ac:dyDescent="0.3">
      <c r="B14" s="7" t="s">
        <v>48</v>
      </c>
      <c r="C14" s="8" t="s">
        <v>49</v>
      </c>
      <c r="D14" s="9" t="s">
        <v>50</v>
      </c>
      <c r="E14" s="10" t="s">
        <v>21</v>
      </c>
      <c r="F14" s="11">
        <f>VLOOKUP($B14,[1]原始成績!$B$4:$P$220,5,FALSE)</f>
        <v>0</v>
      </c>
      <c r="G14" s="12">
        <f>VLOOKUP($B14,[1]原始成績!$B$4:$P$220,6,FALSE)</f>
        <v>260.7</v>
      </c>
      <c r="H14" s="12">
        <f>VLOOKUP($B14,[1]原始成績!$B$4:$P$220,7,FALSE)</f>
        <v>281.3</v>
      </c>
      <c r="I14" s="12">
        <f>VLOOKUP($B14,[1]原始成績!$B$4:$P$220,8,FALSE)</f>
        <v>277.60000000000002</v>
      </c>
      <c r="J14" s="12">
        <f>VLOOKUP($B14,[1]原始成績!$B$4:$P$220,9,FALSE)</f>
        <v>292</v>
      </c>
      <c r="K14" s="12">
        <f t="shared" si="0"/>
        <v>292</v>
      </c>
      <c r="L14" s="13">
        <f t="shared" si="1"/>
        <v>4</v>
      </c>
      <c r="M14" s="11">
        <f>VLOOKUP($B14,[1]原始成績!$B$4:$P$220,10,FALSE)</f>
        <v>0</v>
      </c>
      <c r="N14" s="12">
        <f>VLOOKUP($B14,[1]原始成績!$B$4:$P$220,11,FALSE)</f>
        <v>2</v>
      </c>
      <c r="O14" s="12">
        <f>VLOOKUP($B14,[1]原始成績!$B$4:$P$220,12,FALSE)</f>
        <v>0</v>
      </c>
      <c r="P14" s="12">
        <f t="shared" si="2"/>
        <v>2</v>
      </c>
      <c r="Q14" s="14">
        <f t="shared" si="3"/>
        <v>8</v>
      </c>
      <c r="R14" s="15">
        <f>VLOOKUP($B14,[1]原始成績!$B$4:$P$220,13,FALSE)</f>
        <v>1</v>
      </c>
      <c r="S14" s="12">
        <f>VLOOKUP($B14,[1]原始成績!$B$4:$P$220,14,FALSE)</f>
        <v>2</v>
      </c>
      <c r="T14" s="12">
        <f>VLOOKUP($B14,[1]原始成績!$B$4:$P$220,15,FALSE)</f>
        <v>4</v>
      </c>
      <c r="U14" s="12">
        <f t="shared" si="4"/>
        <v>7</v>
      </c>
      <c r="V14" s="13">
        <f t="shared" si="5"/>
        <v>25</v>
      </c>
      <c r="W14" s="11">
        <f t="shared" si="6"/>
        <v>37</v>
      </c>
      <c r="X14" s="14">
        <f t="shared" si="7"/>
        <v>11</v>
      </c>
    </row>
    <row r="15" spans="2:24" ht="20.100000000000001" customHeight="1" thickBot="1" x14ac:dyDescent="0.3">
      <c r="B15" s="7" t="s">
        <v>51</v>
      </c>
      <c r="C15" s="8" t="s">
        <v>52</v>
      </c>
      <c r="D15" s="9" t="s">
        <v>53</v>
      </c>
      <c r="E15" s="10" t="s">
        <v>21</v>
      </c>
      <c r="F15" s="11">
        <f>VLOOKUP($B15,[1]原始成績!$B$4:$P$220,5,FALSE)</f>
        <v>60.1</v>
      </c>
      <c r="G15" s="12">
        <f>VLOOKUP($B15,[1]原始成績!$B$4:$P$220,6,FALSE)</f>
        <v>61.9</v>
      </c>
      <c r="H15" s="12">
        <f>VLOOKUP($B15,[1]原始成績!$B$4:$P$220,7,FALSE)</f>
        <v>179</v>
      </c>
      <c r="I15" s="12">
        <f>VLOOKUP($B15,[1]原始成績!$B$4:$P$220,8,FALSE)</f>
        <v>187.4</v>
      </c>
      <c r="J15" s="12">
        <f>VLOOKUP($B15,[1]原始成績!$B$4:$P$220,9,FALSE)</f>
        <v>0</v>
      </c>
      <c r="K15" s="12">
        <f t="shared" si="0"/>
        <v>187.4</v>
      </c>
      <c r="L15" s="13">
        <f t="shared" si="1"/>
        <v>24</v>
      </c>
      <c r="M15" s="11">
        <f>VLOOKUP($B15,[1]原始成績!$B$4:$P$220,10,FALSE)</f>
        <v>0</v>
      </c>
      <c r="N15" s="12">
        <f>VLOOKUP($B15,[1]原始成績!$B$4:$P$220,11,FALSE)</f>
        <v>0</v>
      </c>
      <c r="O15" s="12">
        <f>VLOOKUP($B15,[1]原始成績!$B$4:$P$220,12,FALSE)</f>
        <v>2</v>
      </c>
      <c r="P15" s="12">
        <f t="shared" si="2"/>
        <v>2</v>
      </c>
      <c r="Q15" s="14">
        <f t="shared" si="3"/>
        <v>8</v>
      </c>
      <c r="R15" s="15">
        <f>VLOOKUP($B15,[1]原始成績!$B$4:$P$220,13,FALSE)</f>
        <v>3</v>
      </c>
      <c r="S15" s="12">
        <f>VLOOKUP($B15,[1]原始成績!$B$4:$P$220,14,FALSE)</f>
        <v>3</v>
      </c>
      <c r="T15" s="12">
        <f>VLOOKUP($B15,[1]原始成績!$B$4:$P$220,15,FALSE)</f>
        <v>3</v>
      </c>
      <c r="U15" s="12">
        <f t="shared" si="4"/>
        <v>9</v>
      </c>
      <c r="V15" s="13">
        <f t="shared" si="5"/>
        <v>5</v>
      </c>
      <c r="W15" s="11">
        <f t="shared" si="6"/>
        <v>37</v>
      </c>
      <c r="X15" s="14">
        <f t="shared" si="7"/>
        <v>11</v>
      </c>
    </row>
    <row r="16" spans="2:24" ht="20.100000000000001" customHeight="1" thickBot="1" x14ac:dyDescent="0.3">
      <c r="B16" s="7" t="s">
        <v>54</v>
      </c>
      <c r="C16" s="8" t="s">
        <v>55</v>
      </c>
      <c r="D16" s="9" t="s">
        <v>56</v>
      </c>
      <c r="E16" s="10" t="s">
        <v>21</v>
      </c>
      <c r="F16" s="11">
        <f>VLOOKUP($B16,[1]原始成績!$B$4:$P$220,5,FALSE)</f>
        <v>213.4</v>
      </c>
      <c r="G16" s="12">
        <f>VLOOKUP($B16,[1]原始成績!$B$4:$P$220,6,FALSE)</f>
        <v>0</v>
      </c>
      <c r="H16" s="12">
        <f>VLOOKUP($B16,[1]原始成績!$B$4:$P$220,7,FALSE)</f>
        <v>230.3</v>
      </c>
      <c r="I16" s="12">
        <f>VLOOKUP($B16,[1]原始成績!$B$4:$P$220,8,FALSE)</f>
        <v>228.7</v>
      </c>
      <c r="J16" s="12">
        <f>VLOOKUP($B16,[1]原始成績!$B$4:$P$220,9,FALSE)</f>
        <v>228.6</v>
      </c>
      <c r="K16" s="12">
        <f t="shared" si="0"/>
        <v>230.3</v>
      </c>
      <c r="L16" s="13">
        <f t="shared" si="1"/>
        <v>16</v>
      </c>
      <c r="M16" s="11">
        <f>VLOOKUP($B16,[1]原始成績!$B$4:$P$220,10,FALSE)</f>
        <v>0</v>
      </c>
      <c r="N16" s="12">
        <f>VLOOKUP($B16,[1]原始成績!$B$4:$P$220,11,FALSE)</f>
        <v>0</v>
      </c>
      <c r="O16" s="12">
        <f>VLOOKUP($B16,[1]原始成績!$B$4:$P$220,12,FALSE)</f>
        <v>2</v>
      </c>
      <c r="P16" s="12">
        <f t="shared" si="2"/>
        <v>2</v>
      </c>
      <c r="Q16" s="14">
        <f t="shared" si="3"/>
        <v>8</v>
      </c>
      <c r="R16" s="15">
        <f>VLOOKUP($B16,[1]原始成績!$B$4:$P$220,13,FALSE)</f>
        <v>1</v>
      </c>
      <c r="S16" s="12">
        <f>VLOOKUP($B16,[1]原始成績!$B$4:$P$220,14,FALSE)</f>
        <v>3</v>
      </c>
      <c r="T16" s="12">
        <f>VLOOKUP($B16,[1]原始成績!$B$4:$P$220,15,FALSE)</f>
        <v>4</v>
      </c>
      <c r="U16" s="12">
        <f t="shared" si="4"/>
        <v>8</v>
      </c>
      <c r="V16" s="13">
        <f t="shared" si="5"/>
        <v>13</v>
      </c>
      <c r="W16" s="11">
        <f t="shared" si="6"/>
        <v>37</v>
      </c>
      <c r="X16" s="14">
        <f t="shared" si="7"/>
        <v>11</v>
      </c>
    </row>
    <row r="17" spans="2:24" ht="20.100000000000001" customHeight="1" thickBot="1" x14ac:dyDescent="0.3">
      <c r="B17" s="7" t="s">
        <v>57</v>
      </c>
      <c r="C17" s="8" t="s">
        <v>58</v>
      </c>
      <c r="D17" s="9" t="s">
        <v>59</v>
      </c>
      <c r="E17" s="10" t="s">
        <v>21</v>
      </c>
      <c r="F17" s="11">
        <f>VLOOKUP($B17,[1]原始成績!$B$4:$P$220,5,FALSE)</f>
        <v>194.2</v>
      </c>
      <c r="G17" s="12">
        <f>VLOOKUP($B17,[1]原始成績!$B$4:$P$220,6,FALSE)</f>
        <v>206.9</v>
      </c>
      <c r="H17" s="12">
        <f>VLOOKUP($B17,[1]原始成績!$B$4:$P$220,7,FALSE)</f>
        <v>216.6</v>
      </c>
      <c r="I17" s="12">
        <f>VLOOKUP($B17,[1]原始成績!$B$4:$P$220,8,FALSE)</f>
        <v>219.7</v>
      </c>
      <c r="J17" s="12">
        <f>VLOOKUP($B17,[1]原始成績!$B$4:$P$220,9,FALSE)</f>
        <v>0</v>
      </c>
      <c r="K17" s="12">
        <f t="shared" si="0"/>
        <v>219.7</v>
      </c>
      <c r="L17" s="13">
        <f t="shared" si="1"/>
        <v>18</v>
      </c>
      <c r="M17" s="11">
        <f>VLOOKUP($B17,[1]原始成績!$B$4:$P$220,10,FALSE)</f>
        <v>2</v>
      </c>
      <c r="N17" s="12">
        <f>VLOOKUP($B17,[1]原始成績!$B$4:$P$220,11,FALSE)</f>
        <v>0</v>
      </c>
      <c r="O17" s="12">
        <f>VLOOKUP($B17,[1]原始成績!$B$4:$P$220,12,FALSE)</f>
        <v>0</v>
      </c>
      <c r="P17" s="12">
        <f t="shared" si="2"/>
        <v>2</v>
      </c>
      <c r="Q17" s="14">
        <f t="shared" si="3"/>
        <v>8</v>
      </c>
      <c r="R17" s="15">
        <f>VLOOKUP($B17,[1]原始成績!$B$4:$P$220,13,FALSE)</f>
        <v>0</v>
      </c>
      <c r="S17" s="12">
        <f>VLOOKUP($B17,[1]原始成績!$B$4:$P$220,14,FALSE)</f>
        <v>4</v>
      </c>
      <c r="T17" s="12">
        <f>VLOOKUP($B17,[1]原始成績!$B$4:$P$220,15,FALSE)</f>
        <v>4</v>
      </c>
      <c r="U17" s="12">
        <f t="shared" si="4"/>
        <v>8</v>
      </c>
      <c r="V17" s="13">
        <f t="shared" si="5"/>
        <v>13</v>
      </c>
      <c r="W17" s="11">
        <f t="shared" si="6"/>
        <v>39</v>
      </c>
      <c r="X17" s="14">
        <f t="shared" si="7"/>
        <v>14</v>
      </c>
    </row>
    <row r="18" spans="2:24" ht="20.100000000000001" customHeight="1" thickBot="1" x14ac:dyDescent="0.3">
      <c r="B18" s="7" t="s">
        <v>60</v>
      </c>
      <c r="C18" s="8" t="s">
        <v>61</v>
      </c>
      <c r="D18" s="9" t="s">
        <v>62</v>
      </c>
      <c r="E18" s="10" t="s">
        <v>21</v>
      </c>
      <c r="F18" s="11">
        <f>VLOOKUP($B18,[1]原始成績!$B$4:$P$220,5,FALSE)</f>
        <v>222.6</v>
      </c>
      <c r="G18" s="12">
        <f>VLOOKUP($B18,[1]原始成績!$B$4:$P$220,6,FALSE)</f>
        <v>238.9</v>
      </c>
      <c r="H18" s="12">
        <f>VLOOKUP($B18,[1]原始成績!$B$4:$P$220,7,FALSE)</f>
        <v>207.8</v>
      </c>
      <c r="I18" s="12">
        <f>VLOOKUP($B18,[1]原始成績!$B$4:$P$220,8,FALSE)</f>
        <v>231.5</v>
      </c>
      <c r="J18" s="12">
        <f>VLOOKUP($B18,[1]原始成績!$B$4:$P$220,9,FALSE)</f>
        <v>0</v>
      </c>
      <c r="K18" s="12">
        <f t="shared" si="0"/>
        <v>238.9</v>
      </c>
      <c r="L18" s="13">
        <f t="shared" si="1"/>
        <v>14</v>
      </c>
      <c r="M18" s="11">
        <f>VLOOKUP($B18,[1]原始成績!$B$4:$P$220,10,FALSE)</f>
        <v>0</v>
      </c>
      <c r="N18" s="12">
        <f>VLOOKUP($B18,[1]原始成績!$B$4:$P$220,11,FALSE)</f>
        <v>0</v>
      </c>
      <c r="O18" s="12">
        <f>VLOOKUP($B18,[1]原始成績!$B$4:$P$220,12,FALSE)</f>
        <v>0</v>
      </c>
      <c r="P18" s="12">
        <f t="shared" si="2"/>
        <v>0</v>
      </c>
      <c r="Q18" s="14">
        <f t="shared" si="3"/>
        <v>21</v>
      </c>
      <c r="R18" s="15">
        <f>VLOOKUP($B18,[1]原始成績!$B$4:$P$220,13,FALSE)</f>
        <v>1</v>
      </c>
      <c r="S18" s="12">
        <f>VLOOKUP($B18,[1]原始成績!$B$4:$P$220,14,FALSE)</f>
        <v>3</v>
      </c>
      <c r="T18" s="12">
        <f>VLOOKUP($B18,[1]原始成績!$B$4:$P$220,15,FALSE)</f>
        <v>5</v>
      </c>
      <c r="U18" s="12">
        <f t="shared" si="4"/>
        <v>9</v>
      </c>
      <c r="V18" s="13">
        <f t="shared" si="5"/>
        <v>5</v>
      </c>
      <c r="W18" s="11">
        <f t="shared" si="6"/>
        <v>40</v>
      </c>
      <c r="X18" s="14">
        <f t="shared" si="7"/>
        <v>15</v>
      </c>
    </row>
    <row r="19" spans="2:24" ht="20.100000000000001" customHeight="1" thickBot="1" x14ac:dyDescent="0.3">
      <c r="B19" s="7" t="s">
        <v>63</v>
      </c>
      <c r="C19" s="8" t="s">
        <v>64</v>
      </c>
      <c r="D19" s="9" t="s">
        <v>24</v>
      </c>
      <c r="E19" s="10" t="s">
        <v>21</v>
      </c>
      <c r="F19" s="11">
        <f>VLOOKUP($B19,[1]原始成績!$B$4:$P$220,5,FALSE)</f>
        <v>263.39999999999998</v>
      </c>
      <c r="G19" s="12">
        <f>VLOOKUP($B19,[1]原始成績!$B$4:$P$220,6,FALSE)</f>
        <v>240.9</v>
      </c>
      <c r="H19" s="12">
        <f>VLOOKUP($B19,[1]原始成績!$B$4:$P$220,7,FALSE)</f>
        <v>263.60000000000002</v>
      </c>
      <c r="I19" s="12">
        <f>VLOOKUP($B19,[1]原始成績!$B$4:$P$220,8,FALSE)</f>
        <v>226.5</v>
      </c>
      <c r="J19" s="12">
        <f>VLOOKUP($B19,[1]原始成績!$B$4:$P$220,9,FALSE)</f>
        <v>0</v>
      </c>
      <c r="K19" s="12">
        <f t="shared" si="0"/>
        <v>263.60000000000002</v>
      </c>
      <c r="L19" s="13">
        <f t="shared" si="1"/>
        <v>12</v>
      </c>
      <c r="M19" s="11">
        <f>VLOOKUP($B19,[1]原始成績!$B$4:$P$220,10,FALSE)</f>
        <v>0</v>
      </c>
      <c r="N19" s="12">
        <f>VLOOKUP($B19,[1]原始成績!$B$4:$P$220,11,FALSE)</f>
        <v>0</v>
      </c>
      <c r="O19" s="12">
        <f>VLOOKUP($B19,[1]原始成績!$B$4:$P$220,12,FALSE)</f>
        <v>1</v>
      </c>
      <c r="P19" s="12">
        <f t="shared" si="2"/>
        <v>1</v>
      </c>
      <c r="Q19" s="14">
        <f t="shared" si="3"/>
        <v>16</v>
      </c>
      <c r="R19" s="15">
        <f>VLOOKUP($B19,[1]原始成績!$B$4:$P$220,13,FALSE)</f>
        <v>2</v>
      </c>
      <c r="S19" s="12">
        <f>VLOOKUP($B19,[1]原始成績!$B$4:$P$220,14,FALSE)</f>
        <v>2</v>
      </c>
      <c r="T19" s="12">
        <f>VLOOKUP($B19,[1]原始成績!$B$4:$P$220,15,FALSE)</f>
        <v>4</v>
      </c>
      <c r="U19" s="12">
        <f t="shared" si="4"/>
        <v>8</v>
      </c>
      <c r="V19" s="13">
        <f t="shared" si="5"/>
        <v>13</v>
      </c>
      <c r="W19" s="11">
        <f t="shared" si="6"/>
        <v>41</v>
      </c>
      <c r="X19" s="14">
        <f t="shared" si="7"/>
        <v>16</v>
      </c>
    </row>
    <row r="20" spans="2:24" ht="20.100000000000001" customHeight="1" thickBot="1" x14ac:dyDescent="0.3">
      <c r="B20" s="7" t="s">
        <v>65</v>
      </c>
      <c r="C20" s="8" t="s">
        <v>66</v>
      </c>
      <c r="D20" s="9" t="s">
        <v>62</v>
      </c>
      <c r="E20" s="10" t="s">
        <v>21</v>
      </c>
      <c r="F20" s="11">
        <f>VLOOKUP($B20,[1]原始成績!$B$4:$P$220,5,FALSE)</f>
        <v>0</v>
      </c>
      <c r="G20" s="12">
        <f>VLOOKUP($B20,[1]原始成績!$B$4:$P$220,6,FALSE)</f>
        <v>0</v>
      </c>
      <c r="H20" s="12">
        <f>VLOOKUP($B20,[1]原始成績!$B$4:$P$220,7,FALSE)</f>
        <v>212.3</v>
      </c>
      <c r="I20" s="12">
        <f>VLOOKUP($B20,[1]原始成績!$B$4:$P$220,8,FALSE)</f>
        <v>127.7</v>
      </c>
      <c r="J20" s="12">
        <f>VLOOKUP($B20,[1]原始成績!$B$4:$P$220,9,FALSE)</f>
        <v>194.9</v>
      </c>
      <c r="K20" s="12">
        <f t="shared" si="0"/>
        <v>212.3</v>
      </c>
      <c r="L20" s="13">
        <f t="shared" si="1"/>
        <v>20</v>
      </c>
      <c r="M20" s="11">
        <f>VLOOKUP($B20,[1]原始成績!$B$4:$P$220,10,FALSE)</f>
        <v>0</v>
      </c>
      <c r="N20" s="12">
        <f>VLOOKUP($B20,[1]原始成績!$B$4:$P$220,11,FALSE)</f>
        <v>0</v>
      </c>
      <c r="O20" s="12">
        <f>VLOOKUP($B20,[1]原始成績!$B$4:$P$220,12,FALSE)</f>
        <v>1</v>
      </c>
      <c r="P20" s="12">
        <f t="shared" si="2"/>
        <v>1</v>
      </c>
      <c r="Q20" s="14">
        <f t="shared" si="3"/>
        <v>16</v>
      </c>
      <c r="R20" s="15">
        <f>VLOOKUP($B20,[1]原始成績!$B$4:$P$220,13,FALSE)</f>
        <v>0</v>
      </c>
      <c r="S20" s="12">
        <f>VLOOKUP($B20,[1]原始成績!$B$4:$P$220,14,FALSE)</f>
        <v>4</v>
      </c>
      <c r="T20" s="12">
        <f>VLOOKUP($B20,[1]原始成績!$B$4:$P$220,15,FALSE)</f>
        <v>5</v>
      </c>
      <c r="U20" s="12">
        <f t="shared" si="4"/>
        <v>9</v>
      </c>
      <c r="V20" s="13">
        <f t="shared" si="5"/>
        <v>5</v>
      </c>
      <c r="W20" s="11">
        <f t="shared" si="6"/>
        <v>41</v>
      </c>
      <c r="X20" s="14">
        <f t="shared" si="7"/>
        <v>16</v>
      </c>
    </row>
    <row r="21" spans="2:24" ht="20.100000000000001" customHeight="1" thickBot="1" x14ac:dyDescent="0.3">
      <c r="B21" s="7" t="s">
        <v>67</v>
      </c>
      <c r="C21" s="8" t="s">
        <v>68</v>
      </c>
      <c r="D21" s="9" t="s">
        <v>69</v>
      </c>
      <c r="E21" s="10" t="s">
        <v>21</v>
      </c>
      <c r="F21" s="11">
        <f>VLOOKUP($B21,[1]原始成績!$B$4:$P$220,5,FALSE)</f>
        <v>55.6</v>
      </c>
      <c r="G21" s="12">
        <f>VLOOKUP($B21,[1]原始成績!$B$4:$P$220,6,FALSE)</f>
        <v>0</v>
      </c>
      <c r="H21" s="12">
        <f>VLOOKUP($B21,[1]原始成績!$B$4:$P$220,7,FALSE)</f>
        <v>207.3</v>
      </c>
      <c r="I21" s="12">
        <f>VLOOKUP($B21,[1]原始成績!$B$4:$P$220,8,FALSE)</f>
        <v>120.6</v>
      </c>
      <c r="J21" s="12">
        <f>VLOOKUP($B21,[1]原始成績!$B$4:$P$220,9,FALSE)</f>
        <v>163</v>
      </c>
      <c r="K21" s="12">
        <f t="shared" si="0"/>
        <v>207.3</v>
      </c>
      <c r="L21" s="13">
        <f t="shared" si="1"/>
        <v>21</v>
      </c>
      <c r="M21" s="11">
        <f>VLOOKUP($B21,[1]原始成績!$B$4:$P$220,10,FALSE)</f>
        <v>0</v>
      </c>
      <c r="N21" s="12">
        <f>VLOOKUP($B21,[1]原始成績!$B$4:$P$220,11,FALSE)</f>
        <v>0</v>
      </c>
      <c r="O21" s="12">
        <f>VLOOKUP($B21,[1]原始成績!$B$4:$P$220,12,FALSE)</f>
        <v>0</v>
      </c>
      <c r="P21" s="12">
        <f t="shared" si="2"/>
        <v>0</v>
      </c>
      <c r="Q21" s="14">
        <f t="shared" si="3"/>
        <v>21</v>
      </c>
      <c r="R21" s="15">
        <f>VLOOKUP($B21,[1]原始成績!$B$4:$P$220,13,FALSE)</f>
        <v>3</v>
      </c>
      <c r="S21" s="12">
        <f>VLOOKUP($B21,[1]原始成績!$B$4:$P$220,14,FALSE)</f>
        <v>4</v>
      </c>
      <c r="T21" s="12">
        <f>VLOOKUP($B21,[1]原始成績!$B$4:$P$220,15,FALSE)</f>
        <v>4</v>
      </c>
      <c r="U21" s="12">
        <f t="shared" si="4"/>
        <v>11</v>
      </c>
      <c r="V21" s="13">
        <f t="shared" si="5"/>
        <v>1</v>
      </c>
      <c r="W21" s="11">
        <f t="shared" si="6"/>
        <v>43</v>
      </c>
      <c r="X21" s="14">
        <f t="shared" si="7"/>
        <v>18</v>
      </c>
    </row>
    <row r="22" spans="2:24" ht="20.100000000000001" customHeight="1" thickBot="1" x14ac:dyDescent="0.3">
      <c r="B22" s="7" t="s">
        <v>70</v>
      </c>
      <c r="C22" s="8" t="s">
        <v>71</v>
      </c>
      <c r="D22" s="9" t="s">
        <v>62</v>
      </c>
      <c r="E22" s="10" t="s">
        <v>21</v>
      </c>
      <c r="F22" s="11">
        <f>VLOOKUP($B22,[1]原始成績!$B$4:$P$220,5,FALSE)</f>
        <v>241.7</v>
      </c>
      <c r="G22" s="12">
        <f>VLOOKUP($B22,[1]原始成績!$B$4:$P$220,6,FALSE)</f>
        <v>273.39999999999998</v>
      </c>
      <c r="H22" s="12">
        <f>VLOOKUP($B22,[1]原始成績!$B$4:$P$220,7,FALSE)</f>
        <v>267</v>
      </c>
      <c r="I22" s="12">
        <f>VLOOKUP($B22,[1]原始成績!$B$4:$P$220,8,FALSE)</f>
        <v>254.3</v>
      </c>
      <c r="J22" s="12">
        <f>VLOOKUP($B22,[1]原始成績!$B$4:$P$220,9,FALSE)</f>
        <v>264.8</v>
      </c>
      <c r="K22" s="12">
        <f t="shared" si="0"/>
        <v>273.39999999999998</v>
      </c>
      <c r="L22" s="13">
        <f t="shared" si="1"/>
        <v>9</v>
      </c>
      <c r="M22" s="11">
        <f>VLOOKUP($B22,[1]原始成績!$B$4:$P$220,10,FALSE)</f>
        <v>0</v>
      </c>
      <c r="N22" s="12">
        <f>VLOOKUP($B22,[1]原始成績!$B$4:$P$220,11,FALSE)</f>
        <v>0</v>
      </c>
      <c r="O22" s="12">
        <f>VLOOKUP($B22,[1]原始成績!$B$4:$P$220,12,FALSE)</f>
        <v>0</v>
      </c>
      <c r="P22" s="12">
        <f t="shared" si="2"/>
        <v>0</v>
      </c>
      <c r="Q22" s="14">
        <f t="shared" si="3"/>
        <v>21</v>
      </c>
      <c r="R22" s="15">
        <f>VLOOKUP($B22,[1]原始成績!$B$4:$P$220,13,FALSE)</f>
        <v>0</v>
      </c>
      <c r="S22" s="12">
        <f>VLOOKUP($B22,[1]原始成績!$B$4:$P$220,14,FALSE)</f>
        <v>3</v>
      </c>
      <c r="T22" s="12">
        <f>VLOOKUP($B22,[1]原始成績!$B$4:$P$220,15,FALSE)</f>
        <v>5</v>
      </c>
      <c r="U22" s="12">
        <f t="shared" si="4"/>
        <v>8</v>
      </c>
      <c r="V22" s="13">
        <f t="shared" si="5"/>
        <v>13</v>
      </c>
      <c r="W22" s="11">
        <f t="shared" si="6"/>
        <v>43</v>
      </c>
      <c r="X22" s="14">
        <f t="shared" si="7"/>
        <v>18</v>
      </c>
    </row>
    <row r="23" spans="2:24" ht="20.100000000000001" customHeight="1" thickBot="1" x14ac:dyDescent="0.3">
      <c r="B23" s="7" t="s">
        <v>72</v>
      </c>
      <c r="C23" s="8" t="s">
        <v>73</v>
      </c>
      <c r="D23" s="9" t="s">
        <v>62</v>
      </c>
      <c r="E23" s="10" t="s">
        <v>21</v>
      </c>
      <c r="F23" s="11">
        <f>VLOOKUP($B23,[1]原始成績!$B$4:$P$220,5,FALSE)</f>
        <v>237.7</v>
      </c>
      <c r="G23" s="12">
        <f>VLOOKUP($B23,[1]原始成績!$B$4:$P$220,6,FALSE)</f>
        <v>158.4</v>
      </c>
      <c r="H23" s="12">
        <f>VLOOKUP($B23,[1]原始成績!$B$4:$P$220,7,FALSE)</f>
        <v>266.39999999999998</v>
      </c>
      <c r="I23" s="12">
        <f>VLOOKUP($B23,[1]原始成績!$B$4:$P$220,8,FALSE)</f>
        <v>234.8</v>
      </c>
      <c r="J23" s="12">
        <f>VLOOKUP($B23,[1]原始成績!$B$4:$P$220,9,FALSE)</f>
        <v>212</v>
      </c>
      <c r="K23" s="12">
        <f t="shared" si="0"/>
        <v>266.39999999999998</v>
      </c>
      <c r="L23" s="13">
        <f t="shared" si="1"/>
        <v>11</v>
      </c>
      <c r="M23" s="11">
        <f>VLOOKUP($B23,[1]原始成績!$B$4:$P$220,10,FALSE)</f>
        <v>0</v>
      </c>
      <c r="N23" s="12">
        <f>VLOOKUP($B23,[1]原始成績!$B$4:$P$220,11,FALSE)</f>
        <v>0</v>
      </c>
      <c r="O23" s="12">
        <f>VLOOKUP($B23,[1]原始成績!$B$4:$P$220,12,FALSE)</f>
        <v>0</v>
      </c>
      <c r="P23" s="12">
        <f t="shared" si="2"/>
        <v>0</v>
      </c>
      <c r="Q23" s="14">
        <f t="shared" si="3"/>
        <v>21</v>
      </c>
      <c r="R23" s="15">
        <f>VLOOKUP($B23,[1]原始成績!$B$4:$P$220,13,FALSE)</f>
        <v>2</v>
      </c>
      <c r="S23" s="12">
        <f>VLOOKUP($B23,[1]原始成績!$B$4:$P$220,14,FALSE)</f>
        <v>3</v>
      </c>
      <c r="T23" s="12">
        <f>VLOOKUP($B23,[1]原始成績!$B$4:$P$220,15,FALSE)</f>
        <v>3</v>
      </c>
      <c r="U23" s="12">
        <f t="shared" si="4"/>
        <v>8</v>
      </c>
      <c r="V23" s="13">
        <f t="shared" si="5"/>
        <v>13</v>
      </c>
      <c r="W23" s="11">
        <f t="shared" si="6"/>
        <v>45</v>
      </c>
      <c r="X23" s="14">
        <f t="shared" si="7"/>
        <v>20</v>
      </c>
    </row>
    <row r="24" spans="2:24" ht="20.100000000000001" customHeight="1" thickBot="1" x14ac:dyDescent="0.3">
      <c r="B24" s="7" t="s">
        <v>74</v>
      </c>
      <c r="C24" s="8" t="s">
        <v>75</v>
      </c>
      <c r="D24" s="9" t="s">
        <v>62</v>
      </c>
      <c r="E24" s="10" t="s">
        <v>21</v>
      </c>
      <c r="F24" s="11">
        <f>VLOOKUP($B24,[1]原始成績!$B$4:$P$220,5,FALSE)</f>
        <v>200</v>
      </c>
      <c r="G24" s="12">
        <f>VLOOKUP($B24,[1]原始成績!$B$4:$P$220,6,FALSE)</f>
        <v>0</v>
      </c>
      <c r="H24" s="12">
        <f>VLOOKUP($B24,[1]原始成績!$B$4:$P$220,7,FALSE)</f>
        <v>162.69999999999999</v>
      </c>
      <c r="I24" s="12">
        <f>VLOOKUP($B24,[1]原始成績!$B$4:$P$220,8,FALSE)</f>
        <v>0</v>
      </c>
      <c r="J24" s="12">
        <f>VLOOKUP($B24,[1]原始成績!$B$4:$P$220,9,FALSE)</f>
        <v>0</v>
      </c>
      <c r="K24" s="12">
        <f t="shared" si="0"/>
        <v>200</v>
      </c>
      <c r="L24" s="13">
        <f t="shared" si="1"/>
        <v>23</v>
      </c>
      <c r="M24" s="11">
        <f>VLOOKUP($B24,[1]原始成績!$B$4:$P$220,10,FALSE)</f>
        <v>0</v>
      </c>
      <c r="N24" s="12">
        <f>VLOOKUP($B24,[1]原始成績!$B$4:$P$220,11,FALSE)</f>
        <v>0</v>
      </c>
      <c r="O24" s="12">
        <f>VLOOKUP($B24,[1]原始成績!$B$4:$P$220,12,FALSE)</f>
        <v>0</v>
      </c>
      <c r="P24" s="12">
        <f t="shared" si="2"/>
        <v>0</v>
      </c>
      <c r="Q24" s="14">
        <f t="shared" si="3"/>
        <v>21</v>
      </c>
      <c r="R24" s="15">
        <f>VLOOKUP($B24,[1]原始成績!$B$4:$P$220,13,FALSE)</f>
        <v>0</v>
      </c>
      <c r="S24" s="12">
        <f>VLOOKUP($B24,[1]原始成績!$B$4:$P$220,14,FALSE)</f>
        <v>5</v>
      </c>
      <c r="T24" s="12">
        <f>VLOOKUP($B24,[1]原始成績!$B$4:$P$220,15,FALSE)</f>
        <v>4</v>
      </c>
      <c r="U24" s="12">
        <f t="shared" si="4"/>
        <v>9</v>
      </c>
      <c r="V24" s="13">
        <f t="shared" si="5"/>
        <v>5</v>
      </c>
      <c r="W24" s="11">
        <f t="shared" si="6"/>
        <v>49</v>
      </c>
      <c r="X24" s="14">
        <f t="shared" si="7"/>
        <v>21</v>
      </c>
    </row>
    <row r="25" spans="2:24" ht="20.100000000000001" customHeight="1" thickBot="1" x14ac:dyDescent="0.3">
      <c r="B25" s="7" t="s">
        <v>76</v>
      </c>
      <c r="C25" s="8" t="s">
        <v>77</v>
      </c>
      <c r="D25" s="9" t="s">
        <v>62</v>
      </c>
      <c r="E25" s="10" t="s">
        <v>21</v>
      </c>
      <c r="F25" s="11">
        <f>VLOOKUP($B25,[1]原始成績!$B$4:$P$220,5,FALSE)</f>
        <v>80</v>
      </c>
      <c r="G25" s="12">
        <f>VLOOKUP($B25,[1]原始成績!$B$4:$P$220,6,FALSE)</f>
        <v>175.9</v>
      </c>
      <c r="H25" s="12">
        <f>VLOOKUP($B25,[1]原始成績!$B$4:$P$220,7,FALSE)</f>
        <v>187.4</v>
      </c>
      <c r="I25" s="12">
        <f>VLOOKUP($B25,[1]原始成績!$B$4:$P$220,8,FALSE)</f>
        <v>50</v>
      </c>
      <c r="J25" s="12">
        <f>VLOOKUP($B25,[1]原始成績!$B$4:$P$220,9,FALSE)</f>
        <v>113.1</v>
      </c>
      <c r="K25" s="12">
        <f t="shared" si="0"/>
        <v>187.4</v>
      </c>
      <c r="L25" s="13">
        <f t="shared" si="1"/>
        <v>24</v>
      </c>
      <c r="M25" s="11">
        <f>VLOOKUP($B25,[1]原始成績!$B$4:$P$220,10,FALSE)</f>
        <v>0</v>
      </c>
      <c r="N25" s="12">
        <f>VLOOKUP($B25,[1]原始成績!$B$4:$P$220,11,FALSE)</f>
        <v>0</v>
      </c>
      <c r="O25" s="12">
        <f>VLOOKUP($B25,[1]原始成績!$B$4:$P$220,12,FALSE)</f>
        <v>0</v>
      </c>
      <c r="P25" s="12">
        <f t="shared" si="2"/>
        <v>0</v>
      </c>
      <c r="Q25" s="14">
        <f t="shared" si="3"/>
        <v>21</v>
      </c>
      <c r="R25" s="15">
        <f>VLOOKUP($B25,[1]原始成績!$B$4:$P$220,13,FALSE)</f>
        <v>2</v>
      </c>
      <c r="S25" s="12">
        <f>VLOOKUP($B25,[1]原始成績!$B$4:$P$220,14,FALSE)</f>
        <v>2</v>
      </c>
      <c r="T25" s="12">
        <f>VLOOKUP($B25,[1]原始成績!$B$4:$P$220,15,FALSE)</f>
        <v>5</v>
      </c>
      <c r="U25" s="12">
        <f t="shared" si="4"/>
        <v>9</v>
      </c>
      <c r="V25" s="13">
        <f t="shared" si="5"/>
        <v>5</v>
      </c>
      <c r="W25" s="11">
        <f t="shared" si="6"/>
        <v>50</v>
      </c>
      <c r="X25" s="14">
        <f t="shared" si="7"/>
        <v>22</v>
      </c>
    </row>
    <row r="26" spans="2:24" ht="20.100000000000001" customHeight="1" thickBot="1" x14ac:dyDescent="0.3">
      <c r="B26" s="7" t="s">
        <v>78</v>
      </c>
      <c r="C26" s="8" t="s">
        <v>79</v>
      </c>
      <c r="D26" s="9" t="s">
        <v>62</v>
      </c>
      <c r="E26" s="10" t="s">
        <v>21</v>
      </c>
      <c r="F26" s="11">
        <f>VLOOKUP($B26,[1]原始成績!$B$4:$P$220,5,FALSE)</f>
        <v>0</v>
      </c>
      <c r="G26" s="12">
        <f>VLOOKUP($B26,[1]原始成績!$B$4:$P$220,6,FALSE)</f>
        <v>217.1</v>
      </c>
      <c r="H26" s="12">
        <f>VLOOKUP($B26,[1]原始成績!$B$4:$P$220,7,FALSE)</f>
        <v>217.5</v>
      </c>
      <c r="I26" s="12">
        <f>VLOOKUP($B26,[1]原始成績!$B$4:$P$220,8,FALSE)</f>
        <v>202.3</v>
      </c>
      <c r="J26" s="12">
        <f>VLOOKUP($B26,[1]原始成績!$B$4:$P$220,9,FALSE)</f>
        <v>210.4</v>
      </c>
      <c r="K26" s="12">
        <f t="shared" si="0"/>
        <v>217.5</v>
      </c>
      <c r="L26" s="13">
        <f t="shared" si="1"/>
        <v>19</v>
      </c>
      <c r="M26" s="11">
        <f>VLOOKUP($B26,[1]原始成績!$B$4:$P$220,10,FALSE)</f>
        <v>0</v>
      </c>
      <c r="N26" s="12">
        <f>VLOOKUP($B26,[1]原始成績!$B$4:$P$220,11,FALSE)</f>
        <v>0</v>
      </c>
      <c r="O26" s="12">
        <f>VLOOKUP($B26,[1]原始成績!$B$4:$P$220,12,FALSE)</f>
        <v>0</v>
      </c>
      <c r="P26" s="12">
        <f t="shared" si="2"/>
        <v>0</v>
      </c>
      <c r="Q26" s="14">
        <f t="shared" si="3"/>
        <v>21</v>
      </c>
      <c r="R26" s="15">
        <f>VLOOKUP($B26,[1]原始成績!$B$4:$P$220,13,FALSE)</f>
        <v>0</v>
      </c>
      <c r="S26" s="12">
        <f>VLOOKUP($B26,[1]原始成績!$B$4:$P$220,14,FALSE)</f>
        <v>3</v>
      </c>
      <c r="T26" s="12">
        <f>VLOOKUP($B26,[1]原始成績!$B$4:$P$220,15,FALSE)</f>
        <v>5</v>
      </c>
      <c r="U26" s="12">
        <f t="shared" si="4"/>
        <v>8</v>
      </c>
      <c r="V26" s="13">
        <f t="shared" si="5"/>
        <v>13</v>
      </c>
      <c r="W26" s="11">
        <f t="shared" si="6"/>
        <v>53</v>
      </c>
      <c r="X26" s="14">
        <f t="shared" si="7"/>
        <v>23</v>
      </c>
    </row>
    <row r="27" spans="2:24" ht="20.100000000000001" customHeight="1" thickBot="1" x14ac:dyDescent="0.3">
      <c r="B27" s="7" t="s">
        <v>80</v>
      </c>
      <c r="C27" s="8" t="s">
        <v>81</v>
      </c>
      <c r="D27" s="9" t="s">
        <v>62</v>
      </c>
      <c r="E27" s="10" t="s">
        <v>21</v>
      </c>
      <c r="F27" s="11">
        <f>VLOOKUP($B27,[1]原始成績!$B$4:$P$220,5,FALSE)</f>
        <v>171.2</v>
      </c>
      <c r="G27" s="12">
        <f>VLOOKUP($B27,[1]原始成績!$B$4:$P$220,6,FALSE)</f>
        <v>61.3</v>
      </c>
      <c r="H27" s="12">
        <f>VLOOKUP($B27,[1]原始成績!$B$4:$P$220,7,FALSE)</f>
        <v>58.3</v>
      </c>
      <c r="I27" s="12">
        <f>VLOOKUP($B27,[1]原始成績!$B$4:$P$220,8,FALSE)</f>
        <v>133.69999999999999</v>
      </c>
      <c r="J27" s="12">
        <f>VLOOKUP($B27,[1]原始成績!$B$4:$P$220,9,FALSE)</f>
        <v>76.2</v>
      </c>
      <c r="K27" s="12">
        <f t="shared" si="0"/>
        <v>171.2</v>
      </c>
      <c r="L27" s="13">
        <f t="shared" si="1"/>
        <v>27</v>
      </c>
      <c r="M27" s="11">
        <f>VLOOKUP($B27,[1]原始成績!$B$4:$P$220,10,FALSE)</f>
        <v>4</v>
      </c>
      <c r="N27" s="12">
        <f>VLOOKUP($B27,[1]原始成績!$B$4:$P$220,11,FALSE)</f>
        <v>0</v>
      </c>
      <c r="O27" s="12">
        <f>VLOOKUP($B27,[1]原始成績!$B$4:$P$220,12,FALSE)</f>
        <v>0</v>
      </c>
      <c r="P27" s="12">
        <f t="shared" si="2"/>
        <v>4</v>
      </c>
      <c r="Q27" s="14">
        <f t="shared" si="3"/>
        <v>3</v>
      </c>
      <c r="R27" s="15">
        <f>VLOOKUP($B27,[1]原始成績!$B$4:$P$220,13,FALSE)</f>
        <v>0</v>
      </c>
      <c r="S27" s="12">
        <f>VLOOKUP($B27,[1]原始成績!$B$4:$P$220,14,FALSE)</f>
        <v>3</v>
      </c>
      <c r="T27" s="12">
        <f>VLOOKUP($B27,[1]原始成績!$B$4:$P$220,15,FALSE)</f>
        <v>4</v>
      </c>
      <c r="U27" s="12">
        <f t="shared" si="4"/>
        <v>7</v>
      </c>
      <c r="V27" s="13">
        <f t="shared" si="5"/>
        <v>25</v>
      </c>
      <c r="W27" s="11">
        <f t="shared" si="6"/>
        <v>55</v>
      </c>
      <c r="X27" s="14">
        <f t="shared" si="7"/>
        <v>24</v>
      </c>
    </row>
    <row r="28" spans="2:24" ht="20.100000000000001" customHeight="1" thickBot="1" x14ac:dyDescent="0.3">
      <c r="B28" s="7" t="s">
        <v>82</v>
      </c>
      <c r="C28" s="8" t="s">
        <v>83</v>
      </c>
      <c r="D28" s="9" t="s">
        <v>62</v>
      </c>
      <c r="E28" s="10" t="s">
        <v>21</v>
      </c>
      <c r="F28" s="11">
        <f>VLOOKUP($B28,[1]原始成績!$B$4:$P$220,5,FALSE)</f>
        <v>167.2</v>
      </c>
      <c r="G28" s="12">
        <f>VLOOKUP($B28,[1]原始成績!$B$4:$P$220,6,FALSE)</f>
        <v>0</v>
      </c>
      <c r="H28" s="12">
        <f>VLOOKUP($B28,[1]原始成績!$B$4:$P$220,7,FALSE)</f>
        <v>0</v>
      </c>
      <c r="I28" s="12">
        <f>VLOOKUP($B28,[1]原始成績!$B$4:$P$220,8,FALSE)</f>
        <v>153.80000000000001</v>
      </c>
      <c r="J28" s="12">
        <f>VLOOKUP($B28,[1]原始成績!$B$4:$P$220,9,FALSE)</f>
        <v>13.4</v>
      </c>
      <c r="K28" s="12">
        <f t="shared" si="0"/>
        <v>167.2</v>
      </c>
      <c r="L28" s="13">
        <f t="shared" si="1"/>
        <v>28</v>
      </c>
      <c r="M28" s="11">
        <f>VLOOKUP($B28,[1]原始成績!$B$4:$P$220,10,FALSE)</f>
        <v>0</v>
      </c>
      <c r="N28" s="12">
        <f>VLOOKUP($B28,[1]原始成績!$B$4:$P$220,11,FALSE)</f>
        <v>0</v>
      </c>
      <c r="O28" s="12">
        <f>VLOOKUP($B28,[1]原始成績!$B$4:$P$220,12,FALSE)</f>
        <v>0</v>
      </c>
      <c r="P28" s="12">
        <f t="shared" si="2"/>
        <v>0</v>
      </c>
      <c r="Q28" s="14">
        <f t="shared" si="3"/>
        <v>21</v>
      </c>
      <c r="R28" s="15">
        <f>VLOOKUP($B28,[1]原始成績!$B$4:$P$220,13,FALSE)</f>
        <v>0</v>
      </c>
      <c r="S28" s="12">
        <f>VLOOKUP($B28,[1]原始成績!$B$4:$P$220,14,FALSE)</f>
        <v>4</v>
      </c>
      <c r="T28" s="12">
        <f>VLOOKUP($B28,[1]原始成績!$B$4:$P$220,15,FALSE)</f>
        <v>4</v>
      </c>
      <c r="U28" s="12">
        <f t="shared" si="4"/>
        <v>8</v>
      </c>
      <c r="V28" s="13">
        <f t="shared" si="5"/>
        <v>13</v>
      </c>
      <c r="W28" s="11">
        <f t="shared" si="6"/>
        <v>62</v>
      </c>
      <c r="X28" s="14">
        <f t="shared" si="7"/>
        <v>25</v>
      </c>
    </row>
    <row r="29" spans="2:24" ht="20.100000000000001" customHeight="1" thickBot="1" x14ac:dyDescent="0.3">
      <c r="B29" s="7" t="s">
        <v>84</v>
      </c>
      <c r="C29" s="8" t="s">
        <v>85</v>
      </c>
      <c r="D29" s="9" t="s">
        <v>62</v>
      </c>
      <c r="E29" s="10" t="s">
        <v>21</v>
      </c>
      <c r="F29" s="11">
        <f>VLOOKUP($B29,[1]原始成績!$B$4:$P$220,5,FALSE)</f>
        <v>163.69999999999999</v>
      </c>
      <c r="G29" s="12">
        <f>VLOOKUP($B29,[1]原始成績!$B$4:$P$220,6,FALSE)</f>
        <v>61.3</v>
      </c>
      <c r="H29" s="12">
        <f>VLOOKUP($B29,[1]原始成績!$B$4:$P$220,7,FALSE)</f>
        <v>161.1</v>
      </c>
      <c r="I29" s="12">
        <f>VLOOKUP($B29,[1]原始成績!$B$4:$P$220,8,FALSE)</f>
        <v>64.7</v>
      </c>
      <c r="J29" s="12">
        <f>VLOOKUP($B29,[1]原始成績!$B$4:$P$220,9,FALSE)</f>
        <v>0</v>
      </c>
      <c r="K29" s="12">
        <f t="shared" si="0"/>
        <v>163.69999999999999</v>
      </c>
      <c r="L29" s="13">
        <f t="shared" si="1"/>
        <v>29</v>
      </c>
      <c r="M29" s="11">
        <f>VLOOKUP($B29,[1]原始成績!$B$4:$P$220,10,FALSE)</f>
        <v>0</v>
      </c>
      <c r="N29" s="12">
        <f>VLOOKUP($B29,[1]原始成績!$B$4:$P$220,11,FALSE)</f>
        <v>0</v>
      </c>
      <c r="O29" s="12">
        <f>VLOOKUP($B29,[1]原始成績!$B$4:$P$220,12,FALSE)</f>
        <v>0</v>
      </c>
      <c r="P29" s="12">
        <f t="shared" si="2"/>
        <v>0</v>
      </c>
      <c r="Q29" s="14">
        <f t="shared" si="3"/>
        <v>21</v>
      </c>
      <c r="R29" s="15">
        <f>VLOOKUP($B29,[1]原始成績!$B$4:$P$220,13,FALSE)</f>
        <v>1</v>
      </c>
      <c r="S29" s="12">
        <f>VLOOKUP($B29,[1]原始成績!$B$4:$P$220,14,FALSE)</f>
        <v>4</v>
      </c>
      <c r="T29" s="12">
        <f>VLOOKUP($B29,[1]原始成績!$B$4:$P$220,15,FALSE)</f>
        <v>3</v>
      </c>
      <c r="U29" s="12">
        <f t="shared" si="4"/>
        <v>8</v>
      </c>
      <c r="V29" s="13">
        <f t="shared" si="5"/>
        <v>13</v>
      </c>
      <c r="W29" s="11">
        <f t="shared" si="6"/>
        <v>63</v>
      </c>
      <c r="X29" s="14">
        <f t="shared" si="7"/>
        <v>26</v>
      </c>
    </row>
    <row r="30" spans="2:24" ht="20.100000000000001" customHeight="1" thickBot="1" x14ac:dyDescent="0.3">
      <c r="B30" s="7" t="s">
        <v>86</v>
      </c>
      <c r="C30" s="8" t="s">
        <v>87</v>
      </c>
      <c r="D30" s="9" t="s">
        <v>62</v>
      </c>
      <c r="E30" s="10" t="s">
        <v>21</v>
      </c>
      <c r="F30" s="11">
        <f>VLOOKUP($B30,[1]原始成績!$B$4:$P$220,5,FALSE)</f>
        <v>180.3</v>
      </c>
      <c r="G30" s="12">
        <f>VLOOKUP($B30,[1]原始成績!$B$4:$P$220,6,FALSE)</f>
        <v>0</v>
      </c>
      <c r="H30" s="12">
        <f>VLOOKUP($B30,[1]原始成績!$B$4:$P$220,7,FALSE)</f>
        <v>222.6</v>
      </c>
      <c r="I30" s="12">
        <f>VLOOKUP($B30,[1]原始成績!$B$4:$P$220,8,FALSE)</f>
        <v>230.2</v>
      </c>
      <c r="J30" s="12">
        <f>VLOOKUP($B30,[1]原始成績!$B$4:$P$220,9,FALSE)</f>
        <v>0</v>
      </c>
      <c r="K30" s="12">
        <f t="shared" si="0"/>
        <v>230.2</v>
      </c>
      <c r="L30" s="13">
        <f t="shared" si="1"/>
        <v>17</v>
      </c>
      <c r="M30" s="11">
        <f>VLOOKUP($B30,[1]原始成績!$B$4:$P$220,10,FALSE)</f>
        <v>0</v>
      </c>
      <c r="N30" s="12">
        <f>VLOOKUP($B30,[1]原始成績!$B$4:$P$220,11,FALSE)</f>
        <v>0</v>
      </c>
      <c r="O30" s="12">
        <f>VLOOKUP($B30,[1]原始成績!$B$4:$P$220,12,FALSE)</f>
        <v>0</v>
      </c>
      <c r="P30" s="12">
        <f t="shared" si="2"/>
        <v>0</v>
      </c>
      <c r="Q30" s="14">
        <f t="shared" si="3"/>
        <v>21</v>
      </c>
      <c r="R30" s="15">
        <f>VLOOKUP($B30,[1]原始成績!$B$4:$P$220,13,FALSE)</f>
        <v>0</v>
      </c>
      <c r="S30" s="12">
        <f>VLOOKUP($B30,[1]原始成績!$B$4:$P$220,14,FALSE)</f>
        <v>3</v>
      </c>
      <c r="T30" s="12">
        <f>VLOOKUP($B30,[1]原始成績!$B$4:$P$220,15,FALSE)</f>
        <v>3</v>
      </c>
      <c r="U30" s="12">
        <f t="shared" si="4"/>
        <v>6</v>
      </c>
      <c r="V30" s="13">
        <f t="shared" si="5"/>
        <v>27</v>
      </c>
      <c r="W30" s="11">
        <f t="shared" si="6"/>
        <v>65</v>
      </c>
      <c r="X30" s="14">
        <f t="shared" si="7"/>
        <v>27</v>
      </c>
    </row>
    <row r="31" spans="2:24" ht="20.100000000000001" customHeight="1" thickBot="1" x14ac:dyDescent="0.3">
      <c r="B31" s="7" t="s">
        <v>88</v>
      </c>
      <c r="C31" s="8" t="s">
        <v>89</v>
      </c>
      <c r="D31" s="9" t="s">
        <v>62</v>
      </c>
      <c r="E31" s="10" t="s">
        <v>21</v>
      </c>
      <c r="F31" s="11">
        <f>VLOOKUP($B31,[1]原始成績!$B$4:$P$220,5,FALSE)</f>
        <v>76.2</v>
      </c>
      <c r="G31" s="12">
        <f>VLOOKUP($B31,[1]原始成績!$B$4:$P$220,6,FALSE)</f>
        <v>129.69999999999999</v>
      </c>
      <c r="H31" s="12">
        <f>VLOOKUP($B31,[1]原始成績!$B$4:$P$220,7,FALSE)</f>
        <v>0</v>
      </c>
      <c r="I31" s="12">
        <f>VLOOKUP($B31,[1]原始成績!$B$4:$P$220,8,FALSE)</f>
        <v>119.8</v>
      </c>
      <c r="J31" s="12">
        <f>VLOOKUP($B31,[1]原始成績!$B$4:$P$220,9,FALSE)</f>
        <v>69.5</v>
      </c>
      <c r="K31" s="12">
        <f t="shared" si="0"/>
        <v>129.69999999999999</v>
      </c>
      <c r="L31" s="13">
        <f t="shared" si="1"/>
        <v>36</v>
      </c>
      <c r="M31" s="11">
        <f>VLOOKUP($B31,[1]原始成績!$B$4:$P$220,10,FALSE)</f>
        <v>0</v>
      </c>
      <c r="N31" s="12">
        <f>VLOOKUP($B31,[1]原始成績!$B$4:$P$220,11,FALSE)</f>
        <v>0</v>
      </c>
      <c r="O31" s="12">
        <f>VLOOKUP($B31,[1]原始成績!$B$4:$P$220,12,FALSE)</f>
        <v>1</v>
      </c>
      <c r="P31" s="12">
        <f t="shared" si="2"/>
        <v>1</v>
      </c>
      <c r="Q31" s="14">
        <f t="shared" si="3"/>
        <v>16</v>
      </c>
      <c r="R31" s="15">
        <f>VLOOKUP($B31,[1]原始成績!$B$4:$P$220,13,FALSE)</f>
        <v>0</v>
      </c>
      <c r="S31" s="12">
        <f>VLOOKUP($B31,[1]原始成績!$B$4:$P$220,14,FALSE)</f>
        <v>4</v>
      </c>
      <c r="T31" s="12">
        <f>VLOOKUP($B31,[1]原始成績!$B$4:$P$220,15,FALSE)</f>
        <v>4</v>
      </c>
      <c r="U31" s="12">
        <f t="shared" si="4"/>
        <v>8</v>
      </c>
      <c r="V31" s="13">
        <f t="shared" si="5"/>
        <v>13</v>
      </c>
      <c r="W31" s="11">
        <f t="shared" si="6"/>
        <v>65</v>
      </c>
      <c r="X31" s="14">
        <f t="shared" si="7"/>
        <v>27</v>
      </c>
    </row>
    <row r="32" spans="2:24" ht="20.100000000000001" customHeight="1" thickBot="1" x14ac:dyDescent="0.3">
      <c r="B32" s="7" t="s">
        <v>90</v>
      </c>
      <c r="C32" s="8" t="s">
        <v>91</v>
      </c>
      <c r="D32" s="9" t="s">
        <v>92</v>
      </c>
      <c r="E32" s="10" t="s">
        <v>21</v>
      </c>
      <c r="F32" s="11">
        <f>VLOOKUP($B32,[1]原始成績!$B$4:$P$220,5,FALSE)</f>
        <v>0</v>
      </c>
      <c r="G32" s="12">
        <f>VLOOKUP($B32,[1]原始成績!$B$4:$P$220,6,FALSE)</f>
        <v>0</v>
      </c>
      <c r="H32" s="12">
        <f>VLOOKUP($B32,[1]原始成績!$B$4:$P$220,7,FALSE)</f>
        <v>0</v>
      </c>
      <c r="I32" s="12">
        <f>VLOOKUP($B32,[1]原始成績!$B$4:$P$220,8,FALSE)</f>
        <v>0</v>
      </c>
      <c r="J32" s="12">
        <f>VLOOKUP($B32,[1]原始成績!$B$4:$P$220,9,FALSE)</f>
        <v>0</v>
      </c>
      <c r="K32" s="12">
        <f t="shared" si="0"/>
        <v>0</v>
      </c>
      <c r="L32" s="13">
        <f t="shared" si="1"/>
        <v>38</v>
      </c>
      <c r="M32" s="11">
        <f>VLOOKUP($B32,[1]原始成績!$B$4:$P$220,10,FALSE)</f>
        <v>0</v>
      </c>
      <c r="N32" s="12">
        <f>VLOOKUP($B32,[1]原始成績!$B$4:$P$220,11,FALSE)</f>
        <v>0</v>
      </c>
      <c r="O32" s="12">
        <f>VLOOKUP($B32,[1]原始成績!$B$4:$P$220,12,FALSE)</f>
        <v>1</v>
      </c>
      <c r="P32" s="12">
        <f t="shared" si="2"/>
        <v>1</v>
      </c>
      <c r="Q32" s="14">
        <f t="shared" si="3"/>
        <v>16</v>
      </c>
      <c r="R32" s="15">
        <f>VLOOKUP($B32,[1]原始成績!$B$4:$P$220,13,FALSE)</f>
        <v>2</v>
      </c>
      <c r="S32" s="12">
        <f>VLOOKUP($B32,[1]原始成績!$B$4:$P$220,14,FALSE)</f>
        <v>2</v>
      </c>
      <c r="T32" s="12">
        <f>VLOOKUP($B32,[1]原始成績!$B$4:$P$220,15,FALSE)</f>
        <v>4</v>
      </c>
      <c r="U32" s="12">
        <f t="shared" si="4"/>
        <v>8</v>
      </c>
      <c r="V32" s="13">
        <f t="shared" si="5"/>
        <v>13</v>
      </c>
      <c r="W32" s="11">
        <f t="shared" si="6"/>
        <v>67</v>
      </c>
      <c r="X32" s="14">
        <f t="shared" si="7"/>
        <v>29</v>
      </c>
    </row>
    <row r="33" spans="2:24" ht="20.100000000000001" customHeight="1" thickBot="1" x14ac:dyDescent="0.3">
      <c r="B33" s="7" t="s">
        <v>93</v>
      </c>
      <c r="C33" s="8" t="s">
        <v>94</v>
      </c>
      <c r="D33" s="9" t="s">
        <v>62</v>
      </c>
      <c r="E33" s="10" t="s">
        <v>21</v>
      </c>
      <c r="F33" s="11">
        <f>VLOOKUP($B33,[1]原始成績!$B$4:$P$220,5,FALSE)</f>
        <v>151.30000000000001</v>
      </c>
      <c r="G33" s="12">
        <f>VLOOKUP($B33,[1]原始成績!$B$4:$P$220,6,FALSE)</f>
        <v>145</v>
      </c>
      <c r="H33" s="12">
        <f>VLOOKUP($B33,[1]原始成績!$B$4:$P$220,7,FALSE)</f>
        <v>0</v>
      </c>
      <c r="I33" s="12">
        <f>VLOOKUP($B33,[1]原始成績!$B$4:$P$220,8,FALSE)</f>
        <v>206.6</v>
      </c>
      <c r="J33" s="12">
        <f>VLOOKUP($B33,[1]原始成績!$B$4:$P$220,9,FALSE)</f>
        <v>180</v>
      </c>
      <c r="K33" s="12">
        <f t="shared" si="0"/>
        <v>206.6</v>
      </c>
      <c r="L33" s="13">
        <f t="shared" si="1"/>
        <v>22</v>
      </c>
      <c r="M33" s="11">
        <f>VLOOKUP($B33,[1]原始成績!$B$4:$P$220,10,FALSE)</f>
        <v>0</v>
      </c>
      <c r="N33" s="12">
        <f>VLOOKUP($B33,[1]原始成績!$B$4:$P$220,11,FALSE)</f>
        <v>0</v>
      </c>
      <c r="O33" s="12">
        <f>VLOOKUP($B33,[1]原始成績!$B$4:$P$220,12,FALSE)</f>
        <v>0</v>
      </c>
      <c r="P33" s="12">
        <f t="shared" si="2"/>
        <v>0</v>
      </c>
      <c r="Q33" s="14">
        <f t="shared" si="3"/>
        <v>21</v>
      </c>
      <c r="R33" s="15">
        <f>VLOOKUP($B33,[1]原始成績!$B$4:$P$220,13,FALSE)</f>
        <v>0</v>
      </c>
      <c r="S33" s="12">
        <f>VLOOKUP($B33,[1]原始成績!$B$4:$P$220,14,FALSE)</f>
        <v>1</v>
      </c>
      <c r="T33" s="12">
        <f>VLOOKUP($B33,[1]原始成績!$B$4:$P$220,15,FALSE)</f>
        <v>5</v>
      </c>
      <c r="U33" s="12">
        <f t="shared" si="4"/>
        <v>6</v>
      </c>
      <c r="V33" s="13">
        <f t="shared" si="5"/>
        <v>27</v>
      </c>
      <c r="W33" s="11">
        <f t="shared" si="6"/>
        <v>70</v>
      </c>
      <c r="X33" s="14">
        <f t="shared" si="7"/>
        <v>30</v>
      </c>
    </row>
    <row r="34" spans="2:24" ht="20.100000000000001" customHeight="1" thickBot="1" x14ac:dyDescent="0.3">
      <c r="B34" s="7" t="s">
        <v>95</v>
      </c>
      <c r="C34" s="8" t="s">
        <v>96</v>
      </c>
      <c r="D34" s="9" t="s">
        <v>62</v>
      </c>
      <c r="E34" s="10" t="s">
        <v>21</v>
      </c>
      <c r="F34" s="11">
        <f>VLOOKUP($B34,[1]原始成績!$B$4:$P$220,5,FALSE)</f>
        <v>236.5</v>
      </c>
      <c r="G34" s="12">
        <f>VLOOKUP($B34,[1]原始成績!$B$4:$P$220,6,FALSE)</f>
        <v>212.8</v>
      </c>
      <c r="H34" s="12">
        <f>VLOOKUP($B34,[1]原始成績!$B$4:$P$220,7,FALSE)</f>
        <v>0</v>
      </c>
      <c r="I34" s="12">
        <f>VLOOKUP($B34,[1]原始成績!$B$4:$P$220,8,FALSE)</f>
        <v>0</v>
      </c>
      <c r="J34" s="12">
        <f>VLOOKUP($B34,[1]原始成績!$B$4:$P$220,9,FALSE)</f>
        <v>0</v>
      </c>
      <c r="K34" s="12">
        <f t="shared" si="0"/>
        <v>236.5</v>
      </c>
      <c r="L34" s="13">
        <f t="shared" si="1"/>
        <v>15</v>
      </c>
      <c r="M34" s="11">
        <f>VLOOKUP($B34,[1]原始成績!$B$4:$P$220,10,FALSE)</f>
        <v>0</v>
      </c>
      <c r="N34" s="12">
        <f>VLOOKUP($B34,[1]原始成績!$B$4:$P$220,11,FALSE)</f>
        <v>0</v>
      </c>
      <c r="O34" s="12">
        <f>VLOOKUP($B34,[1]原始成績!$B$4:$P$220,12,FALSE)</f>
        <v>0</v>
      </c>
      <c r="P34" s="12">
        <f t="shared" si="2"/>
        <v>0</v>
      </c>
      <c r="Q34" s="14">
        <f t="shared" si="3"/>
        <v>21</v>
      </c>
      <c r="R34" s="15">
        <f>VLOOKUP($B34,[1]原始成績!$B$4:$P$220,13,FALSE)</f>
        <v>1</v>
      </c>
      <c r="S34" s="12">
        <f>VLOOKUP($B34,[1]原始成績!$B$4:$P$220,14,FALSE)</f>
        <v>1</v>
      </c>
      <c r="T34" s="12">
        <f>VLOOKUP($B34,[1]原始成績!$B$4:$P$220,15,FALSE)</f>
        <v>1</v>
      </c>
      <c r="U34" s="12">
        <f t="shared" si="4"/>
        <v>3</v>
      </c>
      <c r="V34" s="13">
        <f t="shared" si="5"/>
        <v>38</v>
      </c>
      <c r="W34" s="11">
        <f t="shared" si="6"/>
        <v>74</v>
      </c>
      <c r="X34" s="14">
        <f t="shared" si="7"/>
        <v>31</v>
      </c>
    </row>
    <row r="35" spans="2:24" ht="20.100000000000001" customHeight="1" thickBot="1" x14ac:dyDescent="0.3">
      <c r="B35" s="7" t="s">
        <v>97</v>
      </c>
      <c r="C35" s="8" t="s">
        <v>98</v>
      </c>
      <c r="D35" s="9" t="s">
        <v>44</v>
      </c>
      <c r="E35" s="10" t="s">
        <v>21</v>
      </c>
      <c r="F35" s="11">
        <f>VLOOKUP($B35,[1]原始成績!$B$4:$P$220,5,FALSE)</f>
        <v>147.69999999999999</v>
      </c>
      <c r="G35" s="12">
        <f>VLOOKUP($B35,[1]原始成績!$B$4:$P$220,6,FALSE)</f>
        <v>120</v>
      </c>
      <c r="H35" s="12">
        <f>VLOOKUP($B35,[1]原始成績!$B$4:$P$220,7,FALSE)</f>
        <v>10</v>
      </c>
      <c r="I35" s="12">
        <f>VLOOKUP($B35,[1]原始成績!$B$4:$P$220,8,FALSE)</f>
        <v>126.3</v>
      </c>
      <c r="J35" s="12">
        <f>VLOOKUP($B35,[1]原始成績!$B$4:$P$220,9,FALSE)</f>
        <v>0</v>
      </c>
      <c r="K35" s="12">
        <f t="shared" si="0"/>
        <v>147.69999999999999</v>
      </c>
      <c r="L35" s="13">
        <f t="shared" si="1"/>
        <v>30</v>
      </c>
      <c r="M35" s="11">
        <f>VLOOKUP($B35,[1]原始成績!$B$4:$P$220,10,FALSE)</f>
        <v>0</v>
      </c>
      <c r="N35" s="12">
        <f>VLOOKUP($B35,[1]原始成績!$B$4:$P$220,11,FALSE)</f>
        <v>0</v>
      </c>
      <c r="O35" s="12">
        <f>VLOOKUP($B35,[1]原始成績!$B$4:$P$220,12,FALSE)</f>
        <v>1</v>
      </c>
      <c r="P35" s="12">
        <f t="shared" si="2"/>
        <v>1</v>
      </c>
      <c r="Q35" s="14">
        <f t="shared" si="3"/>
        <v>16</v>
      </c>
      <c r="R35" s="15">
        <f>VLOOKUP($B35,[1]原始成績!$B$4:$P$220,13,FALSE)</f>
        <v>0</v>
      </c>
      <c r="S35" s="12">
        <f>VLOOKUP($B35,[1]原始成績!$B$4:$P$220,14,FALSE)</f>
        <v>2</v>
      </c>
      <c r="T35" s="12">
        <f>VLOOKUP($B35,[1]原始成績!$B$4:$P$220,15,FALSE)</f>
        <v>2</v>
      </c>
      <c r="U35" s="12">
        <f t="shared" si="4"/>
        <v>4</v>
      </c>
      <c r="V35" s="13">
        <f t="shared" si="5"/>
        <v>35</v>
      </c>
      <c r="W35" s="11">
        <f t="shared" si="6"/>
        <v>81</v>
      </c>
      <c r="X35" s="14">
        <f t="shared" si="7"/>
        <v>32</v>
      </c>
    </row>
    <row r="36" spans="2:24" ht="20.100000000000001" customHeight="1" thickBot="1" x14ac:dyDescent="0.3">
      <c r="B36" s="7" t="s">
        <v>99</v>
      </c>
      <c r="C36" s="8" t="s">
        <v>100</v>
      </c>
      <c r="D36" s="9" t="s">
        <v>62</v>
      </c>
      <c r="E36" s="10" t="s">
        <v>21</v>
      </c>
      <c r="F36" s="11">
        <f>VLOOKUP($B36,[1]原始成績!$B$4:$P$220,5,FALSE)</f>
        <v>0</v>
      </c>
      <c r="G36" s="12">
        <f>VLOOKUP($B36,[1]原始成績!$B$4:$P$220,6,FALSE)</f>
        <v>31.3</v>
      </c>
      <c r="H36" s="12">
        <f>VLOOKUP($B36,[1]原始成績!$B$4:$P$220,7,FALSE)</f>
        <v>131.4</v>
      </c>
      <c r="I36" s="12">
        <f>VLOOKUP($B36,[1]原始成績!$B$4:$P$220,8,FALSE)</f>
        <v>80.400000000000006</v>
      </c>
      <c r="J36" s="12">
        <f>VLOOKUP($B36,[1]原始成績!$B$4:$P$220,9,FALSE)</f>
        <v>143.1</v>
      </c>
      <c r="K36" s="12">
        <f t="shared" si="0"/>
        <v>143.1</v>
      </c>
      <c r="L36" s="13">
        <f t="shared" si="1"/>
        <v>32</v>
      </c>
      <c r="M36" s="11">
        <f>VLOOKUP($B36,[1]原始成績!$B$4:$P$220,10,FALSE)</f>
        <v>0</v>
      </c>
      <c r="N36" s="12">
        <f>VLOOKUP($B36,[1]原始成績!$B$4:$P$220,11,FALSE)</f>
        <v>0</v>
      </c>
      <c r="O36" s="12">
        <f>VLOOKUP($B36,[1]原始成績!$B$4:$P$220,12,FALSE)</f>
        <v>0</v>
      </c>
      <c r="P36" s="12">
        <f t="shared" si="2"/>
        <v>0</v>
      </c>
      <c r="Q36" s="14">
        <f t="shared" si="3"/>
        <v>21</v>
      </c>
      <c r="R36" s="15">
        <f>VLOOKUP($B36,[1]原始成績!$B$4:$P$220,13,FALSE)</f>
        <v>0</v>
      </c>
      <c r="S36" s="12">
        <f>VLOOKUP($B36,[1]原始成績!$B$4:$P$220,14,FALSE)</f>
        <v>2</v>
      </c>
      <c r="T36" s="12">
        <f>VLOOKUP($B36,[1]原始成績!$B$4:$P$220,15,FALSE)</f>
        <v>3</v>
      </c>
      <c r="U36" s="12">
        <f t="shared" si="4"/>
        <v>5</v>
      </c>
      <c r="V36" s="13">
        <f t="shared" si="5"/>
        <v>32</v>
      </c>
      <c r="W36" s="11">
        <f t="shared" si="6"/>
        <v>85</v>
      </c>
      <c r="X36" s="14">
        <f t="shared" si="7"/>
        <v>33</v>
      </c>
    </row>
    <row r="37" spans="2:24" ht="20.100000000000001" customHeight="1" thickBot="1" x14ac:dyDescent="0.3">
      <c r="B37" s="7" t="s">
        <v>101</v>
      </c>
      <c r="C37" s="8" t="s">
        <v>102</v>
      </c>
      <c r="D37" s="9" t="s">
        <v>62</v>
      </c>
      <c r="E37" s="10" t="s">
        <v>21</v>
      </c>
      <c r="F37" s="11">
        <f>VLOOKUP($B37,[1]原始成績!$B$4:$P$220,5,FALSE)</f>
        <v>75</v>
      </c>
      <c r="G37" s="12">
        <f>VLOOKUP($B37,[1]原始成績!$B$4:$P$220,6,FALSE)</f>
        <v>75</v>
      </c>
      <c r="H37" s="12">
        <f>VLOOKUP($B37,[1]原始成績!$B$4:$P$220,7,FALSE)</f>
        <v>25</v>
      </c>
      <c r="I37" s="12">
        <f>VLOOKUP($B37,[1]原始成績!$B$4:$P$220,8,FALSE)</f>
        <v>30</v>
      </c>
      <c r="J37" s="12">
        <f>VLOOKUP($B37,[1]原始成績!$B$4:$P$220,9,FALSE)</f>
        <v>0</v>
      </c>
      <c r="K37" s="12">
        <f t="shared" si="0"/>
        <v>75</v>
      </c>
      <c r="L37" s="13">
        <f t="shared" si="1"/>
        <v>37</v>
      </c>
      <c r="M37" s="11">
        <f>VLOOKUP($B37,[1]原始成績!$B$4:$P$220,10,FALSE)</f>
        <v>0</v>
      </c>
      <c r="N37" s="12">
        <f>VLOOKUP($B37,[1]原始成績!$B$4:$P$220,11,FALSE)</f>
        <v>0</v>
      </c>
      <c r="O37" s="12">
        <f>VLOOKUP($B37,[1]原始成績!$B$4:$P$220,12,FALSE)</f>
        <v>0</v>
      </c>
      <c r="P37" s="12">
        <f t="shared" si="2"/>
        <v>0</v>
      </c>
      <c r="Q37" s="14">
        <f t="shared" si="3"/>
        <v>21</v>
      </c>
      <c r="R37" s="15">
        <f>VLOOKUP($B37,[1]原始成績!$B$4:$P$220,13,FALSE)</f>
        <v>0</v>
      </c>
      <c r="S37" s="12">
        <f>VLOOKUP($B37,[1]原始成績!$B$4:$P$220,14,FALSE)</f>
        <v>1</v>
      </c>
      <c r="T37" s="12">
        <f>VLOOKUP($B37,[1]原始成績!$B$4:$P$220,15,FALSE)</f>
        <v>5</v>
      </c>
      <c r="U37" s="12">
        <f t="shared" si="4"/>
        <v>6</v>
      </c>
      <c r="V37" s="13">
        <f t="shared" si="5"/>
        <v>27</v>
      </c>
      <c r="W37" s="11">
        <f t="shared" si="6"/>
        <v>85</v>
      </c>
      <c r="X37" s="14">
        <f t="shared" si="7"/>
        <v>33</v>
      </c>
    </row>
    <row r="38" spans="2:24" ht="20.100000000000001" customHeight="1" thickBot="1" x14ac:dyDescent="0.3">
      <c r="B38" s="7" t="s">
        <v>103</v>
      </c>
      <c r="C38" s="8" t="s">
        <v>104</v>
      </c>
      <c r="D38" s="9" t="s">
        <v>62</v>
      </c>
      <c r="E38" s="10" t="s">
        <v>21</v>
      </c>
      <c r="F38" s="11">
        <f>VLOOKUP($B38,[1]原始成績!$B$4:$P$220,5,FALSE)</f>
        <v>0</v>
      </c>
      <c r="G38" s="12">
        <f>VLOOKUP($B38,[1]原始成績!$B$4:$P$220,6,FALSE)</f>
        <v>127.9</v>
      </c>
      <c r="H38" s="12">
        <f>VLOOKUP($B38,[1]原始成績!$B$4:$P$220,7,FALSE)</f>
        <v>0</v>
      </c>
      <c r="I38" s="12">
        <f>VLOOKUP($B38,[1]原始成績!$B$4:$P$220,8,FALSE)</f>
        <v>144</v>
      </c>
      <c r="J38" s="12">
        <f>VLOOKUP($B38,[1]原始成績!$B$4:$P$220,9,FALSE)</f>
        <v>145.19999999999999</v>
      </c>
      <c r="K38" s="12">
        <f t="shared" si="0"/>
        <v>145.19999999999999</v>
      </c>
      <c r="L38" s="13">
        <f t="shared" si="1"/>
        <v>31</v>
      </c>
      <c r="M38" s="11">
        <f>VLOOKUP($B38,[1]原始成績!$B$4:$P$220,10,FALSE)</f>
        <v>0</v>
      </c>
      <c r="N38" s="12">
        <f>VLOOKUP($B38,[1]原始成績!$B$4:$P$220,11,FALSE)</f>
        <v>0</v>
      </c>
      <c r="O38" s="12">
        <f>VLOOKUP($B38,[1]原始成績!$B$4:$P$220,12,FALSE)</f>
        <v>0</v>
      </c>
      <c r="P38" s="12">
        <f t="shared" si="2"/>
        <v>0</v>
      </c>
      <c r="Q38" s="14">
        <f t="shared" si="3"/>
        <v>21</v>
      </c>
      <c r="R38" s="15">
        <f>VLOOKUP($B38,[1]原始成績!$B$4:$P$220,13,FALSE)</f>
        <v>0</v>
      </c>
      <c r="S38" s="12">
        <f>VLOOKUP($B38,[1]原始成績!$B$4:$P$220,14,FALSE)</f>
        <v>0</v>
      </c>
      <c r="T38" s="12">
        <f>VLOOKUP($B38,[1]原始成績!$B$4:$P$220,15,FALSE)</f>
        <v>4</v>
      </c>
      <c r="U38" s="12">
        <f t="shared" si="4"/>
        <v>4</v>
      </c>
      <c r="V38" s="13">
        <f t="shared" si="5"/>
        <v>35</v>
      </c>
      <c r="W38" s="11">
        <f t="shared" si="6"/>
        <v>87</v>
      </c>
      <c r="X38" s="14">
        <f t="shared" si="7"/>
        <v>35</v>
      </c>
    </row>
    <row r="39" spans="2:24" ht="20.100000000000001" customHeight="1" thickBot="1" x14ac:dyDescent="0.3">
      <c r="B39" s="7" t="s">
        <v>105</v>
      </c>
      <c r="C39" s="8" t="s">
        <v>106</v>
      </c>
      <c r="D39" s="9" t="s">
        <v>62</v>
      </c>
      <c r="E39" s="10" t="s">
        <v>21</v>
      </c>
      <c r="F39" s="11">
        <f>VLOOKUP($B39,[1]原始成績!$B$4:$P$220,5,FALSE)</f>
        <v>138.19999999999999</v>
      </c>
      <c r="G39" s="12">
        <f>VLOOKUP($B39,[1]原始成績!$B$4:$P$220,6,FALSE)</f>
        <v>0</v>
      </c>
      <c r="H39" s="12">
        <f>VLOOKUP($B39,[1]原始成績!$B$4:$P$220,7,FALSE)</f>
        <v>44.2</v>
      </c>
      <c r="I39" s="12">
        <f>VLOOKUP($B39,[1]原始成績!$B$4:$P$220,8,FALSE)</f>
        <v>104.5</v>
      </c>
      <c r="J39" s="12">
        <f>VLOOKUP($B39,[1]原始成績!$B$4:$P$220,9,FALSE)</f>
        <v>128.9</v>
      </c>
      <c r="K39" s="12">
        <f t="shared" si="0"/>
        <v>138.19999999999999</v>
      </c>
      <c r="L39" s="13">
        <f t="shared" si="1"/>
        <v>34</v>
      </c>
      <c r="M39" s="11">
        <f>VLOOKUP($B39,[1]原始成績!$B$4:$P$220,10,FALSE)</f>
        <v>0</v>
      </c>
      <c r="N39" s="12">
        <f>VLOOKUP($B39,[1]原始成績!$B$4:$P$220,11,FALSE)</f>
        <v>0</v>
      </c>
      <c r="O39" s="12">
        <f>VLOOKUP($B39,[1]原始成績!$B$4:$P$220,12,FALSE)</f>
        <v>0</v>
      </c>
      <c r="P39" s="12">
        <f t="shared" si="2"/>
        <v>0</v>
      </c>
      <c r="Q39" s="14">
        <f t="shared" si="3"/>
        <v>21</v>
      </c>
      <c r="R39" s="15">
        <f>VLOOKUP($B39,[1]原始成績!$B$4:$P$220,13,FALSE)</f>
        <v>0</v>
      </c>
      <c r="S39" s="12">
        <f>VLOOKUP($B39,[1]原始成績!$B$4:$P$220,14,FALSE)</f>
        <v>2</v>
      </c>
      <c r="T39" s="12">
        <f>VLOOKUP($B39,[1]原始成績!$B$4:$P$220,15,FALSE)</f>
        <v>3</v>
      </c>
      <c r="U39" s="12">
        <f t="shared" si="4"/>
        <v>5</v>
      </c>
      <c r="V39" s="13">
        <f t="shared" si="5"/>
        <v>32</v>
      </c>
      <c r="W39" s="11">
        <f t="shared" si="6"/>
        <v>87</v>
      </c>
      <c r="X39" s="14">
        <f t="shared" si="7"/>
        <v>35</v>
      </c>
    </row>
    <row r="40" spans="2:24" ht="20.100000000000001" customHeight="1" thickBot="1" x14ac:dyDescent="0.3">
      <c r="B40" s="7" t="s">
        <v>107</v>
      </c>
      <c r="C40" s="8" t="s">
        <v>108</v>
      </c>
      <c r="D40" s="9" t="s">
        <v>62</v>
      </c>
      <c r="E40" s="10" t="s">
        <v>21</v>
      </c>
      <c r="F40" s="11">
        <f>VLOOKUP($B40,[1]原始成績!$B$4:$P$220,5,FALSE)</f>
        <v>0</v>
      </c>
      <c r="G40" s="12">
        <f>VLOOKUP($B40,[1]原始成績!$B$4:$P$220,6,FALSE)</f>
        <v>137.80000000000001</v>
      </c>
      <c r="H40" s="12">
        <f>VLOOKUP($B40,[1]原始成績!$B$4:$P$220,7,FALSE)</f>
        <v>50</v>
      </c>
      <c r="I40" s="12">
        <f>VLOOKUP($B40,[1]原始成績!$B$4:$P$220,8,FALSE)</f>
        <v>0</v>
      </c>
      <c r="J40" s="12">
        <f>VLOOKUP($B40,[1]原始成績!$B$4:$P$220,9,FALSE)</f>
        <v>60</v>
      </c>
      <c r="K40" s="12">
        <f t="shared" si="0"/>
        <v>137.80000000000001</v>
      </c>
      <c r="L40" s="13">
        <f t="shared" si="1"/>
        <v>35</v>
      </c>
      <c r="M40" s="11">
        <f>VLOOKUP($B40,[1]原始成績!$B$4:$P$220,10,FALSE)</f>
        <v>0</v>
      </c>
      <c r="N40" s="12">
        <f>VLOOKUP($B40,[1]原始成績!$B$4:$P$220,11,FALSE)</f>
        <v>0</v>
      </c>
      <c r="O40" s="12">
        <f>VLOOKUP($B40,[1]原始成績!$B$4:$P$220,12,FALSE)</f>
        <v>0</v>
      </c>
      <c r="P40" s="12">
        <f t="shared" si="2"/>
        <v>0</v>
      </c>
      <c r="Q40" s="14">
        <f t="shared" si="3"/>
        <v>21</v>
      </c>
      <c r="R40" s="15">
        <f>VLOOKUP($B40,[1]原始成績!$B$4:$P$220,13,FALSE)</f>
        <v>0</v>
      </c>
      <c r="S40" s="12">
        <f>VLOOKUP($B40,[1]原始成績!$B$4:$P$220,14,FALSE)</f>
        <v>4</v>
      </c>
      <c r="T40" s="12">
        <f>VLOOKUP($B40,[1]原始成績!$B$4:$P$220,15,FALSE)</f>
        <v>1</v>
      </c>
      <c r="U40" s="12">
        <f t="shared" si="4"/>
        <v>5</v>
      </c>
      <c r="V40" s="13">
        <f t="shared" si="5"/>
        <v>32</v>
      </c>
      <c r="W40" s="11">
        <f t="shared" si="6"/>
        <v>88</v>
      </c>
      <c r="X40" s="14">
        <f t="shared" si="7"/>
        <v>37</v>
      </c>
    </row>
    <row r="41" spans="2:24" ht="20.100000000000001" customHeight="1" thickBot="1" x14ac:dyDescent="0.3">
      <c r="B41" s="7" t="s">
        <v>109</v>
      </c>
      <c r="C41" s="8" t="s">
        <v>110</v>
      </c>
      <c r="D41" s="9" t="s">
        <v>111</v>
      </c>
      <c r="E41" s="10" t="s">
        <v>21</v>
      </c>
      <c r="F41" s="11">
        <f>VLOOKUP($B41,[1]原始成績!$B$4:$P$220,5,FALSE)</f>
        <v>0</v>
      </c>
      <c r="G41" s="12">
        <f>VLOOKUP($B41,[1]原始成績!$B$4:$P$220,6,FALSE)</f>
        <v>0</v>
      </c>
      <c r="H41" s="12">
        <f>VLOOKUP($B41,[1]原始成績!$B$4:$P$220,7,FALSE)</f>
        <v>95.2</v>
      </c>
      <c r="I41" s="12">
        <f>VLOOKUP($B41,[1]原始成績!$B$4:$P$220,8,FALSE)</f>
        <v>0</v>
      </c>
      <c r="J41" s="12">
        <f>VLOOKUP($B41,[1]原始成績!$B$4:$P$220,9,FALSE)</f>
        <v>139</v>
      </c>
      <c r="K41" s="12">
        <f t="shared" si="0"/>
        <v>139</v>
      </c>
      <c r="L41" s="13">
        <f t="shared" si="1"/>
        <v>33</v>
      </c>
      <c r="M41" s="11">
        <f>VLOOKUP($B41,[1]原始成績!$B$4:$P$220,10,FALSE)</f>
        <v>0</v>
      </c>
      <c r="N41" s="12">
        <f>VLOOKUP($B41,[1]原始成績!$B$4:$P$220,11,FALSE)</f>
        <v>0</v>
      </c>
      <c r="O41" s="12">
        <f>VLOOKUP($B41,[1]原始成績!$B$4:$P$220,12,FALSE)</f>
        <v>0</v>
      </c>
      <c r="P41" s="12">
        <f t="shared" si="2"/>
        <v>0</v>
      </c>
      <c r="Q41" s="14">
        <f t="shared" si="3"/>
        <v>21</v>
      </c>
      <c r="R41" s="15">
        <f>VLOOKUP($B41,[1]原始成績!$B$4:$P$220,13,FALSE)</f>
        <v>1</v>
      </c>
      <c r="S41" s="12">
        <f>VLOOKUP($B41,[1]原始成績!$B$4:$P$220,14,FALSE)</f>
        <v>0</v>
      </c>
      <c r="T41" s="12">
        <f>VLOOKUP($B41,[1]原始成績!$B$4:$P$220,15,FALSE)</f>
        <v>3</v>
      </c>
      <c r="U41" s="12">
        <f t="shared" si="4"/>
        <v>4</v>
      </c>
      <c r="V41" s="13">
        <f t="shared" si="5"/>
        <v>35</v>
      </c>
      <c r="W41" s="11">
        <f t="shared" si="6"/>
        <v>89</v>
      </c>
      <c r="X41" s="14">
        <f t="shared" si="7"/>
        <v>38</v>
      </c>
    </row>
    <row r="42" spans="2:24" ht="20.100000000000001" customHeight="1" thickBot="1" x14ac:dyDescent="0.3">
      <c r="B42" s="7" t="s">
        <v>112</v>
      </c>
      <c r="C42" s="8" t="s">
        <v>113</v>
      </c>
      <c r="D42" s="9" t="s">
        <v>62</v>
      </c>
      <c r="E42" s="10" t="s">
        <v>21</v>
      </c>
      <c r="F42" s="16" t="str">
        <f>VLOOKUP($B42,[1]原始成績!$B$4:$P$220,5,FALSE)</f>
        <v>缺</v>
      </c>
      <c r="G42" s="17"/>
      <c r="H42" s="17"/>
      <c r="I42" s="17">
        <f>VLOOKUP($B42,[1]原始成績!$B$4:$P$220,8,FALSE)</f>
        <v>0</v>
      </c>
      <c r="J42" s="17">
        <f>VLOOKUP($B42,[1]原始成績!$B$4:$P$220,9,FALSE)</f>
        <v>0</v>
      </c>
      <c r="K42" s="17">
        <f t="shared" si="0"/>
        <v>0</v>
      </c>
      <c r="L42" s="18">
        <f t="shared" si="1"/>
        <v>38</v>
      </c>
      <c r="M42" s="16">
        <f>VLOOKUP($B42,[1]原始成績!$B$4:$P$220,10,FALSE)</f>
        <v>0</v>
      </c>
      <c r="N42" s="17">
        <f>VLOOKUP($B42,[1]原始成績!$B$4:$P$220,11,FALSE)</f>
        <v>0</v>
      </c>
      <c r="O42" s="17">
        <f>VLOOKUP($B42,[1]原始成績!$B$4:$P$220,12,FALSE)</f>
        <v>0</v>
      </c>
      <c r="P42" s="17">
        <f t="shared" si="2"/>
        <v>0</v>
      </c>
      <c r="Q42" s="19">
        <f t="shared" si="3"/>
        <v>21</v>
      </c>
      <c r="R42" s="20">
        <f>VLOOKUP($B42,[1]原始成績!$B$4:$P$220,13,FALSE)</f>
        <v>0</v>
      </c>
      <c r="S42" s="17">
        <f>VLOOKUP($B42,[1]原始成績!$B$4:$P$220,14,FALSE)</f>
        <v>0</v>
      </c>
      <c r="T42" s="17">
        <f>VLOOKUP($B42,[1]原始成績!$B$4:$P$220,15,FALSE)</f>
        <v>0</v>
      </c>
      <c r="U42" s="17">
        <f t="shared" si="4"/>
        <v>0</v>
      </c>
      <c r="V42" s="18">
        <f t="shared" si="5"/>
        <v>39</v>
      </c>
      <c r="W42" s="16">
        <f t="shared" si="6"/>
        <v>98</v>
      </c>
      <c r="X42" s="19">
        <f t="shared" si="7"/>
        <v>39</v>
      </c>
    </row>
    <row r="43" spans="2:24" ht="20.100000000000001" customHeight="1" thickTop="1" thickBot="1" x14ac:dyDescent="0.3">
      <c r="B43" s="70" t="s">
        <v>114</v>
      </c>
      <c r="C43" s="70" t="s">
        <v>115</v>
      </c>
      <c r="D43" s="71" t="s">
        <v>116</v>
      </c>
      <c r="E43" s="72" t="s">
        <v>117</v>
      </c>
      <c r="F43" s="65">
        <f>VLOOKUP($B43,[1]原始成績!$B$4:$P$220,5,FALSE)</f>
        <v>250.4</v>
      </c>
      <c r="G43" s="66">
        <f>VLOOKUP($B43,[1]原始成績!$B$4:$P$220,6,FALSE)</f>
        <v>0</v>
      </c>
      <c r="H43" s="66">
        <f>VLOOKUP($B43,[1]原始成績!$B$4:$P$220,7,FALSE)</f>
        <v>250.9</v>
      </c>
      <c r="I43" s="66">
        <f>VLOOKUP($B43,[1]原始成績!$B$4:$P$220,8,FALSE)</f>
        <v>242.6</v>
      </c>
      <c r="J43" s="66">
        <f>VLOOKUP($B43,[1]原始成績!$B$4:$P$220,9,FALSE)</f>
        <v>251.5</v>
      </c>
      <c r="K43" s="66">
        <f t="shared" si="0"/>
        <v>251.5</v>
      </c>
      <c r="L43" s="67">
        <f t="shared" ref="L43:L66" si="8">RANK($K43,$K$43:$K$66)</f>
        <v>2</v>
      </c>
      <c r="M43" s="65">
        <f>VLOOKUP($B43,[1]原始成績!$B$4:$P$220,10,FALSE)</f>
        <v>0</v>
      </c>
      <c r="N43" s="66">
        <f>VLOOKUP($B43,[1]原始成績!$B$4:$P$220,11,FALSE)</f>
        <v>0</v>
      </c>
      <c r="O43" s="66">
        <f>VLOOKUP($B43,[1]原始成績!$B$4:$P$220,12,FALSE)</f>
        <v>4</v>
      </c>
      <c r="P43" s="66">
        <f t="shared" si="2"/>
        <v>4</v>
      </c>
      <c r="Q43" s="68">
        <f t="shared" ref="Q43:Q66" si="9">RANK($P43,$P$43:$P$66)</f>
        <v>1</v>
      </c>
      <c r="R43" s="69">
        <f>VLOOKUP($B43,[1]原始成績!$B$4:$P$220,13,FALSE)</f>
        <v>2</v>
      </c>
      <c r="S43" s="66">
        <f>VLOOKUP($B43,[1]原始成績!$B$4:$P$220,14,FALSE)</f>
        <v>5</v>
      </c>
      <c r="T43" s="66">
        <f>VLOOKUP($B43,[1]原始成績!$B$4:$P$220,15,FALSE)</f>
        <v>4</v>
      </c>
      <c r="U43" s="66">
        <f t="shared" si="4"/>
        <v>11</v>
      </c>
      <c r="V43" s="67">
        <f t="shared" ref="V43:V66" si="10">RANK($U43,$U$43:$U$66)</f>
        <v>1</v>
      </c>
      <c r="W43" s="65">
        <f t="shared" si="6"/>
        <v>4</v>
      </c>
      <c r="X43" s="68">
        <f t="shared" ref="X43:X66" si="11">RANK($W43,$W$43:$W$66,1)</f>
        <v>1</v>
      </c>
    </row>
    <row r="44" spans="2:24" ht="20.100000000000001" customHeight="1" thickBot="1" x14ac:dyDescent="0.3">
      <c r="B44" s="70" t="s">
        <v>118</v>
      </c>
      <c r="C44" s="70" t="s">
        <v>119</v>
      </c>
      <c r="D44" s="71" t="s">
        <v>120</v>
      </c>
      <c r="E44" s="72" t="s">
        <v>117</v>
      </c>
      <c r="F44" s="73">
        <f>VLOOKUP($B44,[1]原始成績!$B$4:$P$220,5,FALSE)</f>
        <v>227.7</v>
      </c>
      <c r="G44" s="74">
        <f>VLOOKUP($B44,[1]原始成績!$B$4:$P$220,6,FALSE)</f>
        <v>227.2</v>
      </c>
      <c r="H44" s="74">
        <f>VLOOKUP($B44,[1]原始成績!$B$4:$P$220,7,FALSE)</f>
        <v>223.6</v>
      </c>
      <c r="I44" s="74">
        <f>VLOOKUP($B44,[1]原始成績!$B$4:$P$220,8,FALSE)</f>
        <v>226.4</v>
      </c>
      <c r="J44" s="74">
        <f>VLOOKUP($B44,[1]原始成績!$B$4:$P$220,9,FALSE)</f>
        <v>217.7</v>
      </c>
      <c r="K44" s="74">
        <f t="shared" si="0"/>
        <v>227.7</v>
      </c>
      <c r="L44" s="75">
        <f t="shared" si="8"/>
        <v>4</v>
      </c>
      <c r="M44" s="73">
        <f>VLOOKUP($B44,[1]原始成績!$B$4:$P$220,10,FALSE)</f>
        <v>0</v>
      </c>
      <c r="N44" s="74">
        <f>VLOOKUP($B44,[1]原始成績!$B$4:$P$220,11,FALSE)</f>
        <v>3</v>
      </c>
      <c r="O44" s="74">
        <f>VLOOKUP($B44,[1]原始成績!$B$4:$P$220,12,FALSE)</f>
        <v>0</v>
      </c>
      <c r="P44" s="74">
        <f t="shared" si="2"/>
        <v>3</v>
      </c>
      <c r="Q44" s="76">
        <f t="shared" si="9"/>
        <v>4</v>
      </c>
      <c r="R44" s="77">
        <f>VLOOKUP($B44,[1]原始成績!$B$4:$P$220,13,FALSE)</f>
        <v>3</v>
      </c>
      <c r="S44" s="74">
        <f>VLOOKUP($B44,[1]原始成績!$B$4:$P$220,14,FALSE)</f>
        <v>1</v>
      </c>
      <c r="T44" s="74">
        <f>VLOOKUP($B44,[1]原始成績!$B$4:$P$220,15,FALSE)</f>
        <v>5</v>
      </c>
      <c r="U44" s="74">
        <f t="shared" si="4"/>
        <v>9</v>
      </c>
      <c r="V44" s="75">
        <f t="shared" si="10"/>
        <v>4</v>
      </c>
      <c r="W44" s="73">
        <f t="shared" si="6"/>
        <v>12</v>
      </c>
      <c r="X44" s="76">
        <f t="shared" si="11"/>
        <v>2</v>
      </c>
    </row>
    <row r="45" spans="2:24" ht="20.100000000000001" customHeight="1" thickBot="1" x14ac:dyDescent="0.3">
      <c r="B45" s="70" t="s">
        <v>121</v>
      </c>
      <c r="C45" s="78" t="s">
        <v>122</v>
      </c>
      <c r="D45" s="71" t="s">
        <v>62</v>
      </c>
      <c r="E45" s="72" t="s">
        <v>117</v>
      </c>
      <c r="F45" s="73">
        <f>VLOOKUP($B45,[1]原始成績!$B$4:$P$220,5,FALSE)</f>
        <v>253.2</v>
      </c>
      <c r="G45" s="74">
        <f>VLOOKUP($B45,[1]原始成績!$B$4:$P$220,6,FALSE)</f>
        <v>266</v>
      </c>
      <c r="H45" s="74">
        <f>VLOOKUP($B45,[1]原始成績!$B$4:$P$220,7,FALSE)</f>
        <v>0</v>
      </c>
      <c r="I45" s="74">
        <f>VLOOKUP($B45,[1]原始成績!$B$4:$P$220,8,FALSE)</f>
        <v>197.3</v>
      </c>
      <c r="J45" s="74">
        <f>VLOOKUP($B45,[1]原始成績!$B$4:$P$220,9,FALSE)</f>
        <v>261.60000000000002</v>
      </c>
      <c r="K45" s="74">
        <f t="shared" si="0"/>
        <v>266</v>
      </c>
      <c r="L45" s="75">
        <f t="shared" si="8"/>
        <v>1</v>
      </c>
      <c r="M45" s="73">
        <f>VLOOKUP($B45,[1]原始成績!$B$4:$P$220,10,FALSE)</f>
        <v>0</v>
      </c>
      <c r="N45" s="74">
        <f>VLOOKUP($B45,[1]原始成績!$B$4:$P$220,11,FALSE)</f>
        <v>0</v>
      </c>
      <c r="O45" s="74">
        <f>VLOOKUP($B45,[1]原始成績!$B$4:$P$220,12,FALSE)</f>
        <v>2</v>
      </c>
      <c r="P45" s="74">
        <f t="shared" si="2"/>
        <v>2</v>
      </c>
      <c r="Q45" s="76">
        <f t="shared" si="9"/>
        <v>6</v>
      </c>
      <c r="R45" s="77">
        <f>VLOOKUP($B45,[1]原始成績!$B$4:$P$220,13,FALSE)</f>
        <v>1</v>
      </c>
      <c r="S45" s="74">
        <f>VLOOKUP($B45,[1]原始成績!$B$4:$P$220,14,FALSE)</f>
        <v>2</v>
      </c>
      <c r="T45" s="74">
        <f>VLOOKUP($B45,[1]原始成績!$B$4:$P$220,15,FALSE)</f>
        <v>5</v>
      </c>
      <c r="U45" s="74">
        <f t="shared" si="4"/>
        <v>8</v>
      </c>
      <c r="V45" s="75">
        <f t="shared" si="10"/>
        <v>6</v>
      </c>
      <c r="W45" s="73">
        <f t="shared" si="6"/>
        <v>13</v>
      </c>
      <c r="X45" s="76">
        <f t="shared" si="11"/>
        <v>3</v>
      </c>
    </row>
    <row r="46" spans="2:24" ht="20.100000000000001" customHeight="1" thickBot="1" x14ac:dyDescent="0.3">
      <c r="B46" s="21" t="s">
        <v>123</v>
      </c>
      <c r="C46" s="21" t="s">
        <v>124</v>
      </c>
      <c r="D46" s="22" t="s">
        <v>125</v>
      </c>
      <c r="E46" s="23" t="s">
        <v>117</v>
      </c>
      <c r="F46" s="24">
        <f>VLOOKUP($B46,[1]原始成績!$B$4:$P$220,5,FALSE)</f>
        <v>185.6</v>
      </c>
      <c r="G46" s="25">
        <f>VLOOKUP($B46,[1]原始成績!$B$4:$P$220,6,FALSE)</f>
        <v>166.9</v>
      </c>
      <c r="H46" s="25">
        <f>VLOOKUP($B46,[1]原始成績!$B$4:$P$220,7,FALSE)</f>
        <v>199.6</v>
      </c>
      <c r="I46" s="25">
        <f>VLOOKUP($B46,[1]原始成績!$B$4:$P$220,8,FALSE)</f>
        <v>204.1</v>
      </c>
      <c r="J46" s="25">
        <f>VLOOKUP($B46,[1]原始成績!$B$4:$P$220,9,FALSE)</f>
        <v>213.1</v>
      </c>
      <c r="K46" s="25">
        <f t="shared" si="0"/>
        <v>213.1</v>
      </c>
      <c r="L46" s="26">
        <f t="shared" si="8"/>
        <v>7</v>
      </c>
      <c r="M46" s="24">
        <f>VLOOKUP($B46,[1]原始成績!$B$4:$P$220,10,FALSE)</f>
        <v>0</v>
      </c>
      <c r="N46" s="25">
        <f>VLOOKUP($B46,[1]原始成績!$B$4:$P$220,11,FALSE)</f>
        <v>1</v>
      </c>
      <c r="O46" s="25">
        <f>VLOOKUP($B46,[1]原始成績!$B$4:$P$220,12,FALSE)</f>
        <v>1</v>
      </c>
      <c r="P46" s="25">
        <f t="shared" si="2"/>
        <v>2</v>
      </c>
      <c r="Q46" s="27">
        <f t="shared" si="9"/>
        <v>6</v>
      </c>
      <c r="R46" s="28">
        <f>VLOOKUP($B46,[1]原始成績!$B$4:$P$220,13,FALSE)</f>
        <v>3</v>
      </c>
      <c r="S46" s="25">
        <f>VLOOKUP($B46,[1]原始成績!$B$4:$P$220,14,FALSE)</f>
        <v>4</v>
      </c>
      <c r="T46" s="25">
        <f>VLOOKUP($B46,[1]原始成績!$B$4:$P$220,15,FALSE)</f>
        <v>3</v>
      </c>
      <c r="U46" s="25">
        <f t="shared" si="4"/>
        <v>10</v>
      </c>
      <c r="V46" s="26">
        <f t="shared" si="10"/>
        <v>2</v>
      </c>
      <c r="W46" s="24">
        <f t="shared" si="6"/>
        <v>15</v>
      </c>
      <c r="X46" s="27">
        <f t="shared" si="11"/>
        <v>4</v>
      </c>
    </row>
    <row r="47" spans="2:24" ht="20.100000000000001" customHeight="1" thickBot="1" x14ac:dyDescent="0.3">
      <c r="B47" s="21" t="s">
        <v>126</v>
      </c>
      <c r="C47" s="21" t="s">
        <v>127</v>
      </c>
      <c r="D47" s="22" t="s">
        <v>92</v>
      </c>
      <c r="E47" s="23" t="s">
        <v>117</v>
      </c>
      <c r="F47" s="24">
        <f>VLOOKUP($B47,[1]原始成績!$B$4:$P$220,5,FALSE)</f>
        <v>204</v>
      </c>
      <c r="G47" s="25">
        <f>VLOOKUP($B47,[1]原始成績!$B$4:$P$220,6,FALSE)</f>
        <v>211.3</v>
      </c>
      <c r="H47" s="25">
        <f>VLOOKUP($B47,[1]原始成績!$B$4:$P$220,7,FALSE)</f>
        <v>217</v>
      </c>
      <c r="I47" s="25">
        <f>VLOOKUP($B47,[1]原始成績!$B$4:$P$220,8,FALSE)</f>
        <v>199.8</v>
      </c>
      <c r="J47" s="25">
        <f>VLOOKUP($B47,[1]原始成績!$B$4:$P$220,9,FALSE)</f>
        <v>196.6</v>
      </c>
      <c r="K47" s="25">
        <f t="shared" si="0"/>
        <v>217</v>
      </c>
      <c r="L47" s="26">
        <f t="shared" si="8"/>
        <v>6</v>
      </c>
      <c r="M47" s="24">
        <f>VLOOKUP($B47,[1]原始成績!$B$4:$P$220,10,FALSE)</f>
        <v>0</v>
      </c>
      <c r="N47" s="25">
        <f>VLOOKUP($B47,[1]原始成績!$B$4:$P$220,11,FALSE)</f>
        <v>2</v>
      </c>
      <c r="O47" s="25">
        <f>VLOOKUP($B47,[1]原始成績!$B$4:$P$220,12,FALSE)</f>
        <v>0</v>
      </c>
      <c r="P47" s="25">
        <f t="shared" si="2"/>
        <v>2</v>
      </c>
      <c r="Q47" s="27">
        <f t="shared" si="9"/>
        <v>6</v>
      </c>
      <c r="R47" s="28">
        <f>VLOOKUP($B47,[1]原始成績!$B$4:$P$220,13,FALSE)</f>
        <v>2</v>
      </c>
      <c r="S47" s="25">
        <f>VLOOKUP($B47,[1]原始成績!$B$4:$P$220,14,FALSE)</f>
        <v>3</v>
      </c>
      <c r="T47" s="25">
        <f>VLOOKUP($B47,[1]原始成績!$B$4:$P$220,15,FALSE)</f>
        <v>4</v>
      </c>
      <c r="U47" s="25">
        <f t="shared" si="4"/>
        <v>9</v>
      </c>
      <c r="V47" s="26">
        <f t="shared" si="10"/>
        <v>4</v>
      </c>
      <c r="W47" s="24">
        <f t="shared" si="6"/>
        <v>16</v>
      </c>
      <c r="X47" s="27">
        <f t="shared" si="11"/>
        <v>5</v>
      </c>
    </row>
    <row r="48" spans="2:24" ht="20.100000000000001" customHeight="1" thickBot="1" x14ac:dyDescent="0.3">
      <c r="B48" s="21" t="s">
        <v>128</v>
      </c>
      <c r="C48" s="21" t="s">
        <v>129</v>
      </c>
      <c r="D48" s="22" t="s">
        <v>130</v>
      </c>
      <c r="E48" s="23" t="s">
        <v>117</v>
      </c>
      <c r="F48" s="24">
        <f>VLOOKUP($B48,[1]原始成績!$B$4:$P$220,5,FALSE)</f>
        <v>196</v>
      </c>
      <c r="G48" s="25">
        <f>VLOOKUP($B48,[1]原始成績!$B$4:$P$220,6,FALSE)</f>
        <v>205.4</v>
      </c>
      <c r="H48" s="25">
        <f>VLOOKUP($B48,[1]原始成績!$B$4:$P$220,7,FALSE)</f>
        <v>205.7</v>
      </c>
      <c r="I48" s="25">
        <f>VLOOKUP($B48,[1]原始成績!$B$4:$P$220,8,FALSE)</f>
        <v>0</v>
      </c>
      <c r="J48" s="25">
        <f>VLOOKUP($B48,[1]原始成績!$B$4:$P$220,9,FALSE)</f>
        <v>203.7</v>
      </c>
      <c r="K48" s="25">
        <f t="shared" si="0"/>
        <v>205.7</v>
      </c>
      <c r="L48" s="26">
        <f t="shared" si="8"/>
        <v>8</v>
      </c>
      <c r="M48" s="24">
        <f>VLOOKUP($B48,[1]原始成績!$B$4:$P$220,10,FALSE)</f>
        <v>1</v>
      </c>
      <c r="N48" s="25">
        <f>VLOOKUP($B48,[1]原始成績!$B$4:$P$220,11,FALSE)</f>
        <v>1</v>
      </c>
      <c r="O48" s="25">
        <f>VLOOKUP($B48,[1]原始成績!$B$4:$P$220,12,FALSE)</f>
        <v>0</v>
      </c>
      <c r="P48" s="25">
        <f t="shared" si="2"/>
        <v>2</v>
      </c>
      <c r="Q48" s="27">
        <f t="shared" si="9"/>
        <v>6</v>
      </c>
      <c r="R48" s="28">
        <f>VLOOKUP($B48,[1]原始成績!$B$4:$P$220,13,FALSE)</f>
        <v>2</v>
      </c>
      <c r="S48" s="25">
        <f>VLOOKUP($B48,[1]原始成績!$B$4:$P$220,14,FALSE)</f>
        <v>4</v>
      </c>
      <c r="T48" s="25">
        <f>VLOOKUP($B48,[1]原始成績!$B$4:$P$220,15,FALSE)</f>
        <v>4</v>
      </c>
      <c r="U48" s="25">
        <f t="shared" si="4"/>
        <v>10</v>
      </c>
      <c r="V48" s="26">
        <f t="shared" si="10"/>
        <v>2</v>
      </c>
      <c r="W48" s="24">
        <f t="shared" si="6"/>
        <v>16</v>
      </c>
      <c r="X48" s="27">
        <f t="shared" si="11"/>
        <v>5</v>
      </c>
    </row>
    <row r="49" spans="2:24" ht="20.100000000000001" customHeight="1" thickBot="1" x14ac:dyDescent="0.3">
      <c r="B49" s="21" t="s">
        <v>131</v>
      </c>
      <c r="C49" s="21" t="s">
        <v>132</v>
      </c>
      <c r="D49" s="22" t="s">
        <v>133</v>
      </c>
      <c r="E49" s="23" t="s">
        <v>117</v>
      </c>
      <c r="F49" s="24">
        <f>VLOOKUP($B49,[1]原始成績!$B$4:$P$220,5,FALSE)</f>
        <v>166.5</v>
      </c>
      <c r="G49" s="25">
        <f>VLOOKUP($B49,[1]原始成績!$B$4:$P$220,6,FALSE)</f>
        <v>153.80000000000001</v>
      </c>
      <c r="H49" s="25">
        <f>VLOOKUP($B49,[1]原始成績!$B$4:$P$220,7,FALSE)</f>
        <v>157.4</v>
      </c>
      <c r="I49" s="25">
        <f>VLOOKUP($B49,[1]原始成績!$B$4:$P$220,8,FALSE)</f>
        <v>0</v>
      </c>
      <c r="J49" s="25">
        <f>VLOOKUP($B49,[1]原始成績!$B$4:$P$220,9,FALSE)</f>
        <v>133.4</v>
      </c>
      <c r="K49" s="25">
        <f t="shared" si="0"/>
        <v>166.5</v>
      </c>
      <c r="L49" s="13">
        <f t="shared" si="8"/>
        <v>10</v>
      </c>
      <c r="M49" s="24">
        <f>VLOOKUP($B49,[1]原始成績!$B$4:$P$220,10,FALSE)</f>
        <v>0</v>
      </c>
      <c r="N49" s="25">
        <f>VLOOKUP($B49,[1]原始成績!$B$4:$P$220,11,FALSE)</f>
        <v>2</v>
      </c>
      <c r="O49" s="25">
        <f>VLOOKUP($B49,[1]原始成績!$B$4:$P$220,12,FALSE)</f>
        <v>2</v>
      </c>
      <c r="P49" s="25">
        <f t="shared" si="2"/>
        <v>4</v>
      </c>
      <c r="Q49" s="27">
        <f t="shared" si="9"/>
        <v>1</v>
      </c>
      <c r="R49" s="28">
        <f>VLOOKUP($B49,[1]原始成績!$B$4:$P$220,13,FALSE)</f>
        <v>0</v>
      </c>
      <c r="S49" s="25">
        <f>VLOOKUP($B49,[1]原始成績!$B$4:$P$220,14,FALSE)</f>
        <v>3</v>
      </c>
      <c r="T49" s="25">
        <f>VLOOKUP($B49,[1]原始成績!$B$4:$P$220,15,FALSE)</f>
        <v>4</v>
      </c>
      <c r="U49" s="25">
        <f t="shared" si="4"/>
        <v>7</v>
      </c>
      <c r="V49" s="26">
        <f t="shared" si="10"/>
        <v>8</v>
      </c>
      <c r="W49" s="24">
        <f t="shared" si="6"/>
        <v>19</v>
      </c>
      <c r="X49" s="27">
        <f t="shared" si="11"/>
        <v>7</v>
      </c>
    </row>
    <row r="50" spans="2:24" ht="20.100000000000001" customHeight="1" thickBot="1" x14ac:dyDescent="0.3">
      <c r="B50" s="21" t="s">
        <v>134</v>
      </c>
      <c r="C50" s="21" t="s">
        <v>135</v>
      </c>
      <c r="D50" s="22" t="s">
        <v>136</v>
      </c>
      <c r="E50" s="23" t="s">
        <v>117</v>
      </c>
      <c r="F50" s="24">
        <f>VLOOKUP($B50,[1]原始成績!$B$4:$P$220,5,FALSE)</f>
        <v>223.9</v>
      </c>
      <c r="G50" s="25">
        <f>VLOOKUP($B50,[1]原始成績!$B$4:$P$220,6,FALSE)</f>
        <v>229.3</v>
      </c>
      <c r="H50" s="25">
        <f>VLOOKUP($B50,[1]原始成績!$B$4:$P$220,7,FALSE)</f>
        <v>236.4</v>
      </c>
      <c r="I50" s="25">
        <f>VLOOKUP($B50,[1]原始成績!$B$4:$P$220,8,FALSE)</f>
        <v>0</v>
      </c>
      <c r="J50" s="25">
        <f>VLOOKUP($B50,[1]原始成績!$B$4:$P$220,9,FALSE)</f>
        <v>232.3</v>
      </c>
      <c r="K50" s="25">
        <f t="shared" si="0"/>
        <v>236.4</v>
      </c>
      <c r="L50" s="26">
        <f t="shared" si="8"/>
        <v>3</v>
      </c>
      <c r="M50" s="24">
        <f>VLOOKUP($B50,[1]原始成績!$B$4:$P$220,10,FALSE)</f>
        <v>0</v>
      </c>
      <c r="N50" s="25">
        <f>VLOOKUP($B50,[1]原始成績!$B$4:$P$220,11,FALSE)</f>
        <v>0</v>
      </c>
      <c r="O50" s="25">
        <f>VLOOKUP($B50,[1]原始成績!$B$4:$P$220,12,FALSE)</f>
        <v>0</v>
      </c>
      <c r="P50" s="25">
        <f t="shared" si="2"/>
        <v>0</v>
      </c>
      <c r="Q50" s="27">
        <f t="shared" si="9"/>
        <v>11</v>
      </c>
      <c r="R50" s="28">
        <f>VLOOKUP($B50,[1]原始成績!$B$4:$P$220,13,FALSE)</f>
        <v>0</v>
      </c>
      <c r="S50" s="25">
        <f>VLOOKUP($B50,[1]原始成績!$B$4:$P$220,14,FALSE)</f>
        <v>2</v>
      </c>
      <c r="T50" s="25">
        <f>VLOOKUP($B50,[1]原始成績!$B$4:$P$220,15,FALSE)</f>
        <v>5</v>
      </c>
      <c r="U50" s="25">
        <f t="shared" si="4"/>
        <v>7</v>
      </c>
      <c r="V50" s="26">
        <f t="shared" si="10"/>
        <v>8</v>
      </c>
      <c r="W50" s="24">
        <f t="shared" si="6"/>
        <v>22</v>
      </c>
      <c r="X50" s="27">
        <f t="shared" si="11"/>
        <v>8</v>
      </c>
    </row>
    <row r="51" spans="2:24" ht="20.100000000000001" customHeight="1" thickBot="1" x14ac:dyDescent="0.3">
      <c r="B51" s="21" t="s">
        <v>137</v>
      </c>
      <c r="C51" s="21" t="s">
        <v>138</v>
      </c>
      <c r="D51" s="22" t="s">
        <v>38</v>
      </c>
      <c r="E51" s="23" t="s">
        <v>117</v>
      </c>
      <c r="F51" s="24">
        <f>VLOOKUP($B51,[1]原始成績!$B$4:$P$220,5,FALSE)</f>
        <v>210.4</v>
      </c>
      <c r="G51" s="25">
        <f>VLOOKUP($B51,[1]原始成績!$B$4:$P$220,6,FALSE)</f>
        <v>217</v>
      </c>
      <c r="H51" s="25">
        <f>VLOOKUP($B51,[1]原始成績!$B$4:$P$220,7,FALSE)</f>
        <v>214.1</v>
      </c>
      <c r="I51" s="25">
        <f>VLOOKUP($B51,[1]原始成績!$B$4:$P$220,8,FALSE)</f>
        <v>210.3</v>
      </c>
      <c r="J51" s="25">
        <f>VLOOKUP($B51,[1]原始成績!$B$4:$P$220,9,FALSE)</f>
        <v>218.3</v>
      </c>
      <c r="K51" s="25">
        <f t="shared" si="0"/>
        <v>218.3</v>
      </c>
      <c r="L51" s="26">
        <f t="shared" si="8"/>
        <v>5</v>
      </c>
      <c r="M51" s="24">
        <f>VLOOKUP($B51,[1]原始成績!$B$4:$P$220,10,FALSE)</f>
        <v>2</v>
      </c>
      <c r="N51" s="25">
        <f>VLOOKUP($B51,[1]原始成績!$B$4:$P$220,11,FALSE)</f>
        <v>1</v>
      </c>
      <c r="O51" s="25">
        <f>VLOOKUP($B51,[1]原始成績!$B$4:$P$220,12,FALSE)</f>
        <v>1</v>
      </c>
      <c r="P51" s="25">
        <f t="shared" si="2"/>
        <v>4</v>
      </c>
      <c r="Q51" s="27">
        <f t="shared" si="9"/>
        <v>1</v>
      </c>
      <c r="R51" s="28">
        <f>VLOOKUP($B51,[1]原始成績!$B$4:$P$220,13,FALSE)</f>
        <v>0</v>
      </c>
      <c r="S51" s="25">
        <f>VLOOKUP($B51,[1]原始成績!$B$4:$P$220,14,FALSE)</f>
        <v>1</v>
      </c>
      <c r="T51" s="25">
        <f>VLOOKUP($B51,[1]原始成績!$B$4:$P$220,15,FALSE)</f>
        <v>4</v>
      </c>
      <c r="U51" s="25">
        <f t="shared" si="4"/>
        <v>5</v>
      </c>
      <c r="V51" s="26">
        <f t="shared" si="10"/>
        <v>16</v>
      </c>
      <c r="W51" s="24">
        <f t="shared" si="6"/>
        <v>22</v>
      </c>
      <c r="X51" s="27">
        <f t="shared" si="11"/>
        <v>8</v>
      </c>
    </row>
    <row r="52" spans="2:24" ht="20.100000000000001" customHeight="1" thickBot="1" x14ac:dyDescent="0.3">
      <c r="B52" s="21" t="s">
        <v>139</v>
      </c>
      <c r="C52" s="21" t="s">
        <v>140</v>
      </c>
      <c r="D52" s="22" t="s">
        <v>56</v>
      </c>
      <c r="E52" s="23" t="s">
        <v>117</v>
      </c>
      <c r="F52" s="24">
        <f>VLOOKUP($B52,[1]原始成績!$B$4:$P$220,5,FALSE)</f>
        <v>176.8</v>
      </c>
      <c r="G52" s="25">
        <f>VLOOKUP($B52,[1]原始成績!$B$4:$P$220,6,FALSE)</f>
        <v>188.6</v>
      </c>
      <c r="H52" s="25">
        <f>VLOOKUP($B52,[1]原始成績!$B$4:$P$220,7,FALSE)</f>
        <v>176.1</v>
      </c>
      <c r="I52" s="25">
        <f>VLOOKUP($B52,[1]原始成績!$B$4:$P$220,8,FALSE)</f>
        <v>140.4</v>
      </c>
      <c r="J52" s="25">
        <f>VLOOKUP($B52,[1]原始成績!$B$4:$P$220,9,FALSE)</f>
        <v>158.9</v>
      </c>
      <c r="K52" s="25">
        <f t="shared" si="0"/>
        <v>188.6</v>
      </c>
      <c r="L52" s="26">
        <f t="shared" si="8"/>
        <v>9</v>
      </c>
      <c r="M52" s="24">
        <f>VLOOKUP($B52,[1]原始成績!$B$4:$P$220,10,FALSE)</f>
        <v>0</v>
      </c>
      <c r="N52" s="25">
        <f>VLOOKUP($B52,[1]原始成績!$B$4:$P$220,11,FALSE)</f>
        <v>1</v>
      </c>
      <c r="O52" s="25">
        <f>VLOOKUP($B52,[1]原始成績!$B$4:$P$220,12,FALSE)</f>
        <v>0</v>
      </c>
      <c r="P52" s="25">
        <f t="shared" si="2"/>
        <v>1</v>
      </c>
      <c r="Q52" s="27">
        <f t="shared" si="9"/>
        <v>10</v>
      </c>
      <c r="R52" s="28">
        <f>VLOOKUP($B52,[1]原始成績!$B$4:$P$220,13,FALSE)</f>
        <v>1</v>
      </c>
      <c r="S52" s="25">
        <f>VLOOKUP($B52,[1]原始成績!$B$4:$P$220,14,FALSE)</f>
        <v>1</v>
      </c>
      <c r="T52" s="25">
        <f>VLOOKUP($B52,[1]原始成績!$B$4:$P$220,15,FALSE)</f>
        <v>5</v>
      </c>
      <c r="U52" s="25">
        <f t="shared" si="4"/>
        <v>7</v>
      </c>
      <c r="V52" s="26">
        <f t="shared" si="10"/>
        <v>8</v>
      </c>
      <c r="W52" s="24">
        <f t="shared" si="6"/>
        <v>27</v>
      </c>
      <c r="X52" s="27">
        <f t="shared" si="11"/>
        <v>10</v>
      </c>
    </row>
    <row r="53" spans="2:24" ht="20.100000000000001" customHeight="1" thickBot="1" x14ac:dyDescent="0.3">
      <c r="B53" s="21" t="s">
        <v>141</v>
      </c>
      <c r="C53" s="21" t="s">
        <v>142</v>
      </c>
      <c r="D53" s="22" t="s">
        <v>143</v>
      </c>
      <c r="E53" s="23" t="s">
        <v>117</v>
      </c>
      <c r="F53" s="24">
        <f>VLOOKUP($B53,[1]原始成績!$B$4:$P$220,5,FALSE)</f>
        <v>127.7</v>
      </c>
      <c r="G53" s="25">
        <f>VLOOKUP($B53,[1]原始成績!$B$4:$P$220,6,FALSE)</f>
        <v>146.69999999999999</v>
      </c>
      <c r="H53" s="25">
        <f>VLOOKUP($B53,[1]原始成績!$B$4:$P$220,7,FALSE)</f>
        <v>0</v>
      </c>
      <c r="I53" s="25">
        <f>VLOOKUP($B53,[1]原始成績!$B$4:$P$220,8,FALSE)</f>
        <v>142.6</v>
      </c>
      <c r="J53" s="25">
        <f>VLOOKUP($B53,[1]原始成績!$B$4:$P$220,9,FALSE)</f>
        <v>130</v>
      </c>
      <c r="K53" s="25">
        <f t="shared" si="0"/>
        <v>146.69999999999999</v>
      </c>
      <c r="L53" s="26">
        <f t="shared" si="8"/>
        <v>12</v>
      </c>
      <c r="M53" s="24">
        <f>VLOOKUP($B53,[1]原始成績!$B$4:$P$220,10,FALSE)</f>
        <v>0</v>
      </c>
      <c r="N53" s="25">
        <f>VLOOKUP($B53,[1]原始成績!$B$4:$P$220,11,FALSE)</f>
        <v>3</v>
      </c>
      <c r="O53" s="25">
        <f>VLOOKUP($B53,[1]原始成績!$B$4:$P$220,12,FALSE)</f>
        <v>0</v>
      </c>
      <c r="P53" s="25">
        <f t="shared" si="2"/>
        <v>3</v>
      </c>
      <c r="Q53" s="27">
        <f t="shared" si="9"/>
        <v>4</v>
      </c>
      <c r="R53" s="28">
        <f>VLOOKUP($B53,[1]原始成績!$B$4:$P$220,13,FALSE)</f>
        <v>0</v>
      </c>
      <c r="S53" s="25">
        <f>VLOOKUP($B53,[1]原始成績!$B$4:$P$220,14,FALSE)</f>
        <v>1</v>
      </c>
      <c r="T53" s="25">
        <f>VLOOKUP($B53,[1]原始成績!$B$4:$P$220,15,FALSE)</f>
        <v>4</v>
      </c>
      <c r="U53" s="25">
        <f t="shared" si="4"/>
        <v>5</v>
      </c>
      <c r="V53" s="26">
        <f t="shared" si="10"/>
        <v>16</v>
      </c>
      <c r="W53" s="24">
        <f t="shared" si="6"/>
        <v>32</v>
      </c>
      <c r="X53" s="27">
        <f t="shared" si="11"/>
        <v>11</v>
      </c>
    </row>
    <row r="54" spans="2:24" ht="20.100000000000001" customHeight="1" thickBot="1" x14ac:dyDescent="0.3">
      <c r="B54" s="21" t="s">
        <v>144</v>
      </c>
      <c r="C54" s="29" t="s">
        <v>145</v>
      </c>
      <c r="D54" s="22" t="s">
        <v>62</v>
      </c>
      <c r="E54" s="23" t="s">
        <v>117</v>
      </c>
      <c r="F54" s="24">
        <f>VLOOKUP($B54,[1]原始成績!$B$4:$P$220,5,FALSE)</f>
        <v>0</v>
      </c>
      <c r="G54" s="25">
        <f>VLOOKUP($B54,[1]原始成績!$B$4:$P$220,6,FALSE)</f>
        <v>11.8</v>
      </c>
      <c r="H54" s="25">
        <f>VLOOKUP($B54,[1]原始成績!$B$4:$P$220,7,FALSE)</f>
        <v>136</v>
      </c>
      <c r="I54" s="25">
        <f>VLOOKUP($B54,[1]原始成績!$B$4:$P$220,8,FALSE)</f>
        <v>136.5</v>
      </c>
      <c r="J54" s="25">
        <f>VLOOKUP($B54,[1]原始成績!$B$4:$P$220,9,FALSE)</f>
        <v>138.19999999999999</v>
      </c>
      <c r="K54" s="25">
        <f t="shared" si="0"/>
        <v>138.19999999999999</v>
      </c>
      <c r="L54" s="26">
        <f t="shared" si="8"/>
        <v>15</v>
      </c>
      <c r="M54" s="24">
        <f>VLOOKUP($B54,[1]原始成績!$B$4:$P$220,10,FALSE)</f>
        <v>0</v>
      </c>
      <c r="N54" s="25">
        <f>VLOOKUP($B54,[1]原始成績!$B$4:$P$220,11,FALSE)</f>
        <v>0</v>
      </c>
      <c r="O54" s="25">
        <f>VLOOKUP($B54,[1]原始成績!$B$4:$P$220,12,FALSE)</f>
        <v>0</v>
      </c>
      <c r="P54" s="25">
        <f t="shared" si="2"/>
        <v>0</v>
      </c>
      <c r="Q54" s="27">
        <f t="shared" si="9"/>
        <v>11</v>
      </c>
      <c r="R54" s="28">
        <f>VLOOKUP($B54,[1]原始成績!$B$4:$P$220,13,FALSE)</f>
        <v>0</v>
      </c>
      <c r="S54" s="25">
        <f>VLOOKUP($B54,[1]原始成績!$B$4:$P$220,14,FALSE)</f>
        <v>4</v>
      </c>
      <c r="T54" s="25">
        <f>VLOOKUP($B54,[1]原始成績!$B$4:$P$220,15,FALSE)</f>
        <v>3</v>
      </c>
      <c r="U54" s="25">
        <f t="shared" si="4"/>
        <v>7</v>
      </c>
      <c r="V54" s="26">
        <f t="shared" si="10"/>
        <v>8</v>
      </c>
      <c r="W54" s="24">
        <f t="shared" si="6"/>
        <v>34</v>
      </c>
      <c r="X54" s="27">
        <f t="shared" si="11"/>
        <v>12</v>
      </c>
    </row>
    <row r="55" spans="2:24" ht="20.100000000000001" customHeight="1" thickBot="1" x14ac:dyDescent="0.3">
      <c r="B55" s="21" t="s">
        <v>146</v>
      </c>
      <c r="C55" s="29" t="s">
        <v>147</v>
      </c>
      <c r="D55" s="22" t="s">
        <v>62</v>
      </c>
      <c r="E55" s="23" t="s">
        <v>117</v>
      </c>
      <c r="F55" s="24">
        <f>VLOOKUP($B55,[1]原始成績!$B$4:$P$220,5,FALSE)</f>
        <v>0</v>
      </c>
      <c r="G55" s="25">
        <f>VLOOKUP($B55,[1]原始成績!$B$4:$P$220,6,FALSE)</f>
        <v>120.2</v>
      </c>
      <c r="H55" s="25">
        <f>VLOOKUP($B55,[1]原始成績!$B$4:$P$220,7,FALSE)</f>
        <v>0</v>
      </c>
      <c r="I55" s="25">
        <f>VLOOKUP($B55,[1]原始成績!$B$4:$P$220,8,FALSE)</f>
        <v>133.9</v>
      </c>
      <c r="J55" s="25">
        <f>VLOOKUP($B55,[1]原始成績!$B$4:$P$220,9,FALSE)</f>
        <v>128</v>
      </c>
      <c r="K55" s="25">
        <f t="shared" si="0"/>
        <v>133.9</v>
      </c>
      <c r="L55" s="26">
        <f t="shared" si="8"/>
        <v>17</v>
      </c>
      <c r="M55" s="24">
        <f>VLOOKUP($B55,[1]原始成績!$B$4:$P$220,10,FALSE)</f>
        <v>0</v>
      </c>
      <c r="N55" s="25">
        <f>VLOOKUP($B55,[1]原始成績!$B$4:$P$220,11,FALSE)</f>
        <v>0</v>
      </c>
      <c r="O55" s="25">
        <f>VLOOKUP($B55,[1]原始成績!$B$4:$P$220,12,FALSE)</f>
        <v>0</v>
      </c>
      <c r="P55" s="25">
        <f t="shared" si="2"/>
        <v>0</v>
      </c>
      <c r="Q55" s="27">
        <f t="shared" si="9"/>
        <v>11</v>
      </c>
      <c r="R55" s="28">
        <f>VLOOKUP($B55,[1]原始成績!$B$4:$P$220,13,FALSE)</f>
        <v>1</v>
      </c>
      <c r="S55" s="25">
        <f>VLOOKUP($B55,[1]原始成績!$B$4:$P$220,14,FALSE)</f>
        <v>3</v>
      </c>
      <c r="T55" s="25">
        <f>VLOOKUP($B55,[1]原始成績!$B$4:$P$220,15,FALSE)</f>
        <v>4</v>
      </c>
      <c r="U55" s="25">
        <f t="shared" si="4"/>
        <v>8</v>
      </c>
      <c r="V55" s="26">
        <f t="shared" si="10"/>
        <v>6</v>
      </c>
      <c r="W55" s="24">
        <f t="shared" si="6"/>
        <v>34</v>
      </c>
      <c r="X55" s="27">
        <f t="shared" si="11"/>
        <v>12</v>
      </c>
    </row>
    <row r="56" spans="2:24" ht="20.100000000000001" customHeight="1" thickBot="1" x14ac:dyDescent="0.3">
      <c r="B56" s="21" t="s">
        <v>148</v>
      </c>
      <c r="C56" s="29" t="s">
        <v>149</v>
      </c>
      <c r="D56" s="22" t="s">
        <v>62</v>
      </c>
      <c r="E56" s="23" t="s">
        <v>117</v>
      </c>
      <c r="F56" s="24">
        <f>VLOOKUP($B56,[1]原始成績!$B$4:$P$220,5,FALSE)</f>
        <v>0</v>
      </c>
      <c r="G56" s="25">
        <f>VLOOKUP($B56,[1]原始成績!$B$4:$P$220,6,FALSE)</f>
        <v>131.19999999999999</v>
      </c>
      <c r="H56" s="25">
        <f>VLOOKUP($B56,[1]原始成績!$B$4:$P$220,7,FALSE)</f>
        <v>0</v>
      </c>
      <c r="I56" s="25">
        <f>VLOOKUP($B56,[1]原始成績!$B$4:$P$220,8,FALSE)</f>
        <v>120</v>
      </c>
      <c r="J56" s="25">
        <f>VLOOKUP($B56,[1]原始成績!$B$4:$P$220,9,FALSE)</f>
        <v>166.4</v>
      </c>
      <c r="K56" s="25">
        <f t="shared" si="0"/>
        <v>166.4</v>
      </c>
      <c r="L56" s="26">
        <f t="shared" si="8"/>
        <v>11</v>
      </c>
      <c r="M56" s="24">
        <f>VLOOKUP($B56,[1]原始成績!$B$4:$P$220,10,FALSE)</f>
        <v>0</v>
      </c>
      <c r="N56" s="25">
        <f>VLOOKUP($B56,[1]原始成績!$B$4:$P$220,11,FALSE)</f>
        <v>0</v>
      </c>
      <c r="O56" s="25">
        <f>VLOOKUP($B56,[1]原始成績!$B$4:$P$220,12,FALSE)</f>
        <v>0</v>
      </c>
      <c r="P56" s="25">
        <f t="shared" si="2"/>
        <v>0</v>
      </c>
      <c r="Q56" s="27">
        <f t="shared" si="9"/>
        <v>11</v>
      </c>
      <c r="R56" s="28">
        <f>VLOOKUP($B56,[1]原始成績!$B$4:$P$220,13,FALSE)</f>
        <v>0</v>
      </c>
      <c r="S56" s="25">
        <f>VLOOKUP($B56,[1]原始成績!$B$4:$P$220,14,FALSE)</f>
        <v>1</v>
      </c>
      <c r="T56" s="25">
        <f>VLOOKUP($B56,[1]原始成績!$B$4:$P$220,15,FALSE)</f>
        <v>5</v>
      </c>
      <c r="U56" s="25">
        <f t="shared" si="4"/>
        <v>6</v>
      </c>
      <c r="V56" s="26">
        <f t="shared" si="10"/>
        <v>13</v>
      </c>
      <c r="W56" s="24">
        <f t="shared" si="6"/>
        <v>35</v>
      </c>
      <c r="X56" s="27">
        <f t="shared" si="11"/>
        <v>14</v>
      </c>
    </row>
    <row r="57" spans="2:24" ht="20.100000000000001" customHeight="1" thickBot="1" x14ac:dyDescent="0.3">
      <c r="B57" s="21" t="s">
        <v>150</v>
      </c>
      <c r="C57" s="29" t="s">
        <v>151</v>
      </c>
      <c r="D57" s="22" t="s">
        <v>62</v>
      </c>
      <c r="E57" s="23" t="s">
        <v>117</v>
      </c>
      <c r="F57" s="24">
        <f>VLOOKUP($B57,[1]原始成績!$B$4:$P$220,5,FALSE)</f>
        <v>143</v>
      </c>
      <c r="G57" s="25">
        <f>VLOOKUP($B57,[1]原始成績!$B$4:$P$220,6,FALSE)</f>
        <v>0</v>
      </c>
      <c r="H57" s="25">
        <f>VLOOKUP($B57,[1]原始成績!$B$4:$P$220,7,FALSE)</f>
        <v>10</v>
      </c>
      <c r="I57" s="25">
        <f>VLOOKUP($B57,[1]原始成績!$B$4:$P$220,8,FALSE)</f>
        <v>118.5</v>
      </c>
      <c r="J57" s="25">
        <f>VLOOKUP($B57,[1]原始成績!$B$4:$P$220,9,FALSE)</f>
        <v>0</v>
      </c>
      <c r="K57" s="25">
        <f t="shared" si="0"/>
        <v>143</v>
      </c>
      <c r="L57" s="26">
        <f t="shared" si="8"/>
        <v>13</v>
      </c>
      <c r="M57" s="24">
        <f>VLOOKUP($B57,[1]原始成績!$B$4:$P$220,10,FALSE)</f>
        <v>0</v>
      </c>
      <c r="N57" s="25">
        <f>VLOOKUP($B57,[1]原始成績!$B$4:$P$220,11,FALSE)</f>
        <v>0</v>
      </c>
      <c r="O57" s="25">
        <f>VLOOKUP($B57,[1]原始成績!$B$4:$P$220,12,FALSE)</f>
        <v>0</v>
      </c>
      <c r="P57" s="25">
        <f t="shared" si="2"/>
        <v>0</v>
      </c>
      <c r="Q57" s="27">
        <f t="shared" si="9"/>
        <v>11</v>
      </c>
      <c r="R57" s="28">
        <f>VLOOKUP($B57,[1]原始成績!$B$4:$P$220,13,FALSE)</f>
        <v>0</v>
      </c>
      <c r="S57" s="25">
        <f>VLOOKUP($B57,[1]原始成績!$B$4:$P$220,14,FALSE)</f>
        <v>1</v>
      </c>
      <c r="T57" s="25">
        <f>VLOOKUP($B57,[1]原始成績!$B$4:$P$220,15,FALSE)</f>
        <v>4</v>
      </c>
      <c r="U57" s="25">
        <f t="shared" si="4"/>
        <v>5</v>
      </c>
      <c r="V57" s="26">
        <f t="shared" si="10"/>
        <v>16</v>
      </c>
      <c r="W57" s="24">
        <f t="shared" si="6"/>
        <v>40</v>
      </c>
      <c r="X57" s="27">
        <f t="shared" si="11"/>
        <v>15</v>
      </c>
    </row>
    <row r="58" spans="2:24" ht="20.100000000000001" customHeight="1" thickBot="1" x14ac:dyDescent="0.3">
      <c r="B58" s="21" t="s">
        <v>152</v>
      </c>
      <c r="C58" s="29" t="s">
        <v>153</v>
      </c>
      <c r="D58" s="22" t="s">
        <v>62</v>
      </c>
      <c r="E58" s="23" t="s">
        <v>117</v>
      </c>
      <c r="F58" s="24">
        <f>VLOOKUP($B58,[1]原始成績!$B$4:$P$220,5,FALSE)</f>
        <v>105.5</v>
      </c>
      <c r="G58" s="25">
        <f>VLOOKUP($B58,[1]原始成績!$B$4:$P$220,6,FALSE)</f>
        <v>99.2</v>
      </c>
      <c r="H58" s="25">
        <f>VLOOKUP($B58,[1]原始成績!$B$4:$P$220,7,FALSE)</f>
        <v>140</v>
      </c>
      <c r="I58" s="25">
        <f>VLOOKUP($B58,[1]原始成績!$B$4:$P$220,8,FALSE)</f>
        <v>114.6</v>
      </c>
      <c r="J58" s="25">
        <f>VLOOKUP($B58,[1]原始成績!$B$4:$P$220,9,FALSE)</f>
        <v>116.9</v>
      </c>
      <c r="K58" s="25">
        <f t="shared" si="0"/>
        <v>140</v>
      </c>
      <c r="L58" s="26">
        <f t="shared" si="8"/>
        <v>14</v>
      </c>
      <c r="M58" s="24">
        <f>VLOOKUP($B58,[1]原始成績!$B$4:$P$220,10,FALSE)</f>
        <v>0</v>
      </c>
      <c r="N58" s="25">
        <f>VLOOKUP($B58,[1]原始成績!$B$4:$P$220,11,FALSE)</f>
        <v>0</v>
      </c>
      <c r="O58" s="25">
        <f>VLOOKUP($B58,[1]原始成績!$B$4:$P$220,12,FALSE)</f>
        <v>0</v>
      </c>
      <c r="P58" s="25">
        <f t="shared" si="2"/>
        <v>0</v>
      </c>
      <c r="Q58" s="27">
        <f t="shared" si="9"/>
        <v>11</v>
      </c>
      <c r="R58" s="28">
        <f>VLOOKUP($B58,[1]原始成績!$B$4:$P$220,13,FALSE)</f>
        <v>0</v>
      </c>
      <c r="S58" s="25">
        <f>VLOOKUP($B58,[1]原始成績!$B$4:$P$220,14,FALSE)</f>
        <v>0</v>
      </c>
      <c r="T58" s="25">
        <f>VLOOKUP($B58,[1]原始成績!$B$4:$P$220,15,FALSE)</f>
        <v>5</v>
      </c>
      <c r="U58" s="25">
        <f t="shared" si="4"/>
        <v>5</v>
      </c>
      <c r="V58" s="26">
        <f t="shared" si="10"/>
        <v>16</v>
      </c>
      <c r="W58" s="24">
        <f t="shared" si="6"/>
        <v>41</v>
      </c>
      <c r="X58" s="27">
        <f t="shared" si="11"/>
        <v>16</v>
      </c>
    </row>
    <row r="59" spans="2:24" ht="20.100000000000001" customHeight="1" thickBot="1" x14ac:dyDescent="0.3">
      <c r="B59" s="21" t="s">
        <v>154</v>
      </c>
      <c r="C59" s="29" t="s">
        <v>155</v>
      </c>
      <c r="D59" s="22" t="s">
        <v>62</v>
      </c>
      <c r="E59" s="23" t="s">
        <v>117</v>
      </c>
      <c r="F59" s="24">
        <f>VLOOKUP($B59,[1]原始成績!$B$4:$P$220,5,FALSE)</f>
        <v>88.3</v>
      </c>
      <c r="G59" s="25">
        <f>VLOOKUP($B59,[1]原始成績!$B$4:$P$220,6,FALSE)</f>
        <v>39</v>
      </c>
      <c r="H59" s="25">
        <f>VLOOKUP($B59,[1]原始成績!$B$4:$P$220,7,FALSE)</f>
        <v>80</v>
      </c>
      <c r="I59" s="25">
        <f>VLOOKUP($B59,[1]原始成績!$B$4:$P$220,8,FALSE)</f>
        <v>70.5</v>
      </c>
      <c r="J59" s="25">
        <f>VLOOKUP($B59,[1]原始成績!$B$4:$P$220,9,FALSE)</f>
        <v>69.8</v>
      </c>
      <c r="K59" s="25">
        <f t="shared" si="0"/>
        <v>88.3</v>
      </c>
      <c r="L59" s="26">
        <f t="shared" si="8"/>
        <v>22</v>
      </c>
      <c r="M59" s="24">
        <f>VLOOKUP($B59,[1]原始成績!$B$4:$P$220,10,FALSE)</f>
        <v>0</v>
      </c>
      <c r="N59" s="25">
        <f>VLOOKUP($B59,[1]原始成績!$B$4:$P$220,11,FALSE)</f>
        <v>0</v>
      </c>
      <c r="O59" s="25">
        <f>VLOOKUP($B59,[1]原始成績!$B$4:$P$220,12,FALSE)</f>
        <v>0</v>
      </c>
      <c r="P59" s="25">
        <f t="shared" si="2"/>
        <v>0</v>
      </c>
      <c r="Q59" s="27">
        <f t="shared" si="9"/>
        <v>11</v>
      </c>
      <c r="R59" s="28">
        <f>VLOOKUP($B59,[1]原始成績!$B$4:$P$220,13,FALSE)</f>
        <v>0</v>
      </c>
      <c r="S59" s="25">
        <f>VLOOKUP($B59,[1]原始成績!$B$4:$P$220,14,FALSE)</f>
        <v>4</v>
      </c>
      <c r="T59" s="25">
        <f>VLOOKUP($B59,[1]原始成績!$B$4:$P$220,15,FALSE)</f>
        <v>3</v>
      </c>
      <c r="U59" s="25">
        <f t="shared" si="4"/>
        <v>7</v>
      </c>
      <c r="V59" s="26">
        <f t="shared" si="10"/>
        <v>8</v>
      </c>
      <c r="W59" s="24">
        <f t="shared" si="6"/>
        <v>41</v>
      </c>
      <c r="X59" s="27">
        <f t="shared" si="11"/>
        <v>16</v>
      </c>
    </row>
    <row r="60" spans="2:24" ht="20.100000000000001" customHeight="1" thickBot="1" x14ac:dyDescent="0.3">
      <c r="B60" s="21" t="s">
        <v>156</v>
      </c>
      <c r="C60" s="29" t="s">
        <v>157</v>
      </c>
      <c r="D60" s="22" t="s">
        <v>62</v>
      </c>
      <c r="E60" s="23" t="s">
        <v>117</v>
      </c>
      <c r="F60" s="24">
        <f>VLOOKUP($B60,[1]原始成績!$B$4:$P$220,5,FALSE)</f>
        <v>113.7</v>
      </c>
      <c r="G60" s="25">
        <f>VLOOKUP($B60,[1]原始成績!$B$4:$P$220,6,FALSE)</f>
        <v>81.599999999999994</v>
      </c>
      <c r="H60" s="25">
        <f>VLOOKUP($B60,[1]原始成績!$B$4:$P$220,7,FALSE)</f>
        <v>117</v>
      </c>
      <c r="I60" s="25">
        <f>VLOOKUP($B60,[1]原始成績!$B$4:$P$220,8,FALSE)</f>
        <v>125.1</v>
      </c>
      <c r="J60" s="25">
        <f>VLOOKUP($B60,[1]原始成績!$B$4:$P$220,9,FALSE)</f>
        <v>111.7</v>
      </c>
      <c r="K60" s="25">
        <f t="shared" si="0"/>
        <v>125.1</v>
      </c>
      <c r="L60" s="26">
        <f t="shared" si="8"/>
        <v>18</v>
      </c>
      <c r="M60" s="24">
        <f>VLOOKUP($B60,[1]原始成績!$B$4:$P$220,10,FALSE)</f>
        <v>0</v>
      </c>
      <c r="N60" s="25">
        <f>VLOOKUP($B60,[1]原始成績!$B$4:$P$220,11,FALSE)</f>
        <v>0</v>
      </c>
      <c r="O60" s="25">
        <f>VLOOKUP($B60,[1]原始成績!$B$4:$P$220,12,FALSE)</f>
        <v>0</v>
      </c>
      <c r="P60" s="25">
        <f t="shared" si="2"/>
        <v>0</v>
      </c>
      <c r="Q60" s="27">
        <f t="shared" si="9"/>
        <v>11</v>
      </c>
      <c r="R60" s="28">
        <f>VLOOKUP($B60,[1]原始成績!$B$4:$P$220,13,FALSE)</f>
        <v>1</v>
      </c>
      <c r="S60" s="25">
        <f>VLOOKUP($B60,[1]原始成績!$B$4:$P$220,14,FALSE)</f>
        <v>2</v>
      </c>
      <c r="T60" s="25">
        <f>VLOOKUP($B60,[1]原始成績!$B$4:$P$220,15,FALSE)</f>
        <v>3</v>
      </c>
      <c r="U60" s="25">
        <f t="shared" si="4"/>
        <v>6</v>
      </c>
      <c r="V60" s="26">
        <f t="shared" si="10"/>
        <v>13</v>
      </c>
      <c r="W60" s="24">
        <f t="shared" si="6"/>
        <v>42</v>
      </c>
      <c r="X60" s="27">
        <f t="shared" si="11"/>
        <v>18</v>
      </c>
    </row>
    <row r="61" spans="2:24" ht="20.100000000000001" customHeight="1" thickBot="1" x14ac:dyDescent="0.3">
      <c r="B61" s="21" t="s">
        <v>158</v>
      </c>
      <c r="C61" s="21" t="s">
        <v>159</v>
      </c>
      <c r="D61" s="22" t="s">
        <v>160</v>
      </c>
      <c r="E61" s="23" t="s">
        <v>117</v>
      </c>
      <c r="F61" s="24">
        <f>VLOOKUP($B61,[1]原始成績!$B$4:$P$220,5,FALSE)</f>
        <v>52.8</v>
      </c>
      <c r="G61" s="25">
        <f>VLOOKUP($B61,[1]原始成績!$B$4:$P$220,6,FALSE)</f>
        <v>119.6</v>
      </c>
      <c r="H61" s="25">
        <f>VLOOKUP($B61,[1]原始成績!$B$4:$P$220,7,FALSE)</f>
        <v>0</v>
      </c>
      <c r="I61" s="25">
        <f>VLOOKUP($B61,[1]原始成績!$B$4:$P$220,8,FALSE)</f>
        <v>74.599999999999994</v>
      </c>
      <c r="J61" s="25">
        <f>VLOOKUP($B61,[1]原始成績!$B$4:$P$220,9,FALSE)</f>
        <v>0</v>
      </c>
      <c r="K61" s="25">
        <f t="shared" si="0"/>
        <v>119.6</v>
      </c>
      <c r="L61" s="26">
        <f t="shared" si="8"/>
        <v>19</v>
      </c>
      <c r="M61" s="24">
        <f>VLOOKUP($B61,[1]原始成績!$B$4:$P$220,10,FALSE)</f>
        <v>0</v>
      </c>
      <c r="N61" s="25">
        <f>VLOOKUP($B61,[1]原始成績!$B$4:$P$220,11,FALSE)</f>
        <v>0</v>
      </c>
      <c r="O61" s="25">
        <f>VLOOKUP($B61,[1]原始成績!$B$4:$P$220,12,FALSE)</f>
        <v>0</v>
      </c>
      <c r="P61" s="25">
        <f t="shared" si="2"/>
        <v>0</v>
      </c>
      <c r="Q61" s="27">
        <f t="shared" si="9"/>
        <v>11</v>
      </c>
      <c r="R61" s="28">
        <f>VLOOKUP($B61,[1]原始成績!$B$4:$P$220,13,FALSE)</f>
        <v>2</v>
      </c>
      <c r="S61" s="25">
        <f>VLOOKUP($B61,[1]原始成績!$B$4:$P$220,14,FALSE)</f>
        <v>1</v>
      </c>
      <c r="T61" s="25">
        <f>VLOOKUP($B61,[1]原始成績!$B$4:$P$220,15,FALSE)</f>
        <v>3</v>
      </c>
      <c r="U61" s="25">
        <f t="shared" si="4"/>
        <v>6</v>
      </c>
      <c r="V61" s="26">
        <f t="shared" si="10"/>
        <v>13</v>
      </c>
      <c r="W61" s="24">
        <f t="shared" si="6"/>
        <v>43</v>
      </c>
      <c r="X61" s="27">
        <f t="shared" si="11"/>
        <v>19</v>
      </c>
    </row>
    <row r="62" spans="2:24" ht="20.100000000000001" customHeight="1" thickBot="1" x14ac:dyDescent="0.3">
      <c r="B62" s="21" t="s">
        <v>161</v>
      </c>
      <c r="C62" s="29" t="s">
        <v>162</v>
      </c>
      <c r="D62" s="22" t="s">
        <v>62</v>
      </c>
      <c r="E62" s="23" t="s">
        <v>117</v>
      </c>
      <c r="F62" s="24">
        <f>VLOOKUP($B62,[1]原始成績!$B$4:$P$220,5,FALSE)</f>
        <v>0</v>
      </c>
      <c r="G62" s="25">
        <f>VLOOKUP($B62,[1]原始成績!$B$4:$P$220,6,FALSE)</f>
        <v>136.80000000000001</v>
      </c>
      <c r="H62" s="25">
        <f>VLOOKUP($B62,[1]原始成績!$B$4:$P$220,7,FALSE)</f>
        <v>108.3</v>
      </c>
      <c r="I62" s="25">
        <f>VLOOKUP($B62,[1]原始成績!$B$4:$P$220,8,FALSE)</f>
        <v>0</v>
      </c>
      <c r="J62" s="25">
        <f>VLOOKUP($B62,[1]原始成績!$B$4:$P$220,9,FALSE)</f>
        <v>105.4</v>
      </c>
      <c r="K62" s="25">
        <f t="shared" si="0"/>
        <v>136.80000000000001</v>
      </c>
      <c r="L62" s="26">
        <f t="shared" si="8"/>
        <v>16</v>
      </c>
      <c r="M62" s="24">
        <f>VLOOKUP($B62,[1]原始成績!$B$4:$P$220,10,FALSE)</f>
        <v>0</v>
      </c>
      <c r="N62" s="25">
        <f>VLOOKUP($B62,[1]原始成績!$B$4:$P$220,11,FALSE)</f>
        <v>0</v>
      </c>
      <c r="O62" s="25">
        <f>VLOOKUP($B62,[1]原始成績!$B$4:$P$220,12,FALSE)</f>
        <v>0</v>
      </c>
      <c r="P62" s="25">
        <f t="shared" si="2"/>
        <v>0</v>
      </c>
      <c r="Q62" s="27">
        <f t="shared" si="9"/>
        <v>11</v>
      </c>
      <c r="R62" s="28">
        <f>VLOOKUP($B62,[1]原始成績!$B$4:$P$220,13,FALSE)</f>
        <v>0</v>
      </c>
      <c r="S62" s="25">
        <f>VLOOKUP($B62,[1]原始成績!$B$4:$P$220,14,FALSE)</f>
        <v>0</v>
      </c>
      <c r="T62" s="25">
        <f>VLOOKUP($B62,[1]原始成績!$B$4:$P$220,15,FALSE)</f>
        <v>5</v>
      </c>
      <c r="U62" s="25">
        <f t="shared" si="4"/>
        <v>5</v>
      </c>
      <c r="V62" s="26">
        <f t="shared" si="10"/>
        <v>16</v>
      </c>
      <c r="W62" s="24">
        <f t="shared" si="6"/>
        <v>43</v>
      </c>
      <c r="X62" s="27">
        <f t="shared" si="11"/>
        <v>19</v>
      </c>
    </row>
    <row r="63" spans="2:24" ht="20.100000000000001" customHeight="1" thickBot="1" x14ac:dyDescent="0.3">
      <c r="B63" s="21" t="s">
        <v>163</v>
      </c>
      <c r="C63" s="29" t="s">
        <v>164</v>
      </c>
      <c r="D63" s="22" t="s">
        <v>62</v>
      </c>
      <c r="E63" s="23" t="s">
        <v>117</v>
      </c>
      <c r="F63" s="24">
        <f>VLOOKUP($B63,[1]原始成績!$B$4:$P$220,5,FALSE)</f>
        <v>107.9</v>
      </c>
      <c r="G63" s="25">
        <f>VLOOKUP($B63,[1]原始成績!$B$4:$P$220,6,FALSE)</f>
        <v>109.7</v>
      </c>
      <c r="H63" s="25">
        <f>VLOOKUP($B63,[1]原始成績!$B$4:$P$220,7,FALSE)</f>
        <v>10</v>
      </c>
      <c r="I63" s="25">
        <f>VLOOKUP($B63,[1]原始成績!$B$4:$P$220,8,FALSE)</f>
        <v>90</v>
      </c>
      <c r="J63" s="25">
        <f>VLOOKUP($B63,[1]原始成績!$B$4:$P$220,9,FALSE)</f>
        <v>67</v>
      </c>
      <c r="K63" s="25">
        <f t="shared" si="0"/>
        <v>109.7</v>
      </c>
      <c r="L63" s="26">
        <f t="shared" si="8"/>
        <v>20</v>
      </c>
      <c r="M63" s="24">
        <f>VLOOKUP($B63,[1]原始成績!$B$4:$P$220,10,FALSE)</f>
        <v>0</v>
      </c>
      <c r="N63" s="25">
        <f>VLOOKUP($B63,[1]原始成績!$B$4:$P$220,11,FALSE)</f>
        <v>0</v>
      </c>
      <c r="O63" s="25">
        <f>VLOOKUP($B63,[1]原始成績!$B$4:$P$220,12,FALSE)</f>
        <v>0</v>
      </c>
      <c r="P63" s="25">
        <f t="shared" si="2"/>
        <v>0</v>
      </c>
      <c r="Q63" s="27">
        <f t="shared" si="9"/>
        <v>11</v>
      </c>
      <c r="R63" s="28">
        <f>VLOOKUP($B63,[1]原始成績!$B$4:$P$220,13,FALSE)</f>
        <v>0</v>
      </c>
      <c r="S63" s="25">
        <f>VLOOKUP($B63,[1]原始成績!$B$4:$P$220,14,FALSE)</f>
        <v>0</v>
      </c>
      <c r="T63" s="25">
        <f>VLOOKUP($B63,[1]原始成績!$B$4:$P$220,15,FALSE)</f>
        <v>5</v>
      </c>
      <c r="U63" s="25">
        <f t="shared" si="4"/>
        <v>5</v>
      </c>
      <c r="V63" s="26">
        <f t="shared" si="10"/>
        <v>16</v>
      </c>
      <c r="W63" s="24">
        <f t="shared" si="6"/>
        <v>47</v>
      </c>
      <c r="X63" s="27">
        <f t="shared" si="11"/>
        <v>21</v>
      </c>
    </row>
    <row r="64" spans="2:24" ht="20.100000000000001" customHeight="1" thickBot="1" x14ac:dyDescent="0.3">
      <c r="B64" s="21" t="s">
        <v>165</v>
      </c>
      <c r="C64" s="29" t="s">
        <v>166</v>
      </c>
      <c r="D64" s="22" t="s">
        <v>62</v>
      </c>
      <c r="E64" s="23" t="s">
        <v>117</v>
      </c>
      <c r="F64" s="24">
        <f>VLOOKUP($B64,[1]原始成績!$B$4:$P$220,5,FALSE)</f>
        <v>63.2</v>
      </c>
      <c r="G64" s="25">
        <f>VLOOKUP($B64,[1]原始成績!$B$4:$P$220,6,FALSE)</f>
        <v>0</v>
      </c>
      <c r="H64" s="25">
        <f>VLOOKUP($B64,[1]原始成績!$B$4:$P$220,7,FALSE)</f>
        <v>108.7</v>
      </c>
      <c r="I64" s="25">
        <f>VLOOKUP($B64,[1]原始成績!$B$4:$P$220,8,FALSE)</f>
        <v>0</v>
      </c>
      <c r="J64" s="25">
        <f>VLOOKUP($B64,[1]原始成績!$B$4:$P$220,9,FALSE)</f>
        <v>0</v>
      </c>
      <c r="K64" s="25">
        <f t="shared" si="0"/>
        <v>108.7</v>
      </c>
      <c r="L64" s="26">
        <f t="shared" si="8"/>
        <v>21</v>
      </c>
      <c r="M64" s="24">
        <f>VLOOKUP($B64,[1]原始成績!$B$4:$P$220,10,FALSE)</f>
        <v>0</v>
      </c>
      <c r="N64" s="25">
        <f>VLOOKUP($B64,[1]原始成績!$B$4:$P$220,11,FALSE)</f>
        <v>0</v>
      </c>
      <c r="O64" s="25">
        <f>VLOOKUP($B64,[1]原始成績!$B$4:$P$220,12,FALSE)</f>
        <v>0</v>
      </c>
      <c r="P64" s="25">
        <f t="shared" si="2"/>
        <v>0</v>
      </c>
      <c r="Q64" s="27">
        <f t="shared" si="9"/>
        <v>11</v>
      </c>
      <c r="R64" s="28">
        <f>VLOOKUP($B64,[1]原始成績!$B$4:$P$220,13,FALSE)</f>
        <v>0</v>
      </c>
      <c r="S64" s="25">
        <f>VLOOKUP($B64,[1]原始成績!$B$4:$P$220,14,FALSE)</f>
        <v>1</v>
      </c>
      <c r="T64" s="25">
        <f>VLOOKUP($B64,[1]原始成績!$B$4:$P$220,15,FALSE)</f>
        <v>4</v>
      </c>
      <c r="U64" s="25">
        <f t="shared" si="4"/>
        <v>5</v>
      </c>
      <c r="V64" s="26">
        <f t="shared" si="10"/>
        <v>16</v>
      </c>
      <c r="W64" s="24">
        <f t="shared" si="6"/>
        <v>48</v>
      </c>
      <c r="X64" s="27">
        <f t="shared" si="11"/>
        <v>22</v>
      </c>
    </row>
    <row r="65" spans="2:24" ht="20.100000000000001" customHeight="1" thickBot="1" x14ac:dyDescent="0.3">
      <c r="B65" s="21" t="s">
        <v>167</v>
      </c>
      <c r="C65" s="29" t="s">
        <v>168</v>
      </c>
      <c r="D65" s="22" t="s">
        <v>62</v>
      </c>
      <c r="E65" s="23" t="s">
        <v>117</v>
      </c>
      <c r="F65" s="24">
        <f>VLOOKUP($B65,[1]原始成績!$B$4:$P$220,5,FALSE)</f>
        <v>67</v>
      </c>
      <c r="G65" s="25">
        <f>VLOOKUP($B65,[1]原始成績!$B$4:$P$220,6,FALSE)</f>
        <v>3</v>
      </c>
      <c r="H65" s="25">
        <f>VLOOKUP($B65,[1]原始成績!$B$4:$P$220,7,FALSE)</f>
        <v>0</v>
      </c>
      <c r="I65" s="25">
        <f>VLOOKUP($B65,[1]原始成績!$B$4:$P$220,8,FALSE)</f>
        <v>51.7</v>
      </c>
      <c r="J65" s="25">
        <f>VLOOKUP($B65,[1]原始成績!$B$4:$P$220,9,FALSE)</f>
        <v>87.2</v>
      </c>
      <c r="K65" s="25">
        <f t="shared" si="0"/>
        <v>87.2</v>
      </c>
      <c r="L65" s="26">
        <f t="shared" si="8"/>
        <v>23</v>
      </c>
      <c r="M65" s="24">
        <f>VLOOKUP($B65,[1]原始成績!$B$4:$P$220,10,FALSE)</f>
        <v>0</v>
      </c>
      <c r="N65" s="25">
        <f>VLOOKUP($B65,[1]原始成績!$B$4:$P$220,11,FALSE)</f>
        <v>0</v>
      </c>
      <c r="O65" s="25">
        <f>VLOOKUP($B65,[1]原始成績!$B$4:$P$220,12,FALSE)</f>
        <v>0</v>
      </c>
      <c r="P65" s="25">
        <f t="shared" si="2"/>
        <v>0</v>
      </c>
      <c r="Q65" s="27">
        <f t="shared" si="9"/>
        <v>11</v>
      </c>
      <c r="R65" s="28">
        <f>VLOOKUP($B65,[1]原始成績!$B$4:$P$220,13,FALSE)</f>
        <v>0</v>
      </c>
      <c r="S65" s="25">
        <f>VLOOKUP($B65,[1]原始成績!$B$4:$P$220,14,FALSE)</f>
        <v>0</v>
      </c>
      <c r="T65" s="25">
        <f>VLOOKUP($B65,[1]原始成績!$B$4:$P$220,15,FALSE)</f>
        <v>5</v>
      </c>
      <c r="U65" s="25">
        <f t="shared" si="4"/>
        <v>5</v>
      </c>
      <c r="V65" s="26">
        <f t="shared" si="10"/>
        <v>16</v>
      </c>
      <c r="W65" s="24">
        <f t="shared" si="6"/>
        <v>50</v>
      </c>
      <c r="X65" s="27">
        <f t="shared" si="11"/>
        <v>23</v>
      </c>
    </row>
    <row r="66" spans="2:24" ht="20.100000000000001" customHeight="1" thickBot="1" x14ac:dyDescent="0.3">
      <c r="B66" s="21" t="s">
        <v>169</v>
      </c>
      <c r="C66" s="29" t="s">
        <v>170</v>
      </c>
      <c r="D66" s="22" t="s">
        <v>62</v>
      </c>
      <c r="E66" s="23" t="s">
        <v>117</v>
      </c>
      <c r="F66" s="30" t="s">
        <v>171</v>
      </c>
      <c r="G66" s="31">
        <f>VLOOKUP($B66,[1]原始成績!$B$4:$P$220,6,FALSE)</f>
        <v>0</v>
      </c>
      <c r="H66" s="31">
        <f>VLOOKUP($B66,[1]原始成績!$B$4:$P$220,7,FALSE)</f>
        <v>0</v>
      </c>
      <c r="I66" s="31">
        <f>VLOOKUP($B66,[1]原始成績!$B$4:$P$220,8,FALSE)</f>
        <v>0</v>
      </c>
      <c r="J66" s="31">
        <f>VLOOKUP($B66,[1]原始成績!$B$4:$P$220,9,FALSE)</f>
        <v>0</v>
      </c>
      <c r="K66" s="31">
        <f t="shared" si="0"/>
        <v>0</v>
      </c>
      <c r="L66" s="32">
        <f t="shared" si="8"/>
        <v>24</v>
      </c>
      <c r="M66" s="30">
        <f>VLOOKUP($B66,[1]原始成績!$B$4:$P$220,10,FALSE)</f>
        <v>0</v>
      </c>
      <c r="N66" s="31">
        <f>VLOOKUP($B66,[1]原始成績!$B$4:$P$220,11,FALSE)</f>
        <v>0</v>
      </c>
      <c r="O66" s="31">
        <f>VLOOKUP($B66,[1]原始成績!$B$4:$P$220,12,FALSE)</f>
        <v>0</v>
      </c>
      <c r="P66" s="31">
        <f t="shared" si="2"/>
        <v>0</v>
      </c>
      <c r="Q66" s="33">
        <f t="shared" si="9"/>
        <v>11</v>
      </c>
      <c r="R66" s="34">
        <f>VLOOKUP($B66,[1]原始成績!$B$4:$P$220,13,FALSE)</f>
        <v>0</v>
      </c>
      <c r="S66" s="31">
        <f>VLOOKUP($B66,[1]原始成績!$B$4:$P$220,14,FALSE)</f>
        <v>0</v>
      </c>
      <c r="T66" s="31">
        <f>VLOOKUP($B66,[1]原始成績!$B$4:$P$220,15,FALSE)</f>
        <v>0</v>
      </c>
      <c r="U66" s="31">
        <f t="shared" si="4"/>
        <v>0</v>
      </c>
      <c r="V66" s="32">
        <f t="shared" si="10"/>
        <v>24</v>
      </c>
      <c r="W66" s="30">
        <f t="shared" si="6"/>
        <v>59</v>
      </c>
      <c r="X66" s="33">
        <f t="shared" si="11"/>
        <v>24</v>
      </c>
    </row>
    <row r="67" spans="2:24" ht="20.100000000000001" customHeight="1" thickBot="1" x14ac:dyDescent="0.3">
      <c r="B67" s="70" t="s">
        <v>172</v>
      </c>
      <c r="C67" s="70" t="s">
        <v>173</v>
      </c>
      <c r="D67" s="71" t="s">
        <v>174</v>
      </c>
      <c r="E67" s="79" t="s">
        <v>175</v>
      </c>
      <c r="F67" s="80">
        <f>VLOOKUP($B67,[1]原始成績!$B$4:$P$220,5,FALSE)</f>
        <v>153.1</v>
      </c>
      <c r="G67" s="81">
        <f>VLOOKUP($B67,[1]原始成績!$B$4:$P$220,6,FALSE)</f>
        <v>229.4</v>
      </c>
      <c r="H67" s="81">
        <f>VLOOKUP($B67,[1]原始成績!$B$4:$P$220,7,FALSE)</f>
        <v>212.7</v>
      </c>
      <c r="I67" s="81">
        <f>VLOOKUP($B67,[1]原始成績!$B$4:$P$220,8,FALSE)</f>
        <v>166</v>
      </c>
      <c r="J67" s="81">
        <f>VLOOKUP($B67,[1]原始成績!$B$4:$P$220,9,FALSE)</f>
        <v>210.4</v>
      </c>
      <c r="K67" s="81">
        <f t="shared" si="0"/>
        <v>229.4</v>
      </c>
      <c r="L67" s="82">
        <f t="shared" ref="L67:L109" si="12">RANK($K67,$K$67:$K$109)</f>
        <v>1</v>
      </c>
      <c r="M67" s="80">
        <f>VLOOKUP($B67,[1]原始成績!$B$4:$P$220,10,FALSE)</f>
        <v>0</v>
      </c>
      <c r="N67" s="81">
        <f>VLOOKUP($B67,[1]原始成績!$B$4:$P$220,11,FALSE)</f>
        <v>2</v>
      </c>
      <c r="O67" s="81">
        <f>VLOOKUP($B67,[1]原始成績!$B$4:$P$220,12,FALSE)</f>
        <v>0</v>
      </c>
      <c r="P67" s="81">
        <f t="shared" si="2"/>
        <v>2</v>
      </c>
      <c r="Q67" s="83">
        <f t="shared" ref="Q67:Q109" si="13">RANK($P67,$P$67:$P$109)</f>
        <v>8</v>
      </c>
      <c r="R67" s="84">
        <f>VLOOKUP($B67,[1]原始成績!$B$4:$P$220,13,FALSE)</f>
        <v>3</v>
      </c>
      <c r="S67" s="81">
        <f>VLOOKUP($B67,[1]原始成績!$B$4:$P$220,14,FALSE)</f>
        <v>3</v>
      </c>
      <c r="T67" s="81">
        <f>VLOOKUP($B67,[1]原始成績!$B$4:$P$220,15,FALSE)</f>
        <v>5</v>
      </c>
      <c r="U67" s="81">
        <f t="shared" si="4"/>
        <v>11</v>
      </c>
      <c r="V67" s="82">
        <f t="shared" ref="V67:V109" si="14">RANK($U67,$U$67:$U$109)</f>
        <v>2</v>
      </c>
      <c r="W67" s="80">
        <f t="shared" si="6"/>
        <v>11</v>
      </c>
      <c r="X67" s="83">
        <f t="shared" ref="X67:X109" si="15">RANK($W67,$W$67:$W$109,1)</f>
        <v>1</v>
      </c>
    </row>
    <row r="68" spans="2:24" ht="20.100000000000001" customHeight="1" thickBot="1" x14ac:dyDescent="0.3">
      <c r="B68" s="70" t="s">
        <v>176</v>
      </c>
      <c r="C68" s="70" t="s">
        <v>177</v>
      </c>
      <c r="D68" s="71" t="s">
        <v>178</v>
      </c>
      <c r="E68" s="79" t="s">
        <v>175</v>
      </c>
      <c r="F68" s="73">
        <f>VLOOKUP($B68,[1]原始成績!$B$4:$P$220,5,FALSE)</f>
        <v>0</v>
      </c>
      <c r="G68" s="74">
        <f>VLOOKUP($B68,[1]原始成績!$B$4:$P$220,6,FALSE)</f>
        <v>213.6</v>
      </c>
      <c r="H68" s="74">
        <f>VLOOKUP($B68,[1]原始成績!$B$4:$P$220,7,FALSE)</f>
        <v>117.9</v>
      </c>
      <c r="I68" s="74">
        <f>VLOOKUP($B68,[1]原始成績!$B$4:$P$220,8,FALSE)</f>
        <v>223.7</v>
      </c>
      <c r="J68" s="74">
        <f>VLOOKUP($B68,[1]原始成績!$B$4:$P$220,9,FALSE)</f>
        <v>206.2</v>
      </c>
      <c r="K68" s="74">
        <f t="shared" ref="K68:K131" si="16">LARGE(F68:J68,1)</f>
        <v>223.7</v>
      </c>
      <c r="L68" s="75">
        <f t="shared" si="12"/>
        <v>2</v>
      </c>
      <c r="M68" s="73">
        <f>VLOOKUP($B68,[1]原始成績!$B$4:$P$220,10,FALSE)</f>
        <v>2</v>
      </c>
      <c r="N68" s="74">
        <f>VLOOKUP($B68,[1]原始成績!$B$4:$P$220,11,FALSE)</f>
        <v>4</v>
      </c>
      <c r="O68" s="74">
        <f>VLOOKUP($B68,[1]原始成績!$B$4:$P$220,12,FALSE)</f>
        <v>2</v>
      </c>
      <c r="P68" s="74">
        <f t="shared" ref="P68:P131" si="17">SUM($M68:$O68)</f>
        <v>8</v>
      </c>
      <c r="Q68" s="76">
        <f t="shared" si="13"/>
        <v>1</v>
      </c>
      <c r="R68" s="77">
        <f>VLOOKUP($B68,[1]原始成績!$B$4:$P$220,13,FALSE)</f>
        <v>1</v>
      </c>
      <c r="S68" s="74">
        <f>VLOOKUP($B68,[1]原始成績!$B$4:$P$220,14,FALSE)</f>
        <v>4</v>
      </c>
      <c r="T68" s="74">
        <f>VLOOKUP($B68,[1]原始成績!$B$4:$P$220,15,FALSE)</f>
        <v>3</v>
      </c>
      <c r="U68" s="74">
        <f t="shared" ref="U68:U131" si="18">SUM($R68:$T68)</f>
        <v>8</v>
      </c>
      <c r="V68" s="75">
        <f t="shared" si="14"/>
        <v>12</v>
      </c>
      <c r="W68" s="73">
        <f t="shared" ref="W68:W131" si="19">L68+Q68+V68</f>
        <v>15</v>
      </c>
      <c r="X68" s="76">
        <f t="shared" si="15"/>
        <v>2</v>
      </c>
    </row>
    <row r="69" spans="2:24" ht="20.100000000000001" customHeight="1" thickBot="1" x14ac:dyDescent="0.3">
      <c r="B69" s="70" t="s">
        <v>179</v>
      </c>
      <c r="C69" s="70" t="s">
        <v>180</v>
      </c>
      <c r="D69" s="71" t="s">
        <v>181</v>
      </c>
      <c r="E69" s="79" t="s">
        <v>175</v>
      </c>
      <c r="F69" s="73">
        <f>VLOOKUP($B69,[1]原始成績!$B$4:$P$220,5,FALSE)</f>
        <v>170.1</v>
      </c>
      <c r="G69" s="74">
        <f>VLOOKUP($B69,[1]原始成績!$B$4:$P$220,6,FALSE)</f>
        <v>200</v>
      </c>
      <c r="H69" s="74">
        <f>VLOOKUP($B69,[1]原始成績!$B$4:$P$220,7,FALSE)</f>
        <v>199.9</v>
      </c>
      <c r="I69" s="74">
        <f>VLOOKUP($B69,[1]原始成績!$B$4:$P$220,8,FALSE)</f>
        <v>201</v>
      </c>
      <c r="J69" s="74">
        <f>VLOOKUP($B69,[1]原始成績!$B$4:$P$220,9,FALSE)</f>
        <v>115.6</v>
      </c>
      <c r="K69" s="74">
        <f t="shared" si="16"/>
        <v>201</v>
      </c>
      <c r="L69" s="75">
        <f t="shared" si="12"/>
        <v>6</v>
      </c>
      <c r="M69" s="73">
        <f>VLOOKUP($B69,[1]原始成績!$B$4:$P$220,10,FALSE)</f>
        <v>0</v>
      </c>
      <c r="N69" s="74">
        <f>VLOOKUP($B69,[1]原始成績!$B$4:$P$220,11,FALSE)</f>
        <v>0</v>
      </c>
      <c r="O69" s="74">
        <f>VLOOKUP($B69,[1]原始成績!$B$4:$P$220,12,FALSE)</f>
        <v>2</v>
      </c>
      <c r="P69" s="74">
        <f t="shared" si="17"/>
        <v>2</v>
      </c>
      <c r="Q69" s="76">
        <f t="shared" si="13"/>
        <v>8</v>
      </c>
      <c r="R69" s="77">
        <f>VLOOKUP($B69,[1]原始成績!$B$4:$P$220,13,FALSE)</f>
        <v>3</v>
      </c>
      <c r="S69" s="74">
        <f>VLOOKUP($B69,[1]原始成績!$B$4:$P$220,14,FALSE)</f>
        <v>4</v>
      </c>
      <c r="T69" s="74">
        <f>VLOOKUP($B69,[1]原始成績!$B$4:$P$220,15,FALSE)</f>
        <v>5</v>
      </c>
      <c r="U69" s="74">
        <f t="shared" si="18"/>
        <v>12</v>
      </c>
      <c r="V69" s="75">
        <f t="shared" si="14"/>
        <v>1</v>
      </c>
      <c r="W69" s="73">
        <f t="shared" si="19"/>
        <v>15</v>
      </c>
      <c r="X69" s="76">
        <v>3</v>
      </c>
    </row>
    <row r="70" spans="2:24" ht="20.100000000000001" customHeight="1" thickBot="1" x14ac:dyDescent="0.3">
      <c r="B70" s="7" t="s">
        <v>182</v>
      </c>
      <c r="C70" s="8" t="s">
        <v>183</v>
      </c>
      <c r="D70" s="9" t="s">
        <v>184</v>
      </c>
      <c r="E70" s="35" t="s">
        <v>175</v>
      </c>
      <c r="F70" s="11">
        <f>VLOOKUP($B70,[1]原始成績!$B$4:$P$220,5,FALSE)</f>
        <v>198</v>
      </c>
      <c r="G70" s="12">
        <f>VLOOKUP($B70,[1]原始成績!$B$4:$P$220,6,FALSE)</f>
        <v>65.2</v>
      </c>
      <c r="H70" s="12">
        <f>VLOOKUP($B70,[1]原始成績!$B$4:$P$220,7,FALSE)</f>
        <v>172.7</v>
      </c>
      <c r="I70" s="12">
        <f>VLOOKUP($B70,[1]原始成績!$B$4:$P$220,8,FALSE)</f>
        <v>165.7</v>
      </c>
      <c r="J70" s="12">
        <f>VLOOKUP($B70,[1]原始成績!$B$4:$P$220,9,FALSE)</f>
        <v>170.7</v>
      </c>
      <c r="K70" s="12">
        <f t="shared" si="16"/>
        <v>198</v>
      </c>
      <c r="L70" s="13">
        <f t="shared" si="12"/>
        <v>9</v>
      </c>
      <c r="M70" s="11">
        <f>VLOOKUP($B70,[1]原始成績!$B$4:$P$220,10,FALSE)</f>
        <v>3</v>
      </c>
      <c r="N70" s="12">
        <f>VLOOKUP($B70,[1]原始成績!$B$4:$P$220,11,FALSE)</f>
        <v>0</v>
      </c>
      <c r="O70" s="12">
        <f>VLOOKUP($B70,[1]原始成績!$B$4:$P$220,12,FALSE)</f>
        <v>1</v>
      </c>
      <c r="P70" s="12">
        <f t="shared" si="17"/>
        <v>4</v>
      </c>
      <c r="Q70" s="14">
        <f t="shared" si="13"/>
        <v>4</v>
      </c>
      <c r="R70" s="15">
        <f>VLOOKUP($B70,[1]原始成績!$B$4:$P$220,13,FALSE)</f>
        <v>2</v>
      </c>
      <c r="S70" s="12">
        <f>VLOOKUP($B70,[1]原始成績!$B$4:$P$220,14,FALSE)</f>
        <v>4</v>
      </c>
      <c r="T70" s="12">
        <f>VLOOKUP($B70,[1]原始成績!$B$4:$P$220,15,FALSE)</f>
        <v>5</v>
      </c>
      <c r="U70" s="12">
        <f t="shared" si="18"/>
        <v>11</v>
      </c>
      <c r="V70" s="13">
        <f t="shared" si="14"/>
        <v>2</v>
      </c>
      <c r="W70" s="11">
        <f t="shared" si="19"/>
        <v>15</v>
      </c>
      <c r="X70" s="14">
        <v>4</v>
      </c>
    </row>
    <row r="71" spans="2:24" ht="20.100000000000001" customHeight="1" thickBot="1" x14ac:dyDescent="0.3">
      <c r="B71" s="7" t="s">
        <v>185</v>
      </c>
      <c r="C71" s="8" t="s">
        <v>186</v>
      </c>
      <c r="D71" s="9" t="s">
        <v>187</v>
      </c>
      <c r="E71" s="35" t="s">
        <v>175</v>
      </c>
      <c r="F71" s="11">
        <f>VLOOKUP($B71,[1]原始成績!$B$4:$P$220,5,FALSE)</f>
        <v>169.8</v>
      </c>
      <c r="G71" s="12">
        <f>VLOOKUP($B71,[1]原始成績!$B$4:$P$220,6,FALSE)</f>
        <v>164.9</v>
      </c>
      <c r="H71" s="12">
        <f>VLOOKUP($B71,[1]原始成績!$B$4:$P$220,7,FALSE)</f>
        <v>180.2</v>
      </c>
      <c r="I71" s="12">
        <f>VLOOKUP($B71,[1]原始成績!$B$4:$P$220,8,FALSE)</f>
        <v>150</v>
      </c>
      <c r="J71" s="12">
        <f>VLOOKUP($B71,[1]原始成績!$B$4:$P$220,9,FALSE)</f>
        <v>187.9</v>
      </c>
      <c r="K71" s="12">
        <f t="shared" si="16"/>
        <v>187.9</v>
      </c>
      <c r="L71" s="13">
        <f t="shared" si="12"/>
        <v>10</v>
      </c>
      <c r="M71" s="11">
        <f>VLOOKUP($B71,[1]原始成績!$B$4:$P$220,10,FALSE)</f>
        <v>1</v>
      </c>
      <c r="N71" s="12">
        <f>VLOOKUP($B71,[1]原始成績!$B$4:$P$220,11,FALSE)</f>
        <v>4</v>
      </c>
      <c r="O71" s="12">
        <f>VLOOKUP($B71,[1]原始成績!$B$4:$P$220,12,FALSE)</f>
        <v>0</v>
      </c>
      <c r="P71" s="12">
        <f t="shared" si="17"/>
        <v>5</v>
      </c>
      <c r="Q71" s="14">
        <f t="shared" si="13"/>
        <v>3</v>
      </c>
      <c r="R71" s="15">
        <f>VLOOKUP($B71,[1]原始成績!$B$4:$P$220,13,FALSE)</f>
        <v>3</v>
      </c>
      <c r="S71" s="12">
        <f>VLOOKUP($B71,[1]原始成績!$B$4:$P$220,14,FALSE)</f>
        <v>4</v>
      </c>
      <c r="T71" s="12">
        <f>VLOOKUP($B71,[1]原始成績!$B$4:$P$220,15,FALSE)</f>
        <v>3</v>
      </c>
      <c r="U71" s="12">
        <f t="shared" si="18"/>
        <v>10</v>
      </c>
      <c r="V71" s="13">
        <f t="shared" si="14"/>
        <v>5</v>
      </c>
      <c r="W71" s="11">
        <f t="shared" si="19"/>
        <v>18</v>
      </c>
      <c r="X71" s="14">
        <f t="shared" si="15"/>
        <v>5</v>
      </c>
    </row>
    <row r="72" spans="2:24" ht="20.100000000000001" customHeight="1" thickBot="1" x14ac:dyDescent="0.3">
      <c r="B72" s="7" t="s">
        <v>188</v>
      </c>
      <c r="C72" s="8" t="s">
        <v>189</v>
      </c>
      <c r="D72" s="9" t="s">
        <v>190</v>
      </c>
      <c r="E72" s="35" t="s">
        <v>175</v>
      </c>
      <c r="F72" s="11">
        <f>VLOOKUP($B72,[1]原始成績!$B$4:$P$220,5,FALSE)</f>
        <v>163.1</v>
      </c>
      <c r="G72" s="12">
        <f>VLOOKUP($B72,[1]原始成績!$B$4:$P$220,6,FALSE)</f>
        <v>0</v>
      </c>
      <c r="H72" s="12">
        <f>VLOOKUP($B72,[1]原始成績!$B$4:$P$220,7,FALSE)</f>
        <v>157.19999999999999</v>
      </c>
      <c r="I72" s="12">
        <f>VLOOKUP($B72,[1]原始成績!$B$4:$P$220,8,FALSE)</f>
        <v>187</v>
      </c>
      <c r="J72" s="12">
        <f>VLOOKUP($B72,[1]原始成績!$B$4:$P$220,9,FALSE)</f>
        <v>0</v>
      </c>
      <c r="K72" s="12">
        <f t="shared" si="16"/>
        <v>187</v>
      </c>
      <c r="L72" s="13">
        <f t="shared" si="12"/>
        <v>11</v>
      </c>
      <c r="M72" s="11">
        <f>VLOOKUP($B72,[1]原始成績!$B$4:$P$220,10,FALSE)</f>
        <v>1</v>
      </c>
      <c r="N72" s="12">
        <f>VLOOKUP($B72,[1]原始成績!$B$4:$P$220,11,FALSE)</f>
        <v>2</v>
      </c>
      <c r="O72" s="12">
        <f>VLOOKUP($B72,[1]原始成績!$B$4:$P$220,12,FALSE)</f>
        <v>1</v>
      </c>
      <c r="P72" s="12">
        <f t="shared" si="17"/>
        <v>4</v>
      </c>
      <c r="Q72" s="14">
        <f t="shared" si="13"/>
        <v>4</v>
      </c>
      <c r="R72" s="15">
        <f>VLOOKUP($B72,[1]原始成績!$B$4:$P$220,13,FALSE)</f>
        <v>3</v>
      </c>
      <c r="S72" s="12">
        <f>VLOOKUP($B72,[1]原始成績!$B$4:$P$220,14,FALSE)</f>
        <v>3</v>
      </c>
      <c r="T72" s="12">
        <f>VLOOKUP($B72,[1]原始成績!$B$4:$P$220,15,FALSE)</f>
        <v>4</v>
      </c>
      <c r="U72" s="12">
        <f t="shared" si="18"/>
        <v>10</v>
      </c>
      <c r="V72" s="13">
        <f t="shared" si="14"/>
        <v>5</v>
      </c>
      <c r="W72" s="11">
        <f t="shared" si="19"/>
        <v>20</v>
      </c>
      <c r="X72" s="14">
        <f t="shared" si="15"/>
        <v>6</v>
      </c>
    </row>
    <row r="73" spans="2:24" ht="20.100000000000001" customHeight="1" thickBot="1" x14ac:dyDescent="0.3">
      <c r="B73" s="7" t="s">
        <v>191</v>
      </c>
      <c r="C73" s="8" t="s">
        <v>192</v>
      </c>
      <c r="D73" s="9" t="s">
        <v>193</v>
      </c>
      <c r="E73" s="35" t="s">
        <v>175</v>
      </c>
      <c r="F73" s="11">
        <f>VLOOKUP($B73,[1]原始成績!$B$4:$P$220,5,FALSE)</f>
        <v>207.2</v>
      </c>
      <c r="G73" s="12">
        <f>VLOOKUP($B73,[1]原始成績!$B$4:$P$220,6,FALSE)</f>
        <v>206.4</v>
      </c>
      <c r="H73" s="12">
        <f>VLOOKUP($B73,[1]原始成績!$B$4:$P$220,7,FALSE)</f>
        <v>185.5</v>
      </c>
      <c r="I73" s="12">
        <f>VLOOKUP($B73,[1]原始成績!$B$4:$P$220,8,FALSE)</f>
        <v>200.9</v>
      </c>
      <c r="J73" s="12">
        <f>VLOOKUP($B73,[1]原始成績!$B$4:$P$220,9,FALSE)</f>
        <v>213.3</v>
      </c>
      <c r="K73" s="12">
        <f t="shared" si="16"/>
        <v>213.3</v>
      </c>
      <c r="L73" s="13">
        <f t="shared" si="12"/>
        <v>3</v>
      </c>
      <c r="M73" s="11">
        <f>VLOOKUP($B73,[1]原始成績!$B$4:$P$220,10,FALSE)</f>
        <v>0</v>
      </c>
      <c r="N73" s="12">
        <f>VLOOKUP($B73,[1]原始成績!$B$4:$P$220,11,FALSE)</f>
        <v>0</v>
      </c>
      <c r="O73" s="12">
        <f>VLOOKUP($B73,[1]原始成績!$B$4:$P$220,12,FALSE)</f>
        <v>2</v>
      </c>
      <c r="P73" s="12">
        <f t="shared" si="17"/>
        <v>2</v>
      </c>
      <c r="Q73" s="14">
        <f t="shared" si="13"/>
        <v>8</v>
      </c>
      <c r="R73" s="15">
        <f>VLOOKUP($B73,[1]原始成績!$B$4:$P$220,13,FALSE)</f>
        <v>2</v>
      </c>
      <c r="S73" s="12">
        <f>VLOOKUP($B73,[1]原始成績!$B$4:$P$220,14,FALSE)</f>
        <v>2</v>
      </c>
      <c r="T73" s="12">
        <f>VLOOKUP($B73,[1]原始成績!$B$4:$P$220,15,FALSE)</f>
        <v>4</v>
      </c>
      <c r="U73" s="12">
        <f t="shared" si="18"/>
        <v>8</v>
      </c>
      <c r="V73" s="13">
        <f t="shared" si="14"/>
        <v>12</v>
      </c>
      <c r="W73" s="11">
        <f t="shared" si="19"/>
        <v>23</v>
      </c>
      <c r="X73" s="14">
        <f t="shared" si="15"/>
        <v>7</v>
      </c>
    </row>
    <row r="74" spans="2:24" ht="20.100000000000001" customHeight="1" thickBot="1" x14ac:dyDescent="0.3">
      <c r="B74" s="7" t="s">
        <v>194</v>
      </c>
      <c r="C74" s="8" t="s">
        <v>195</v>
      </c>
      <c r="D74" s="9" t="s">
        <v>196</v>
      </c>
      <c r="E74" s="35" t="s">
        <v>175</v>
      </c>
      <c r="F74" s="11">
        <f>VLOOKUP($B74,[1]原始成績!$B$4:$P$220,5,FALSE)</f>
        <v>146.69999999999999</v>
      </c>
      <c r="G74" s="12">
        <f>VLOOKUP($B74,[1]原始成績!$B$4:$P$220,6,FALSE)</f>
        <v>141.6</v>
      </c>
      <c r="H74" s="12">
        <f>VLOOKUP($B74,[1]原始成績!$B$4:$P$220,7,FALSE)</f>
        <v>141</v>
      </c>
      <c r="I74" s="12">
        <f>VLOOKUP($B74,[1]原始成績!$B$4:$P$220,8,FALSE)</f>
        <v>141.4</v>
      </c>
      <c r="J74" s="12">
        <f>VLOOKUP($B74,[1]原始成績!$B$4:$P$220,9,FALSE)</f>
        <v>141</v>
      </c>
      <c r="K74" s="12">
        <f t="shared" si="16"/>
        <v>146.69999999999999</v>
      </c>
      <c r="L74" s="13">
        <f t="shared" si="12"/>
        <v>22</v>
      </c>
      <c r="M74" s="11">
        <f>VLOOKUP($B74,[1]原始成績!$B$4:$P$220,10,FALSE)</f>
        <v>4</v>
      </c>
      <c r="N74" s="12">
        <f>VLOOKUP($B74,[1]原始成績!$B$4:$P$220,11,FALSE)</f>
        <v>0</v>
      </c>
      <c r="O74" s="12">
        <f>VLOOKUP($B74,[1]原始成績!$B$4:$P$220,12,FALSE)</f>
        <v>2</v>
      </c>
      <c r="P74" s="12">
        <f t="shared" si="17"/>
        <v>6</v>
      </c>
      <c r="Q74" s="14">
        <f t="shared" si="13"/>
        <v>2</v>
      </c>
      <c r="R74" s="15">
        <f>VLOOKUP($B74,[1]原始成績!$B$4:$P$220,13,FALSE)</f>
        <v>3</v>
      </c>
      <c r="S74" s="12">
        <f>VLOOKUP($B74,[1]原始成績!$B$4:$P$220,14,FALSE)</f>
        <v>4</v>
      </c>
      <c r="T74" s="12">
        <f>VLOOKUP($B74,[1]原始成績!$B$4:$P$220,15,FALSE)</f>
        <v>3</v>
      </c>
      <c r="U74" s="12">
        <f t="shared" si="18"/>
        <v>10</v>
      </c>
      <c r="V74" s="13">
        <f t="shared" si="14"/>
        <v>5</v>
      </c>
      <c r="W74" s="11">
        <f t="shared" si="19"/>
        <v>29</v>
      </c>
      <c r="X74" s="14">
        <f t="shared" si="15"/>
        <v>8</v>
      </c>
    </row>
    <row r="75" spans="2:24" ht="20.100000000000001" customHeight="1" thickBot="1" x14ac:dyDescent="0.3">
      <c r="B75" s="7" t="s">
        <v>197</v>
      </c>
      <c r="C75" s="8" t="s">
        <v>198</v>
      </c>
      <c r="D75" s="9" t="s">
        <v>174</v>
      </c>
      <c r="E75" s="35" t="s">
        <v>175</v>
      </c>
      <c r="F75" s="11">
        <f>VLOOKUP($B75,[1]原始成績!$B$4:$P$220,5,FALSE)</f>
        <v>162.30000000000001</v>
      </c>
      <c r="G75" s="12">
        <f>VLOOKUP($B75,[1]原始成績!$B$4:$P$220,6,FALSE)</f>
        <v>155</v>
      </c>
      <c r="H75" s="12">
        <f>VLOOKUP($B75,[1]原始成績!$B$4:$P$220,7,FALSE)</f>
        <v>154.4</v>
      </c>
      <c r="I75" s="12">
        <f>VLOOKUP($B75,[1]原始成績!$B$4:$P$220,8,FALSE)</f>
        <v>172.8</v>
      </c>
      <c r="J75" s="12">
        <f>VLOOKUP($B75,[1]原始成績!$B$4:$P$220,9,FALSE)</f>
        <v>169.3</v>
      </c>
      <c r="K75" s="12">
        <f t="shared" si="16"/>
        <v>172.8</v>
      </c>
      <c r="L75" s="13">
        <f t="shared" si="12"/>
        <v>12</v>
      </c>
      <c r="M75" s="11">
        <f>VLOOKUP($B75,[1]原始成績!$B$4:$P$220,10,FALSE)</f>
        <v>0</v>
      </c>
      <c r="N75" s="12">
        <f>VLOOKUP($B75,[1]原始成績!$B$4:$P$220,11,FALSE)</f>
        <v>0</v>
      </c>
      <c r="O75" s="12">
        <f>VLOOKUP($B75,[1]原始成績!$B$4:$P$220,12,FALSE)</f>
        <v>3</v>
      </c>
      <c r="P75" s="12">
        <f t="shared" si="17"/>
        <v>3</v>
      </c>
      <c r="Q75" s="14">
        <f t="shared" si="13"/>
        <v>6</v>
      </c>
      <c r="R75" s="15">
        <f>VLOOKUP($B75,[1]原始成績!$B$4:$P$220,13,FALSE)</f>
        <v>0</v>
      </c>
      <c r="S75" s="12">
        <f>VLOOKUP($B75,[1]原始成績!$B$4:$P$220,14,FALSE)</f>
        <v>3</v>
      </c>
      <c r="T75" s="12">
        <f>VLOOKUP($B75,[1]原始成績!$B$4:$P$220,15,FALSE)</f>
        <v>5</v>
      </c>
      <c r="U75" s="12">
        <f t="shared" si="18"/>
        <v>8</v>
      </c>
      <c r="V75" s="13">
        <f t="shared" si="14"/>
        <v>12</v>
      </c>
      <c r="W75" s="11">
        <f t="shared" si="19"/>
        <v>30</v>
      </c>
      <c r="X75" s="14">
        <f t="shared" si="15"/>
        <v>9</v>
      </c>
    </row>
    <row r="76" spans="2:24" ht="20.100000000000001" customHeight="1" thickBot="1" x14ac:dyDescent="0.3">
      <c r="B76" s="7" t="s">
        <v>199</v>
      </c>
      <c r="C76" s="8" t="s">
        <v>200</v>
      </c>
      <c r="D76" s="9" t="s">
        <v>201</v>
      </c>
      <c r="E76" s="35" t="s">
        <v>175</v>
      </c>
      <c r="F76" s="11">
        <f>VLOOKUP($B76,[1]原始成績!$B$4:$P$220,5,FALSE)</f>
        <v>0</v>
      </c>
      <c r="G76" s="12">
        <f>VLOOKUP($B76,[1]原始成績!$B$4:$P$220,6,FALSE)</f>
        <v>0</v>
      </c>
      <c r="H76" s="12">
        <f>VLOOKUP($B76,[1]原始成績!$B$4:$P$220,7,FALSE)</f>
        <v>162.1</v>
      </c>
      <c r="I76" s="12">
        <f>VLOOKUP($B76,[1]原始成績!$B$4:$P$220,8,FALSE)</f>
        <v>162.30000000000001</v>
      </c>
      <c r="J76" s="12">
        <f>VLOOKUP($B76,[1]原始成績!$B$4:$P$220,9,FALSE)</f>
        <v>0</v>
      </c>
      <c r="K76" s="12">
        <f t="shared" si="16"/>
        <v>162.30000000000001</v>
      </c>
      <c r="L76" s="13">
        <f t="shared" si="12"/>
        <v>15</v>
      </c>
      <c r="M76" s="11">
        <f>VLOOKUP($B76,[1]原始成績!$B$4:$P$220,10,FALSE)</f>
        <v>0</v>
      </c>
      <c r="N76" s="12">
        <f>VLOOKUP($B76,[1]原始成績!$B$4:$P$220,11,FALSE)</f>
        <v>2</v>
      </c>
      <c r="O76" s="12">
        <f>VLOOKUP($B76,[1]原始成績!$B$4:$P$220,12,FALSE)</f>
        <v>0</v>
      </c>
      <c r="P76" s="12">
        <f t="shared" si="17"/>
        <v>2</v>
      </c>
      <c r="Q76" s="14">
        <f t="shared" si="13"/>
        <v>8</v>
      </c>
      <c r="R76" s="15">
        <f>VLOOKUP($B76,[1]原始成績!$B$4:$P$220,13,FALSE)</f>
        <v>3</v>
      </c>
      <c r="S76" s="12">
        <f>VLOOKUP($B76,[1]原始成績!$B$4:$P$220,14,FALSE)</f>
        <v>2</v>
      </c>
      <c r="T76" s="12">
        <f>VLOOKUP($B76,[1]原始成績!$B$4:$P$220,15,FALSE)</f>
        <v>4</v>
      </c>
      <c r="U76" s="12">
        <f t="shared" si="18"/>
        <v>9</v>
      </c>
      <c r="V76" s="13">
        <f t="shared" si="14"/>
        <v>10</v>
      </c>
      <c r="W76" s="11">
        <f t="shared" si="19"/>
        <v>33</v>
      </c>
      <c r="X76" s="14">
        <f t="shared" si="15"/>
        <v>10</v>
      </c>
    </row>
    <row r="77" spans="2:24" ht="20.100000000000001" customHeight="1" thickBot="1" x14ac:dyDescent="0.3">
      <c r="B77" s="7" t="s">
        <v>202</v>
      </c>
      <c r="C77" s="8" t="s">
        <v>203</v>
      </c>
      <c r="D77" s="9" t="s">
        <v>204</v>
      </c>
      <c r="E77" s="35" t="s">
        <v>175</v>
      </c>
      <c r="F77" s="11">
        <f>VLOOKUP($B77,[1]原始成績!$B$4:$P$220,5,FALSE)</f>
        <v>0</v>
      </c>
      <c r="G77" s="12">
        <f>VLOOKUP($B77,[1]原始成績!$B$4:$P$220,6,FALSE)</f>
        <v>0</v>
      </c>
      <c r="H77" s="12">
        <f>VLOOKUP($B77,[1]原始成績!$B$4:$P$220,7,FALSE)</f>
        <v>0</v>
      </c>
      <c r="I77" s="12">
        <f>VLOOKUP($B77,[1]原始成績!$B$4:$P$220,8,FALSE)</f>
        <v>158.19999999999999</v>
      </c>
      <c r="J77" s="12">
        <f>VLOOKUP($B77,[1]原始成績!$B$4:$P$220,9,FALSE)</f>
        <v>157.30000000000001</v>
      </c>
      <c r="K77" s="12">
        <f t="shared" si="16"/>
        <v>158.19999999999999</v>
      </c>
      <c r="L77" s="13">
        <f t="shared" si="12"/>
        <v>17</v>
      </c>
      <c r="M77" s="11">
        <f>VLOOKUP($B77,[1]原始成績!$B$4:$P$220,10,FALSE)</f>
        <v>2</v>
      </c>
      <c r="N77" s="12">
        <f>VLOOKUP($B77,[1]原始成績!$B$4:$P$220,11,FALSE)</f>
        <v>0</v>
      </c>
      <c r="O77" s="12">
        <f>VLOOKUP($B77,[1]原始成績!$B$4:$P$220,12,FALSE)</f>
        <v>0</v>
      </c>
      <c r="P77" s="12">
        <f t="shared" si="17"/>
        <v>2</v>
      </c>
      <c r="Q77" s="14">
        <f t="shared" si="13"/>
        <v>8</v>
      </c>
      <c r="R77" s="15">
        <f>VLOOKUP($B77,[1]原始成績!$B$4:$P$220,13,FALSE)</f>
        <v>0</v>
      </c>
      <c r="S77" s="12">
        <f>VLOOKUP($B77,[1]原始成績!$B$4:$P$220,14,FALSE)</f>
        <v>4</v>
      </c>
      <c r="T77" s="12">
        <f>VLOOKUP($B77,[1]原始成績!$B$4:$P$220,15,FALSE)</f>
        <v>5</v>
      </c>
      <c r="U77" s="12">
        <f t="shared" si="18"/>
        <v>9</v>
      </c>
      <c r="V77" s="13">
        <f t="shared" si="14"/>
        <v>10</v>
      </c>
      <c r="W77" s="11">
        <f t="shared" si="19"/>
        <v>35</v>
      </c>
      <c r="X77" s="14">
        <f t="shared" si="15"/>
        <v>11</v>
      </c>
    </row>
    <row r="78" spans="2:24" ht="20.100000000000001" customHeight="1" thickBot="1" x14ac:dyDescent="0.3">
      <c r="B78" s="7" t="s">
        <v>205</v>
      </c>
      <c r="C78" s="8" t="s">
        <v>206</v>
      </c>
      <c r="D78" s="9" t="s">
        <v>207</v>
      </c>
      <c r="E78" s="35" t="s">
        <v>175</v>
      </c>
      <c r="F78" s="11">
        <f>VLOOKUP($B78,[1]原始成績!$B$4:$P$220,5,FALSE)</f>
        <v>198.5</v>
      </c>
      <c r="G78" s="12">
        <f>VLOOKUP($B78,[1]原始成績!$B$4:$P$220,6,FALSE)</f>
        <v>188.8</v>
      </c>
      <c r="H78" s="12">
        <f>VLOOKUP($B78,[1]原始成績!$B$4:$P$220,7,FALSE)</f>
        <v>0</v>
      </c>
      <c r="I78" s="12">
        <f>VLOOKUP($B78,[1]原始成績!$B$4:$P$220,8,FALSE)</f>
        <v>181.9</v>
      </c>
      <c r="J78" s="12">
        <f>VLOOKUP($B78,[1]原始成績!$B$4:$P$220,9,FALSE)</f>
        <v>157.80000000000001</v>
      </c>
      <c r="K78" s="12">
        <f t="shared" si="16"/>
        <v>198.5</v>
      </c>
      <c r="L78" s="13">
        <f t="shared" si="12"/>
        <v>8</v>
      </c>
      <c r="M78" s="11">
        <f>VLOOKUP($B78,[1]原始成績!$B$4:$P$220,10,FALSE)</f>
        <v>0</v>
      </c>
      <c r="N78" s="12">
        <f>VLOOKUP($B78,[1]原始成績!$B$4:$P$220,11,FALSE)</f>
        <v>0</v>
      </c>
      <c r="O78" s="12">
        <f>VLOOKUP($B78,[1]原始成績!$B$4:$P$220,12,FALSE)</f>
        <v>1</v>
      </c>
      <c r="P78" s="12">
        <f t="shared" si="17"/>
        <v>1</v>
      </c>
      <c r="Q78" s="14">
        <f t="shared" si="13"/>
        <v>15</v>
      </c>
      <c r="R78" s="15">
        <f>VLOOKUP($B78,[1]原始成績!$B$4:$P$220,13,FALSE)</f>
        <v>0</v>
      </c>
      <c r="S78" s="12">
        <f>VLOOKUP($B78,[1]原始成績!$B$4:$P$220,14,FALSE)</f>
        <v>4</v>
      </c>
      <c r="T78" s="12">
        <f>VLOOKUP($B78,[1]原始成績!$B$4:$P$220,15,FALSE)</f>
        <v>3</v>
      </c>
      <c r="U78" s="12">
        <f t="shared" si="18"/>
        <v>7</v>
      </c>
      <c r="V78" s="13">
        <f t="shared" si="14"/>
        <v>18</v>
      </c>
      <c r="W78" s="11">
        <f t="shared" si="19"/>
        <v>41</v>
      </c>
      <c r="X78" s="14">
        <f t="shared" si="15"/>
        <v>12</v>
      </c>
    </row>
    <row r="79" spans="2:24" ht="20.100000000000001" customHeight="1" thickBot="1" x14ac:dyDescent="0.3">
      <c r="B79" s="7" t="s">
        <v>208</v>
      </c>
      <c r="C79" s="8" t="s">
        <v>209</v>
      </c>
      <c r="D79" s="9" t="s">
        <v>210</v>
      </c>
      <c r="E79" s="35" t="s">
        <v>175</v>
      </c>
      <c r="F79" s="11">
        <f>VLOOKUP($B79,[1]原始成績!$B$4:$P$220,5,FALSE)</f>
        <v>142.9</v>
      </c>
      <c r="G79" s="12">
        <f>VLOOKUP($B79,[1]原始成績!$B$4:$P$220,6,FALSE)</f>
        <v>159.19999999999999</v>
      </c>
      <c r="H79" s="12">
        <f>VLOOKUP($B79,[1]原始成績!$B$4:$P$220,7,FALSE)</f>
        <v>145.4</v>
      </c>
      <c r="I79" s="12">
        <f>VLOOKUP($B79,[1]原始成績!$B$4:$P$220,8,FALSE)</f>
        <v>148.1</v>
      </c>
      <c r="J79" s="12">
        <f>VLOOKUP($B79,[1]原始成績!$B$4:$P$220,9,FALSE)</f>
        <v>163.9</v>
      </c>
      <c r="K79" s="12">
        <f t="shared" si="16"/>
        <v>163.9</v>
      </c>
      <c r="L79" s="13">
        <f t="shared" si="12"/>
        <v>14</v>
      </c>
      <c r="M79" s="11">
        <f>VLOOKUP($B79,[1]原始成績!$B$4:$P$220,10,FALSE)</f>
        <v>0</v>
      </c>
      <c r="N79" s="12">
        <f>VLOOKUP($B79,[1]原始成績!$B$4:$P$220,11,FALSE)</f>
        <v>0</v>
      </c>
      <c r="O79" s="12">
        <f>VLOOKUP($B79,[1]原始成績!$B$4:$P$220,12,FALSE)</f>
        <v>1</v>
      </c>
      <c r="P79" s="12">
        <f t="shared" si="17"/>
        <v>1</v>
      </c>
      <c r="Q79" s="14">
        <f t="shared" si="13"/>
        <v>15</v>
      </c>
      <c r="R79" s="15">
        <f>VLOOKUP($B79,[1]原始成績!$B$4:$P$220,13,FALSE)</f>
        <v>2</v>
      </c>
      <c r="S79" s="12">
        <f>VLOOKUP($B79,[1]原始成績!$B$4:$P$220,14,FALSE)</f>
        <v>2</v>
      </c>
      <c r="T79" s="12">
        <f>VLOOKUP($B79,[1]原始成績!$B$4:$P$220,15,FALSE)</f>
        <v>4</v>
      </c>
      <c r="U79" s="12">
        <f t="shared" si="18"/>
        <v>8</v>
      </c>
      <c r="V79" s="13">
        <f t="shared" si="14"/>
        <v>12</v>
      </c>
      <c r="W79" s="11">
        <f t="shared" si="19"/>
        <v>41</v>
      </c>
      <c r="X79" s="14">
        <f t="shared" si="15"/>
        <v>12</v>
      </c>
    </row>
    <row r="80" spans="2:24" ht="20.100000000000001" customHeight="1" thickBot="1" x14ac:dyDescent="0.3">
      <c r="B80" s="7" t="s">
        <v>211</v>
      </c>
      <c r="C80" s="8" t="s">
        <v>212</v>
      </c>
      <c r="D80" s="9" t="s">
        <v>204</v>
      </c>
      <c r="E80" s="35" t="s">
        <v>175</v>
      </c>
      <c r="F80" s="11">
        <f>VLOOKUP($B80,[1]原始成績!$B$4:$P$220,5,FALSE)</f>
        <v>170</v>
      </c>
      <c r="G80" s="12">
        <f>VLOOKUP($B80,[1]原始成績!$B$4:$P$220,6,FALSE)</f>
        <v>211.1</v>
      </c>
      <c r="H80" s="12">
        <f>VLOOKUP($B80,[1]原始成績!$B$4:$P$220,7,FALSE)</f>
        <v>179</v>
      </c>
      <c r="I80" s="12">
        <f>VLOOKUP($B80,[1]原始成績!$B$4:$P$220,8,FALSE)</f>
        <v>208.4</v>
      </c>
      <c r="J80" s="12">
        <f>VLOOKUP($B80,[1]原始成績!$B$4:$P$220,9,FALSE)</f>
        <v>191.7</v>
      </c>
      <c r="K80" s="12">
        <f t="shared" si="16"/>
        <v>211.1</v>
      </c>
      <c r="L80" s="13">
        <f t="shared" si="12"/>
        <v>4</v>
      </c>
      <c r="M80" s="11">
        <f>VLOOKUP($B80,[1]原始成績!$B$4:$P$220,10,FALSE)</f>
        <v>0</v>
      </c>
      <c r="N80" s="12">
        <f>VLOOKUP($B80,[1]原始成績!$B$4:$P$220,11,FALSE)</f>
        <v>1</v>
      </c>
      <c r="O80" s="12">
        <f>VLOOKUP($B80,[1]原始成績!$B$4:$P$220,12,FALSE)</f>
        <v>0</v>
      </c>
      <c r="P80" s="12">
        <f t="shared" si="17"/>
        <v>1</v>
      </c>
      <c r="Q80" s="14">
        <f t="shared" si="13"/>
        <v>15</v>
      </c>
      <c r="R80" s="15">
        <f>VLOOKUP($B80,[1]原始成績!$B$4:$P$220,13,FALSE)</f>
        <v>1</v>
      </c>
      <c r="S80" s="12">
        <f>VLOOKUP($B80,[1]原始成績!$B$4:$P$220,14,FALSE)</f>
        <v>1</v>
      </c>
      <c r="T80" s="12">
        <f>VLOOKUP($B80,[1]原始成績!$B$4:$P$220,15,FALSE)</f>
        <v>4</v>
      </c>
      <c r="U80" s="12">
        <f t="shared" si="18"/>
        <v>6</v>
      </c>
      <c r="V80" s="13">
        <f t="shared" si="14"/>
        <v>23</v>
      </c>
      <c r="W80" s="11">
        <f t="shared" si="19"/>
        <v>42</v>
      </c>
      <c r="X80" s="14">
        <f t="shared" si="15"/>
        <v>14</v>
      </c>
    </row>
    <row r="81" spans="2:24" ht="20.100000000000001" customHeight="1" thickBot="1" x14ac:dyDescent="0.3">
      <c r="B81" s="7" t="s">
        <v>213</v>
      </c>
      <c r="C81" s="8" t="s">
        <v>214</v>
      </c>
      <c r="D81" s="9" t="s">
        <v>204</v>
      </c>
      <c r="E81" s="35" t="s">
        <v>175</v>
      </c>
      <c r="F81" s="11">
        <f>VLOOKUP($B81,[1]原始成績!$B$4:$P$220,5,FALSE)</f>
        <v>128</v>
      </c>
      <c r="G81" s="12">
        <f>VLOOKUP($B81,[1]原始成績!$B$4:$P$220,6,FALSE)</f>
        <v>160.1</v>
      </c>
      <c r="H81" s="12">
        <f>VLOOKUP($B81,[1]原始成績!$B$4:$P$220,7,FALSE)</f>
        <v>160.5</v>
      </c>
      <c r="I81" s="12">
        <f>VLOOKUP($B81,[1]原始成績!$B$4:$P$220,8,FALSE)</f>
        <v>150.30000000000001</v>
      </c>
      <c r="J81" s="12">
        <f>VLOOKUP($B81,[1]原始成績!$B$4:$P$220,9,FALSE)</f>
        <v>159.6</v>
      </c>
      <c r="K81" s="12">
        <f t="shared" si="16"/>
        <v>160.5</v>
      </c>
      <c r="L81" s="13">
        <f t="shared" si="12"/>
        <v>16</v>
      </c>
      <c r="M81" s="11">
        <f>VLOOKUP($B81,[1]原始成績!$B$4:$P$220,10,FALSE)</f>
        <v>0</v>
      </c>
      <c r="N81" s="12">
        <f>VLOOKUP($B81,[1]原始成績!$B$4:$P$220,11,FALSE)</f>
        <v>1</v>
      </c>
      <c r="O81" s="12">
        <f>VLOOKUP($B81,[1]原始成績!$B$4:$P$220,12,FALSE)</f>
        <v>0</v>
      </c>
      <c r="P81" s="12">
        <f t="shared" si="17"/>
        <v>1</v>
      </c>
      <c r="Q81" s="14">
        <f t="shared" si="13"/>
        <v>15</v>
      </c>
      <c r="R81" s="15">
        <f>VLOOKUP($B81,[1]原始成績!$B$4:$P$220,13,FALSE)</f>
        <v>0</v>
      </c>
      <c r="S81" s="12">
        <f>VLOOKUP($B81,[1]原始成績!$B$4:$P$220,14,FALSE)</f>
        <v>3</v>
      </c>
      <c r="T81" s="12">
        <f>VLOOKUP($B81,[1]原始成績!$B$4:$P$220,15,FALSE)</f>
        <v>5</v>
      </c>
      <c r="U81" s="12">
        <f t="shared" si="18"/>
        <v>8</v>
      </c>
      <c r="V81" s="13">
        <f t="shared" si="14"/>
        <v>12</v>
      </c>
      <c r="W81" s="11">
        <f t="shared" si="19"/>
        <v>43</v>
      </c>
      <c r="X81" s="14">
        <f t="shared" si="15"/>
        <v>15</v>
      </c>
    </row>
    <row r="82" spans="2:24" ht="20.100000000000001" customHeight="1" thickBot="1" x14ac:dyDescent="0.3">
      <c r="B82" s="7" t="s">
        <v>215</v>
      </c>
      <c r="C82" s="8" t="s">
        <v>216</v>
      </c>
      <c r="D82" s="9" t="s">
        <v>217</v>
      </c>
      <c r="E82" s="35" t="s">
        <v>175</v>
      </c>
      <c r="F82" s="11">
        <f>VLOOKUP($B82,[1]原始成績!$B$4:$P$220,5,FALSE)</f>
        <v>133.30000000000001</v>
      </c>
      <c r="G82" s="12">
        <f>VLOOKUP($B82,[1]原始成績!$B$4:$P$220,6,FALSE)</f>
        <v>135.9</v>
      </c>
      <c r="H82" s="12">
        <f>VLOOKUP($B82,[1]原始成績!$B$4:$P$220,7,FALSE)</f>
        <v>0</v>
      </c>
      <c r="I82" s="12">
        <f>VLOOKUP($B82,[1]原始成績!$B$4:$P$220,8,FALSE)</f>
        <v>0</v>
      </c>
      <c r="J82" s="12">
        <f>VLOOKUP($B82,[1]原始成績!$B$4:$P$220,9,FALSE)</f>
        <v>147.30000000000001</v>
      </c>
      <c r="K82" s="12">
        <f t="shared" si="16"/>
        <v>147.30000000000001</v>
      </c>
      <c r="L82" s="13">
        <f t="shared" si="12"/>
        <v>21</v>
      </c>
      <c r="M82" s="11">
        <f>VLOOKUP($B82,[1]原始成績!$B$4:$P$220,10,FALSE)</f>
        <v>0</v>
      </c>
      <c r="N82" s="12">
        <f>VLOOKUP($B82,[1]原始成績!$B$4:$P$220,11,FALSE)</f>
        <v>0</v>
      </c>
      <c r="O82" s="12">
        <f>VLOOKUP($B82,[1]原始成績!$B$4:$P$220,12,FALSE)</f>
        <v>0</v>
      </c>
      <c r="P82" s="12">
        <f t="shared" si="17"/>
        <v>0</v>
      </c>
      <c r="Q82" s="14">
        <f t="shared" si="13"/>
        <v>25</v>
      </c>
      <c r="R82" s="15">
        <f>VLOOKUP($B82,[1]原始成績!$B$4:$P$220,13,FALSE)</f>
        <v>5</v>
      </c>
      <c r="S82" s="12">
        <f>VLOOKUP($B82,[1]原始成績!$B$4:$P$220,14,FALSE)</f>
        <v>4</v>
      </c>
      <c r="T82" s="12">
        <f>VLOOKUP($B82,[1]原始成績!$B$4:$P$220,15,FALSE)</f>
        <v>2</v>
      </c>
      <c r="U82" s="12">
        <f t="shared" si="18"/>
        <v>11</v>
      </c>
      <c r="V82" s="13">
        <f t="shared" si="14"/>
        <v>2</v>
      </c>
      <c r="W82" s="11">
        <f t="shared" si="19"/>
        <v>48</v>
      </c>
      <c r="X82" s="14">
        <f t="shared" si="15"/>
        <v>16</v>
      </c>
    </row>
    <row r="83" spans="2:24" ht="20.100000000000001" customHeight="1" thickBot="1" x14ac:dyDescent="0.3">
      <c r="B83" s="7" t="s">
        <v>218</v>
      </c>
      <c r="C83" s="8" t="s">
        <v>219</v>
      </c>
      <c r="D83" s="9" t="s">
        <v>174</v>
      </c>
      <c r="E83" s="35" t="s">
        <v>175</v>
      </c>
      <c r="F83" s="11">
        <f>VLOOKUP($B83,[1]原始成績!$B$4:$P$220,5,FALSE)</f>
        <v>150</v>
      </c>
      <c r="G83" s="12">
        <f>VLOOKUP($B83,[1]原始成績!$B$4:$P$220,6,FALSE)</f>
        <v>143.4</v>
      </c>
      <c r="H83" s="12">
        <f>VLOOKUP($B83,[1]原始成績!$B$4:$P$220,7,FALSE)</f>
        <v>147</v>
      </c>
      <c r="I83" s="12">
        <f>VLOOKUP($B83,[1]原始成績!$B$4:$P$220,8,FALSE)</f>
        <v>136.69999999999999</v>
      </c>
      <c r="J83" s="12">
        <f>VLOOKUP($B83,[1]原始成績!$B$4:$P$220,9,FALSE)</f>
        <v>142.19999999999999</v>
      </c>
      <c r="K83" s="12">
        <f t="shared" si="16"/>
        <v>150</v>
      </c>
      <c r="L83" s="13">
        <f t="shared" si="12"/>
        <v>20</v>
      </c>
      <c r="M83" s="11">
        <f>VLOOKUP($B83,[1]原始成績!$B$4:$P$220,10,FALSE)</f>
        <v>0</v>
      </c>
      <c r="N83" s="12">
        <f>VLOOKUP($B83,[1]原始成績!$B$4:$P$220,11,FALSE)</f>
        <v>2</v>
      </c>
      <c r="O83" s="12">
        <f>VLOOKUP($B83,[1]原始成績!$B$4:$P$220,12,FALSE)</f>
        <v>1</v>
      </c>
      <c r="P83" s="12">
        <f t="shared" si="17"/>
        <v>3</v>
      </c>
      <c r="Q83" s="14">
        <f t="shared" si="13"/>
        <v>6</v>
      </c>
      <c r="R83" s="15">
        <f>VLOOKUP($B83,[1]原始成績!$B$4:$P$220,13,FALSE)</f>
        <v>0</v>
      </c>
      <c r="S83" s="12">
        <f>VLOOKUP($B83,[1]原始成績!$B$4:$P$220,14,FALSE)</f>
        <v>1</v>
      </c>
      <c r="T83" s="12">
        <f>VLOOKUP($B83,[1]原始成績!$B$4:$P$220,15,FALSE)</f>
        <v>4</v>
      </c>
      <c r="U83" s="12">
        <f t="shared" si="18"/>
        <v>5</v>
      </c>
      <c r="V83" s="13">
        <f t="shared" si="14"/>
        <v>27</v>
      </c>
      <c r="W83" s="11">
        <f t="shared" si="19"/>
        <v>53</v>
      </c>
      <c r="X83" s="14">
        <f t="shared" si="15"/>
        <v>17</v>
      </c>
    </row>
    <row r="84" spans="2:24" ht="20.100000000000001" customHeight="1" thickBot="1" x14ac:dyDescent="0.3">
      <c r="B84" s="7" t="s">
        <v>220</v>
      </c>
      <c r="C84" s="8" t="s">
        <v>221</v>
      </c>
      <c r="D84" s="9" t="s">
        <v>222</v>
      </c>
      <c r="E84" s="35" t="s">
        <v>175</v>
      </c>
      <c r="F84" s="11">
        <f>VLOOKUP($B84,[1]原始成績!$B$4:$P$220,5,FALSE)</f>
        <v>0</v>
      </c>
      <c r="G84" s="12">
        <f>VLOOKUP($B84,[1]原始成績!$B$4:$P$220,6,FALSE)</f>
        <v>96.9</v>
      </c>
      <c r="H84" s="12">
        <f>VLOOKUP($B84,[1]原始成績!$B$4:$P$220,7,FALSE)</f>
        <v>66.400000000000006</v>
      </c>
      <c r="I84" s="12">
        <f>VLOOKUP($B84,[1]原始成績!$B$4:$P$220,8,FALSE)</f>
        <v>48.6</v>
      </c>
      <c r="J84" s="12">
        <f>VLOOKUP($B84,[1]原始成績!$B$4:$P$220,9,FALSE)</f>
        <v>67.400000000000006</v>
      </c>
      <c r="K84" s="12">
        <f t="shared" si="16"/>
        <v>96.9</v>
      </c>
      <c r="L84" s="13">
        <f t="shared" si="12"/>
        <v>40</v>
      </c>
      <c r="M84" s="11">
        <f>VLOOKUP($B84,[1]原始成績!$B$4:$P$220,10,FALSE)</f>
        <v>2</v>
      </c>
      <c r="N84" s="12">
        <f>VLOOKUP($B84,[1]原始成績!$B$4:$P$220,11,FALSE)</f>
        <v>0</v>
      </c>
      <c r="O84" s="12">
        <f>VLOOKUP($B84,[1]原始成績!$B$4:$P$220,12,FALSE)</f>
        <v>0</v>
      </c>
      <c r="P84" s="12">
        <f t="shared" si="17"/>
        <v>2</v>
      </c>
      <c r="Q84" s="14">
        <f t="shared" si="13"/>
        <v>8</v>
      </c>
      <c r="R84" s="15">
        <f>VLOOKUP($B84,[1]原始成績!$B$4:$P$220,13,FALSE)</f>
        <v>2</v>
      </c>
      <c r="S84" s="12">
        <f>VLOOKUP($B84,[1]原始成績!$B$4:$P$220,14,FALSE)</f>
        <v>4</v>
      </c>
      <c r="T84" s="12">
        <f>VLOOKUP($B84,[1]原始成績!$B$4:$P$220,15,FALSE)</f>
        <v>4</v>
      </c>
      <c r="U84" s="12">
        <f t="shared" si="18"/>
        <v>10</v>
      </c>
      <c r="V84" s="13">
        <f t="shared" si="14"/>
        <v>5</v>
      </c>
      <c r="W84" s="11">
        <f t="shared" si="19"/>
        <v>53</v>
      </c>
      <c r="X84" s="14">
        <f t="shared" si="15"/>
        <v>17</v>
      </c>
    </row>
    <row r="85" spans="2:24" ht="20.100000000000001" customHeight="1" thickBot="1" x14ac:dyDescent="0.3">
      <c r="B85" s="7" t="s">
        <v>223</v>
      </c>
      <c r="C85" s="8" t="s">
        <v>224</v>
      </c>
      <c r="D85" s="9" t="s">
        <v>225</v>
      </c>
      <c r="E85" s="35" t="s">
        <v>175</v>
      </c>
      <c r="F85" s="11">
        <f>VLOOKUP($B85,[1]原始成績!$B$4:$P$220,5,FALSE)</f>
        <v>206</v>
      </c>
      <c r="G85" s="12">
        <f>VLOOKUP($B85,[1]原始成績!$B$4:$P$220,6,FALSE)</f>
        <v>187.5</v>
      </c>
      <c r="H85" s="12">
        <f>VLOOKUP($B85,[1]原始成績!$B$4:$P$220,7,FALSE)</f>
        <v>189.5</v>
      </c>
      <c r="I85" s="12">
        <f>VLOOKUP($B85,[1]原始成績!$B$4:$P$220,8,FALSE)</f>
        <v>167.1</v>
      </c>
      <c r="J85" s="12">
        <f>VLOOKUP($B85,[1]原始成績!$B$4:$P$220,9,FALSE)</f>
        <v>193.2</v>
      </c>
      <c r="K85" s="12">
        <f t="shared" si="16"/>
        <v>206</v>
      </c>
      <c r="L85" s="13">
        <f t="shared" si="12"/>
        <v>5</v>
      </c>
      <c r="M85" s="11">
        <f>VLOOKUP($B85,[1]原始成績!$B$4:$P$220,10,FALSE)</f>
        <v>0</v>
      </c>
      <c r="N85" s="12">
        <f>VLOOKUP($B85,[1]原始成績!$B$4:$P$220,11,FALSE)</f>
        <v>1</v>
      </c>
      <c r="O85" s="12">
        <f>VLOOKUP($B85,[1]原始成績!$B$4:$P$220,12,FALSE)</f>
        <v>0</v>
      </c>
      <c r="P85" s="12">
        <f t="shared" si="17"/>
        <v>1</v>
      </c>
      <c r="Q85" s="14">
        <f t="shared" si="13"/>
        <v>15</v>
      </c>
      <c r="R85" s="15">
        <f>VLOOKUP($B85,[1]原始成績!$B$4:$P$220,13,FALSE)</f>
        <v>0</v>
      </c>
      <c r="S85" s="12">
        <f>VLOOKUP($B85,[1]原始成績!$B$4:$P$220,14,FALSE)</f>
        <v>1</v>
      </c>
      <c r="T85" s="12">
        <f>VLOOKUP($B85,[1]原始成績!$B$4:$P$220,15,FALSE)</f>
        <v>3</v>
      </c>
      <c r="U85" s="12">
        <f t="shared" si="18"/>
        <v>4</v>
      </c>
      <c r="V85" s="13">
        <f t="shared" si="14"/>
        <v>35</v>
      </c>
      <c r="W85" s="11">
        <f t="shared" si="19"/>
        <v>55</v>
      </c>
      <c r="X85" s="14">
        <f t="shared" si="15"/>
        <v>19</v>
      </c>
    </row>
    <row r="86" spans="2:24" ht="20.100000000000001" customHeight="1" thickBot="1" x14ac:dyDescent="0.3">
      <c r="B86" s="7" t="s">
        <v>226</v>
      </c>
      <c r="C86" s="8" t="s">
        <v>227</v>
      </c>
      <c r="D86" s="9" t="s">
        <v>228</v>
      </c>
      <c r="E86" s="35" t="s">
        <v>175</v>
      </c>
      <c r="F86" s="11">
        <f>VLOOKUP($B86,[1]原始成績!$B$4:$P$220,5,FALSE)</f>
        <v>161.80000000000001</v>
      </c>
      <c r="G86" s="12">
        <f>VLOOKUP($B86,[1]原始成績!$B$4:$P$220,6,FALSE)</f>
        <v>130.1</v>
      </c>
      <c r="H86" s="12">
        <f>VLOOKUP($B86,[1]原始成績!$B$4:$P$220,7,FALSE)</f>
        <v>164.6</v>
      </c>
      <c r="I86" s="12">
        <f>VLOOKUP($B86,[1]原始成績!$B$4:$P$220,8,FALSE)</f>
        <v>165.1</v>
      </c>
      <c r="J86" s="12">
        <f>VLOOKUP($B86,[1]原始成績!$B$4:$P$220,9,FALSE)</f>
        <v>171.7</v>
      </c>
      <c r="K86" s="12">
        <f t="shared" si="16"/>
        <v>171.7</v>
      </c>
      <c r="L86" s="13">
        <f t="shared" si="12"/>
        <v>13</v>
      </c>
      <c r="M86" s="11">
        <f>VLOOKUP($B86,[1]原始成績!$B$4:$P$220,10,FALSE)</f>
        <v>0</v>
      </c>
      <c r="N86" s="12">
        <f>VLOOKUP($B86,[1]原始成績!$B$4:$P$220,11,FALSE)</f>
        <v>0</v>
      </c>
      <c r="O86" s="12">
        <f>VLOOKUP($B86,[1]原始成績!$B$4:$P$220,12,FALSE)</f>
        <v>1</v>
      </c>
      <c r="P86" s="12">
        <f t="shared" si="17"/>
        <v>1</v>
      </c>
      <c r="Q86" s="14">
        <f t="shared" si="13"/>
        <v>15</v>
      </c>
      <c r="R86" s="15">
        <f>VLOOKUP($B86,[1]原始成績!$B$4:$P$220,13,FALSE)</f>
        <v>0</v>
      </c>
      <c r="S86" s="12">
        <f>VLOOKUP($B86,[1]原始成績!$B$4:$P$220,14,FALSE)</f>
        <v>1</v>
      </c>
      <c r="T86" s="12">
        <f>VLOOKUP($B86,[1]原始成績!$B$4:$P$220,15,FALSE)</f>
        <v>4</v>
      </c>
      <c r="U86" s="12">
        <f t="shared" si="18"/>
        <v>5</v>
      </c>
      <c r="V86" s="13">
        <f t="shared" si="14"/>
        <v>27</v>
      </c>
      <c r="W86" s="11">
        <f t="shared" si="19"/>
        <v>55</v>
      </c>
      <c r="X86" s="14">
        <f t="shared" si="15"/>
        <v>19</v>
      </c>
    </row>
    <row r="87" spans="2:24" ht="20.100000000000001" customHeight="1" thickBot="1" x14ac:dyDescent="0.3">
      <c r="B87" s="7" t="s">
        <v>229</v>
      </c>
      <c r="C87" s="8" t="s">
        <v>230</v>
      </c>
      <c r="D87" s="9" t="s">
        <v>231</v>
      </c>
      <c r="E87" s="35" t="s">
        <v>175</v>
      </c>
      <c r="F87" s="11">
        <f>VLOOKUP($B87,[1]原始成績!$B$4:$P$220,5,FALSE)</f>
        <v>110</v>
      </c>
      <c r="G87" s="12">
        <f>VLOOKUP($B87,[1]原始成績!$B$4:$P$220,6,FALSE)</f>
        <v>144.19999999999999</v>
      </c>
      <c r="H87" s="12">
        <f>VLOOKUP($B87,[1]原始成績!$B$4:$P$220,7,FALSE)</f>
        <v>113.9</v>
      </c>
      <c r="I87" s="12">
        <f>VLOOKUP($B87,[1]原始成績!$B$4:$P$220,8,FALSE)</f>
        <v>119.4</v>
      </c>
      <c r="J87" s="12">
        <f>VLOOKUP($B87,[1]原始成績!$B$4:$P$220,9,FALSE)</f>
        <v>115</v>
      </c>
      <c r="K87" s="12">
        <f t="shared" si="16"/>
        <v>144.19999999999999</v>
      </c>
      <c r="L87" s="13">
        <f t="shared" si="12"/>
        <v>23</v>
      </c>
      <c r="M87" s="11">
        <f>VLOOKUP($B87,[1]原始成績!$B$4:$P$220,10,FALSE)</f>
        <v>0</v>
      </c>
      <c r="N87" s="12">
        <f>VLOOKUP($B87,[1]原始成績!$B$4:$P$220,11,FALSE)</f>
        <v>0</v>
      </c>
      <c r="O87" s="12">
        <f>VLOOKUP($B87,[1]原始成績!$B$4:$P$220,12,FALSE)</f>
        <v>1</v>
      </c>
      <c r="P87" s="12">
        <f t="shared" si="17"/>
        <v>1</v>
      </c>
      <c r="Q87" s="14">
        <f t="shared" si="13"/>
        <v>15</v>
      </c>
      <c r="R87" s="15">
        <f>VLOOKUP($B87,[1]原始成績!$B$4:$P$220,13,FALSE)</f>
        <v>0</v>
      </c>
      <c r="S87" s="12">
        <f>VLOOKUP($B87,[1]原始成績!$B$4:$P$220,14,FALSE)</f>
        <v>2</v>
      </c>
      <c r="T87" s="12">
        <f>VLOOKUP($B87,[1]原始成績!$B$4:$P$220,15,FALSE)</f>
        <v>5</v>
      </c>
      <c r="U87" s="12">
        <f t="shared" si="18"/>
        <v>7</v>
      </c>
      <c r="V87" s="13">
        <f t="shared" si="14"/>
        <v>18</v>
      </c>
      <c r="W87" s="11">
        <f t="shared" si="19"/>
        <v>56</v>
      </c>
      <c r="X87" s="14">
        <f t="shared" si="15"/>
        <v>21</v>
      </c>
    </row>
    <row r="88" spans="2:24" ht="20.100000000000001" customHeight="1" thickBot="1" x14ac:dyDescent="0.3">
      <c r="B88" s="7" t="s">
        <v>232</v>
      </c>
      <c r="C88" s="8" t="s">
        <v>233</v>
      </c>
      <c r="D88" s="9" t="s">
        <v>190</v>
      </c>
      <c r="E88" s="35" t="s">
        <v>175</v>
      </c>
      <c r="F88" s="11">
        <f>VLOOKUP($B88,[1]原始成績!$B$4:$P$220,5,FALSE)</f>
        <v>128.9</v>
      </c>
      <c r="G88" s="12">
        <f>VLOOKUP($B88,[1]原始成績!$B$4:$P$220,6,FALSE)</f>
        <v>100</v>
      </c>
      <c r="H88" s="12">
        <f>VLOOKUP($B88,[1]原始成績!$B$4:$P$220,7,FALSE)</f>
        <v>102.5</v>
      </c>
      <c r="I88" s="12">
        <f>VLOOKUP($B88,[1]原始成績!$B$4:$P$220,8,FALSE)</f>
        <v>120.8</v>
      </c>
      <c r="J88" s="12">
        <f>VLOOKUP($B88,[1]原始成績!$B$4:$P$220,9,FALSE)</f>
        <v>122</v>
      </c>
      <c r="K88" s="12">
        <f t="shared" si="16"/>
        <v>128.9</v>
      </c>
      <c r="L88" s="13">
        <f t="shared" si="12"/>
        <v>30</v>
      </c>
      <c r="M88" s="11">
        <f>VLOOKUP($B88,[1]原始成績!$B$4:$P$220,10,FALSE)</f>
        <v>0</v>
      </c>
      <c r="N88" s="12">
        <f>VLOOKUP($B88,[1]原始成績!$B$4:$P$220,11,FALSE)</f>
        <v>0</v>
      </c>
      <c r="O88" s="12">
        <f>VLOOKUP($B88,[1]原始成績!$B$4:$P$220,12,FALSE)</f>
        <v>0</v>
      </c>
      <c r="P88" s="12">
        <f t="shared" si="17"/>
        <v>0</v>
      </c>
      <c r="Q88" s="14">
        <f t="shared" si="13"/>
        <v>25</v>
      </c>
      <c r="R88" s="15">
        <f>VLOOKUP($B88,[1]原始成績!$B$4:$P$220,13,FALSE)</f>
        <v>0</v>
      </c>
      <c r="S88" s="12">
        <f>VLOOKUP($B88,[1]原始成績!$B$4:$P$220,14,FALSE)</f>
        <v>5</v>
      </c>
      <c r="T88" s="12">
        <f>VLOOKUP($B88,[1]原始成績!$B$4:$P$220,15,FALSE)</f>
        <v>5</v>
      </c>
      <c r="U88" s="12">
        <f t="shared" si="18"/>
        <v>10</v>
      </c>
      <c r="V88" s="13">
        <f t="shared" si="14"/>
        <v>5</v>
      </c>
      <c r="W88" s="11">
        <f t="shared" si="19"/>
        <v>60</v>
      </c>
      <c r="X88" s="14">
        <f t="shared" si="15"/>
        <v>22</v>
      </c>
    </row>
    <row r="89" spans="2:24" ht="20.100000000000001" customHeight="1" thickBot="1" x14ac:dyDescent="0.3">
      <c r="B89" s="7" t="s">
        <v>234</v>
      </c>
      <c r="C89" s="8" t="s">
        <v>235</v>
      </c>
      <c r="D89" s="9" t="s">
        <v>201</v>
      </c>
      <c r="E89" s="35" t="s">
        <v>175</v>
      </c>
      <c r="F89" s="11">
        <f>VLOOKUP($B89,[1]原始成績!$B$4:$P$220,5,FALSE)</f>
        <v>0</v>
      </c>
      <c r="G89" s="12">
        <f>VLOOKUP($B89,[1]原始成績!$B$4:$P$220,6,FALSE)</f>
        <v>0</v>
      </c>
      <c r="H89" s="12">
        <f>VLOOKUP($B89,[1]原始成績!$B$4:$P$220,7,FALSE)</f>
        <v>145</v>
      </c>
      <c r="I89" s="12">
        <f>VLOOKUP($B89,[1]原始成績!$B$4:$P$220,8,FALSE)</f>
        <v>0</v>
      </c>
      <c r="J89" s="12">
        <f>VLOOKUP($B89,[1]原始成績!$B$4:$P$220,9,FALSE)</f>
        <v>152.5</v>
      </c>
      <c r="K89" s="12">
        <f t="shared" si="16"/>
        <v>152.5</v>
      </c>
      <c r="L89" s="13">
        <f t="shared" si="12"/>
        <v>19</v>
      </c>
      <c r="M89" s="11">
        <f>VLOOKUP($B89,[1]原始成績!$B$4:$P$220,10,FALSE)</f>
        <v>0</v>
      </c>
      <c r="N89" s="12">
        <f>VLOOKUP($B89,[1]原始成績!$B$4:$P$220,11,FALSE)</f>
        <v>0</v>
      </c>
      <c r="O89" s="12">
        <f>VLOOKUP($B89,[1]原始成績!$B$4:$P$220,12,FALSE)</f>
        <v>1</v>
      </c>
      <c r="P89" s="12">
        <f t="shared" si="17"/>
        <v>1</v>
      </c>
      <c r="Q89" s="14">
        <f t="shared" si="13"/>
        <v>15</v>
      </c>
      <c r="R89" s="15">
        <f>VLOOKUP($B89,[1]原始成績!$B$4:$P$220,13,FALSE)</f>
        <v>0</v>
      </c>
      <c r="S89" s="12">
        <f>VLOOKUP($B89,[1]原始成績!$B$4:$P$220,14,FALSE)</f>
        <v>1</v>
      </c>
      <c r="T89" s="12">
        <f>VLOOKUP($B89,[1]原始成績!$B$4:$P$220,15,FALSE)</f>
        <v>4</v>
      </c>
      <c r="U89" s="12">
        <f t="shared" si="18"/>
        <v>5</v>
      </c>
      <c r="V89" s="13">
        <f t="shared" si="14"/>
        <v>27</v>
      </c>
      <c r="W89" s="11">
        <f t="shared" si="19"/>
        <v>61</v>
      </c>
      <c r="X89" s="14">
        <f t="shared" si="15"/>
        <v>23</v>
      </c>
    </row>
    <row r="90" spans="2:24" ht="20.100000000000001" customHeight="1" thickBot="1" x14ac:dyDescent="0.3">
      <c r="B90" s="7" t="s">
        <v>236</v>
      </c>
      <c r="C90" s="8" t="s">
        <v>237</v>
      </c>
      <c r="D90" s="9" t="s">
        <v>238</v>
      </c>
      <c r="E90" s="35" t="s">
        <v>175</v>
      </c>
      <c r="F90" s="11">
        <f>VLOOKUP($B90,[1]原始成績!$B$4:$P$220,5,FALSE)</f>
        <v>70</v>
      </c>
      <c r="G90" s="12">
        <f>VLOOKUP($B90,[1]原始成績!$B$4:$P$220,6,FALSE)</f>
        <v>0</v>
      </c>
      <c r="H90" s="12">
        <f>VLOOKUP($B90,[1]原始成績!$B$4:$P$220,7,FALSE)</f>
        <v>138.4</v>
      </c>
      <c r="I90" s="12">
        <f>VLOOKUP($B90,[1]原始成績!$B$4:$P$220,8,FALSE)</f>
        <v>99.9</v>
      </c>
      <c r="J90" s="12">
        <f>VLOOKUP($B90,[1]原始成績!$B$4:$P$220,9,FALSE)</f>
        <v>156.80000000000001</v>
      </c>
      <c r="K90" s="12">
        <f t="shared" si="16"/>
        <v>156.80000000000001</v>
      </c>
      <c r="L90" s="13">
        <f t="shared" si="12"/>
        <v>18</v>
      </c>
      <c r="M90" s="11">
        <f>VLOOKUP($B90,[1]原始成績!$B$4:$P$220,10,FALSE)</f>
        <v>0</v>
      </c>
      <c r="N90" s="12">
        <f>VLOOKUP($B90,[1]原始成績!$B$4:$P$220,11,FALSE)</f>
        <v>0</v>
      </c>
      <c r="O90" s="12">
        <f>VLOOKUP($B90,[1]原始成績!$B$4:$P$220,12,FALSE)</f>
        <v>0</v>
      </c>
      <c r="P90" s="12">
        <f t="shared" si="17"/>
        <v>0</v>
      </c>
      <c r="Q90" s="14">
        <f t="shared" si="13"/>
        <v>25</v>
      </c>
      <c r="R90" s="15">
        <f>VLOOKUP($B90,[1]原始成績!$B$4:$P$220,13,FALSE)</f>
        <v>0</v>
      </c>
      <c r="S90" s="12">
        <f>VLOOKUP($B90,[1]原始成績!$B$4:$P$220,14,FALSE)</f>
        <v>4</v>
      </c>
      <c r="T90" s="12">
        <f>VLOOKUP($B90,[1]原始成績!$B$4:$P$220,15,FALSE)</f>
        <v>3</v>
      </c>
      <c r="U90" s="12">
        <f t="shared" si="18"/>
        <v>7</v>
      </c>
      <c r="V90" s="13">
        <f t="shared" si="14"/>
        <v>18</v>
      </c>
      <c r="W90" s="11">
        <f t="shared" si="19"/>
        <v>61</v>
      </c>
      <c r="X90" s="14">
        <f t="shared" si="15"/>
        <v>23</v>
      </c>
    </row>
    <row r="91" spans="2:24" ht="20.100000000000001" customHeight="1" thickBot="1" x14ac:dyDescent="0.3">
      <c r="B91" s="7" t="s">
        <v>239</v>
      </c>
      <c r="C91" s="8" t="s">
        <v>240</v>
      </c>
      <c r="D91" s="9" t="s">
        <v>174</v>
      </c>
      <c r="E91" s="35" t="s">
        <v>175</v>
      </c>
      <c r="F91" s="11">
        <f>VLOOKUP($B91,[1]原始成績!$B$4:$P$220,5,FALSE)</f>
        <v>196</v>
      </c>
      <c r="G91" s="12">
        <f>VLOOKUP($B91,[1]原始成績!$B$4:$P$220,6,FALSE)</f>
        <v>182.3</v>
      </c>
      <c r="H91" s="12">
        <f>VLOOKUP($B91,[1]原始成績!$B$4:$P$220,7,FALSE)</f>
        <v>182.7</v>
      </c>
      <c r="I91" s="12">
        <f>VLOOKUP($B91,[1]原始成績!$B$4:$P$220,8,FALSE)</f>
        <v>200.3</v>
      </c>
      <c r="J91" s="12">
        <f>VLOOKUP($B91,[1]原始成績!$B$4:$P$220,9,FALSE)</f>
        <v>0</v>
      </c>
      <c r="K91" s="12">
        <f t="shared" si="16"/>
        <v>200.3</v>
      </c>
      <c r="L91" s="13">
        <f t="shared" si="12"/>
        <v>7</v>
      </c>
      <c r="M91" s="11">
        <f>VLOOKUP($B91,[1]原始成績!$B$4:$P$220,10,FALSE)</f>
        <v>0</v>
      </c>
      <c r="N91" s="12">
        <f>VLOOKUP($B91,[1]原始成績!$B$4:$P$220,11,FALSE)</f>
        <v>0</v>
      </c>
      <c r="O91" s="12">
        <f>VLOOKUP($B91,[1]原始成績!$B$4:$P$220,12,FALSE)</f>
        <v>0</v>
      </c>
      <c r="P91" s="12">
        <f t="shared" si="17"/>
        <v>0</v>
      </c>
      <c r="Q91" s="14">
        <f t="shared" si="13"/>
        <v>25</v>
      </c>
      <c r="R91" s="15">
        <f>VLOOKUP($B91,[1]原始成績!$B$4:$P$220,13,FALSE)</f>
        <v>0</v>
      </c>
      <c r="S91" s="12">
        <f>VLOOKUP($B91,[1]原始成績!$B$4:$P$220,14,FALSE)</f>
        <v>0</v>
      </c>
      <c r="T91" s="12">
        <f>VLOOKUP($B91,[1]原始成績!$B$4:$P$220,15,FALSE)</f>
        <v>4</v>
      </c>
      <c r="U91" s="12">
        <f t="shared" si="18"/>
        <v>4</v>
      </c>
      <c r="V91" s="13">
        <f t="shared" si="14"/>
        <v>35</v>
      </c>
      <c r="W91" s="11">
        <f t="shared" si="19"/>
        <v>67</v>
      </c>
      <c r="X91" s="14">
        <f t="shared" si="15"/>
        <v>25</v>
      </c>
    </row>
    <row r="92" spans="2:24" ht="20.100000000000001" customHeight="1" thickBot="1" x14ac:dyDescent="0.3">
      <c r="B92" s="7" t="s">
        <v>241</v>
      </c>
      <c r="C92" s="8" t="s">
        <v>242</v>
      </c>
      <c r="D92" s="9" t="s">
        <v>243</v>
      </c>
      <c r="E92" s="35" t="s">
        <v>175</v>
      </c>
      <c r="F92" s="11">
        <f>VLOOKUP($B92,[1]原始成績!$B$4:$P$220,5,FALSE)</f>
        <v>59.1</v>
      </c>
      <c r="G92" s="12">
        <f>VLOOKUP($B92,[1]原始成績!$B$4:$P$220,6,FALSE)</f>
        <v>86.1</v>
      </c>
      <c r="H92" s="12">
        <f>VLOOKUP($B92,[1]原始成績!$B$4:$P$220,7,FALSE)</f>
        <v>115.4</v>
      </c>
      <c r="I92" s="12">
        <f>VLOOKUP($B92,[1]原始成績!$B$4:$P$220,8,FALSE)</f>
        <v>0</v>
      </c>
      <c r="J92" s="12">
        <f>VLOOKUP($B92,[1]原始成績!$B$4:$P$220,9,FALSE)</f>
        <v>0</v>
      </c>
      <c r="K92" s="12">
        <f t="shared" si="16"/>
        <v>115.4</v>
      </c>
      <c r="L92" s="13">
        <f t="shared" si="12"/>
        <v>34</v>
      </c>
      <c r="M92" s="11">
        <f>VLOOKUP($B92,[1]原始成績!$B$4:$P$220,10,FALSE)</f>
        <v>0</v>
      </c>
      <c r="N92" s="12">
        <f>VLOOKUP($B92,[1]原始成績!$B$4:$P$220,11,FALSE)</f>
        <v>0</v>
      </c>
      <c r="O92" s="12">
        <f>VLOOKUP($B92,[1]原始成績!$B$4:$P$220,12,FALSE)</f>
        <v>0</v>
      </c>
      <c r="P92" s="12">
        <f t="shared" si="17"/>
        <v>0</v>
      </c>
      <c r="Q92" s="14">
        <f t="shared" si="13"/>
        <v>25</v>
      </c>
      <c r="R92" s="15">
        <f>VLOOKUP($B92,[1]原始成績!$B$4:$P$220,13,FALSE)</f>
        <v>1</v>
      </c>
      <c r="S92" s="12">
        <f>VLOOKUP($B92,[1]原始成績!$B$4:$P$220,14,FALSE)</f>
        <v>4</v>
      </c>
      <c r="T92" s="12">
        <f>VLOOKUP($B92,[1]原始成績!$B$4:$P$220,15,FALSE)</f>
        <v>3</v>
      </c>
      <c r="U92" s="12">
        <f t="shared" si="18"/>
        <v>8</v>
      </c>
      <c r="V92" s="13">
        <f t="shared" si="14"/>
        <v>12</v>
      </c>
      <c r="W92" s="11">
        <f t="shared" si="19"/>
        <v>71</v>
      </c>
      <c r="X92" s="14">
        <f t="shared" si="15"/>
        <v>26</v>
      </c>
    </row>
    <row r="93" spans="2:24" ht="20.100000000000001" customHeight="1" thickBot="1" x14ac:dyDescent="0.3">
      <c r="B93" s="7" t="s">
        <v>244</v>
      </c>
      <c r="C93" s="8" t="s">
        <v>245</v>
      </c>
      <c r="D93" s="9" t="s">
        <v>238</v>
      </c>
      <c r="E93" s="35" t="s">
        <v>175</v>
      </c>
      <c r="F93" s="11">
        <f>VLOOKUP($B93,[1]原始成績!$B$4:$P$220,5,FALSE)</f>
        <v>128.30000000000001</v>
      </c>
      <c r="G93" s="12">
        <f>VLOOKUP($B93,[1]原始成績!$B$4:$P$220,6,FALSE)</f>
        <v>104.3</v>
      </c>
      <c r="H93" s="12">
        <f>VLOOKUP($B93,[1]原始成績!$B$4:$P$220,7,FALSE)</f>
        <v>109.5</v>
      </c>
      <c r="I93" s="12">
        <f>VLOOKUP($B93,[1]原始成績!$B$4:$P$220,8,FALSE)</f>
        <v>121.2</v>
      </c>
      <c r="J93" s="12">
        <f>VLOOKUP($B93,[1]原始成績!$B$4:$P$220,9,FALSE)</f>
        <v>113.9</v>
      </c>
      <c r="K93" s="12">
        <f t="shared" si="16"/>
        <v>128.30000000000001</v>
      </c>
      <c r="L93" s="13">
        <f t="shared" si="12"/>
        <v>31</v>
      </c>
      <c r="M93" s="11">
        <f>VLOOKUP($B93,[1]原始成績!$B$4:$P$220,10,FALSE)</f>
        <v>0</v>
      </c>
      <c r="N93" s="12">
        <f>VLOOKUP($B93,[1]原始成績!$B$4:$P$220,11,FALSE)</f>
        <v>1</v>
      </c>
      <c r="O93" s="12">
        <f>VLOOKUP($B93,[1]原始成績!$B$4:$P$220,12,FALSE)</f>
        <v>0</v>
      </c>
      <c r="P93" s="12">
        <f t="shared" si="17"/>
        <v>1</v>
      </c>
      <c r="Q93" s="14">
        <f t="shared" si="13"/>
        <v>15</v>
      </c>
      <c r="R93" s="15">
        <f>VLOOKUP($B93,[1]原始成績!$B$4:$P$220,13,FALSE)</f>
        <v>0</v>
      </c>
      <c r="S93" s="12">
        <f>VLOOKUP($B93,[1]原始成績!$B$4:$P$220,14,FALSE)</f>
        <v>1</v>
      </c>
      <c r="T93" s="12">
        <f>VLOOKUP($B93,[1]原始成績!$B$4:$P$220,15,FALSE)</f>
        <v>4</v>
      </c>
      <c r="U93" s="12">
        <f t="shared" si="18"/>
        <v>5</v>
      </c>
      <c r="V93" s="13">
        <f t="shared" si="14"/>
        <v>27</v>
      </c>
      <c r="W93" s="11">
        <f t="shared" si="19"/>
        <v>73</v>
      </c>
      <c r="X93" s="14">
        <f t="shared" si="15"/>
        <v>27</v>
      </c>
    </row>
    <row r="94" spans="2:24" ht="20.100000000000001" customHeight="1" thickBot="1" x14ac:dyDescent="0.3">
      <c r="B94" s="7" t="s">
        <v>246</v>
      </c>
      <c r="C94" s="8" t="s">
        <v>247</v>
      </c>
      <c r="D94" s="9" t="s">
        <v>225</v>
      </c>
      <c r="E94" s="35" t="s">
        <v>175</v>
      </c>
      <c r="F94" s="11">
        <f>VLOOKUP($B94,[1]原始成績!$B$4:$P$220,5,FALSE)</f>
        <v>103.7</v>
      </c>
      <c r="G94" s="12">
        <f>VLOOKUP($B94,[1]原始成績!$B$4:$P$220,6,FALSE)</f>
        <v>100</v>
      </c>
      <c r="H94" s="12">
        <f>VLOOKUP($B94,[1]原始成績!$B$4:$P$220,7,FALSE)</f>
        <v>103.9</v>
      </c>
      <c r="I94" s="12">
        <f>VLOOKUP($B94,[1]原始成績!$B$4:$P$220,8,FALSE)</f>
        <v>50.7</v>
      </c>
      <c r="J94" s="12">
        <f>VLOOKUP($B94,[1]原始成績!$B$4:$P$220,9,FALSE)</f>
        <v>41.5</v>
      </c>
      <c r="K94" s="12">
        <f t="shared" si="16"/>
        <v>103.9</v>
      </c>
      <c r="L94" s="13">
        <f t="shared" si="12"/>
        <v>38</v>
      </c>
      <c r="M94" s="11">
        <f>VLOOKUP($B94,[1]原始成績!$B$4:$P$220,10,FALSE)</f>
        <v>0</v>
      </c>
      <c r="N94" s="12">
        <f>VLOOKUP($B94,[1]原始成績!$B$4:$P$220,11,FALSE)</f>
        <v>2</v>
      </c>
      <c r="O94" s="12">
        <f>VLOOKUP($B94,[1]原始成績!$B$4:$P$220,12,FALSE)</f>
        <v>0</v>
      </c>
      <c r="P94" s="12">
        <f t="shared" si="17"/>
        <v>2</v>
      </c>
      <c r="Q94" s="14">
        <f t="shared" si="13"/>
        <v>8</v>
      </c>
      <c r="R94" s="15">
        <f>VLOOKUP($B94,[1]原始成績!$B$4:$P$220,13,FALSE)</f>
        <v>0</v>
      </c>
      <c r="S94" s="12">
        <f>VLOOKUP($B94,[1]原始成績!$B$4:$P$220,14,FALSE)</f>
        <v>0</v>
      </c>
      <c r="T94" s="12">
        <f>VLOOKUP($B94,[1]原始成績!$B$4:$P$220,15,FALSE)</f>
        <v>5</v>
      </c>
      <c r="U94" s="12">
        <f t="shared" si="18"/>
        <v>5</v>
      </c>
      <c r="V94" s="13">
        <f t="shared" si="14"/>
        <v>27</v>
      </c>
      <c r="W94" s="11">
        <f t="shared" si="19"/>
        <v>73</v>
      </c>
      <c r="X94" s="14">
        <f t="shared" si="15"/>
        <v>27</v>
      </c>
    </row>
    <row r="95" spans="2:24" ht="20.100000000000001" customHeight="1" thickBot="1" x14ac:dyDescent="0.3">
      <c r="B95" s="7" t="s">
        <v>248</v>
      </c>
      <c r="C95" s="9" t="s">
        <v>249</v>
      </c>
      <c r="D95" s="9" t="s">
        <v>250</v>
      </c>
      <c r="E95" s="35" t="s">
        <v>175</v>
      </c>
      <c r="F95" s="11">
        <f>VLOOKUP($B95,[1]原始成績!$B$4:$P$220,5,FALSE)</f>
        <v>75</v>
      </c>
      <c r="G95" s="12">
        <f>VLOOKUP($B95,[1]原始成績!$B$4:$P$220,6,FALSE)</f>
        <v>90</v>
      </c>
      <c r="H95" s="12">
        <f>VLOOKUP($B95,[1]原始成績!$B$4:$P$220,7,FALSE)</f>
        <v>85</v>
      </c>
      <c r="I95" s="12">
        <f>VLOOKUP($B95,[1]原始成績!$B$4:$P$220,8,FALSE)</f>
        <v>80</v>
      </c>
      <c r="J95" s="12">
        <f>VLOOKUP($B95,[1]原始成績!$B$4:$P$220,9,FALSE)</f>
        <v>61.8</v>
      </c>
      <c r="K95" s="12">
        <f t="shared" si="16"/>
        <v>90</v>
      </c>
      <c r="L95" s="13">
        <f t="shared" si="12"/>
        <v>41</v>
      </c>
      <c r="M95" s="11">
        <f>VLOOKUP($B95,[1]原始成績!$B$4:$P$220,10,FALSE)</f>
        <v>1</v>
      </c>
      <c r="N95" s="12">
        <f>VLOOKUP($B95,[1]原始成績!$B$4:$P$220,11,FALSE)</f>
        <v>0</v>
      </c>
      <c r="O95" s="12">
        <f>VLOOKUP($B95,[1]原始成績!$B$4:$P$220,12,FALSE)</f>
        <v>0</v>
      </c>
      <c r="P95" s="12">
        <f t="shared" si="17"/>
        <v>1</v>
      </c>
      <c r="Q95" s="14">
        <f t="shared" si="13"/>
        <v>15</v>
      </c>
      <c r="R95" s="15">
        <f>VLOOKUP($B95,[1]原始成績!$B$4:$P$220,13,FALSE)</f>
        <v>3</v>
      </c>
      <c r="S95" s="12">
        <f>VLOOKUP($B95,[1]原始成績!$B$4:$P$220,14,FALSE)</f>
        <v>1</v>
      </c>
      <c r="T95" s="12">
        <f>VLOOKUP($B95,[1]原始成績!$B$4:$P$220,15,FALSE)</f>
        <v>3</v>
      </c>
      <c r="U95" s="12">
        <f t="shared" si="18"/>
        <v>7</v>
      </c>
      <c r="V95" s="13">
        <f t="shared" si="14"/>
        <v>18</v>
      </c>
      <c r="W95" s="11">
        <f t="shared" si="19"/>
        <v>74</v>
      </c>
      <c r="X95" s="14">
        <f t="shared" si="15"/>
        <v>29</v>
      </c>
    </row>
    <row r="96" spans="2:24" ht="20.100000000000001" customHeight="1" thickBot="1" x14ac:dyDescent="0.3">
      <c r="B96" s="7" t="s">
        <v>251</v>
      </c>
      <c r="C96" s="8" t="s">
        <v>252</v>
      </c>
      <c r="D96" s="9" t="s">
        <v>238</v>
      </c>
      <c r="E96" s="35" t="s">
        <v>175</v>
      </c>
      <c r="F96" s="11">
        <f>VLOOKUP($B96,[1]原始成績!$B$4:$P$220,5,FALSE)</f>
        <v>0</v>
      </c>
      <c r="G96" s="12">
        <f>VLOOKUP($B96,[1]原始成績!$B$4:$P$220,6,FALSE)</f>
        <v>128.30000000000001</v>
      </c>
      <c r="H96" s="12">
        <f>VLOOKUP($B96,[1]原始成績!$B$4:$P$220,7,FALSE)</f>
        <v>131.5</v>
      </c>
      <c r="I96" s="12">
        <f>VLOOKUP($B96,[1]原始成績!$B$4:$P$220,8,FALSE)</f>
        <v>130.80000000000001</v>
      </c>
      <c r="J96" s="12">
        <f>VLOOKUP($B96,[1]原始成績!$B$4:$P$220,9,FALSE)</f>
        <v>122.4</v>
      </c>
      <c r="K96" s="12">
        <f t="shared" si="16"/>
        <v>131.5</v>
      </c>
      <c r="L96" s="13">
        <f t="shared" si="12"/>
        <v>27</v>
      </c>
      <c r="M96" s="11">
        <f>VLOOKUP($B96,[1]原始成績!$B$4:$P$220,10,FALSE)</f>
        <v>0</v>
      </c>
      <c r="N96" s="12">
        <f>VLOOKUP($B96,[1]原始成績!$B$4:$P$220,11,FALSE)</f>
        <v>0</v>
      </c>
      <c r="O96" s="12">
        <f>VLOOKUP($B96,[1]原始成績!$B$4:$P$220,12,FALSE)</f>
        <v>0</v>
      </c>
      <c r="P96" s="12">
        <f t="shared" si="17"/>
        <v>0</v>
      </c>
      <c r="Q96" s="14">
        <f t="shared" si="13"/>
        <v>25</v>
      </c>
      <c r="R96" s="15">
        <f>VLOOKUP($B96,[1]原始成績!$B$4:$P$220,13,FALSE)</f>
        <v>0</v>
      </c>
      <c r="S96" s="12">
        <f>VLOOKUP($B96,[1]原始成績!$B$4:$P$220,14,FALSE)</f>
        <v>2</v>
      </c>
      <c r="T96" s="12">
        <f>VLOOKUP($B96,[1]原始成績!$B$4:$P$220,15,FALSE)</f>
        <v>4</v>
      </c>
      <c r="U96" s="12">
        <f t="shared" si="18"/>
        <v>6</v>
      </c>
      <c r="V96" s="13">
        <f t="shared" si="14"/>
        <v>23</v>
      </c>
      <c r="W96" s="11">
        <f t="shared" si="19"/>
        <v>75</v>
      </c>
      <c r="X96" s="14">
        <f t="shared" si="15"/>
        <v>30</v>
      </c>
    </row>
    <row r="97" spans="2:24" ht="20.100000000000001" customHeight="1" thickBot="1" x14ac:dyDescent="0.3">
      <c r="B97" s="7" t="s">
        <v>253</v>
      </c>
      <c r="C97" s="8" t="s">
        <v>254</v>
      </c>
      <c r="D97" s="9" t="s">
        <v>238</v>
      </c>
      <c r="E97" s="35" t="s">
        <v>175</v>
      </c>
      <c r="F97" s="11">
        <f>VLOOKUP($B97,[1]原始成績!$B$4:$P$220,5,FALSE)</f>
        <v>120</v>
      </c>
      <c r="G97" s="12">
        <f>VLOOKUP($B97,[1]原始成績!$B$4:$P$220,6,FALSE)</f>
        <v>125</v>
      </c>
      <c r="H97" s="12">
        <f>VLOOKUP($B97,[1]原始成績!$B$4:$P$220,7,FALSE)</f>
        <v>70</v>
      </c>
      <c r="I97" s="12">
        <f>VLOOKUP($B97,[1]原始成績!$B$4:$P$220,8,FALSE)</f>
        <v>0</v>
      </c>
      <c r="J97" s="12">
        <f>VLOOKUP($B97,[1]原始成績!$B$4:$P$220,9,FALSE)</f>
        <v>66.8</v>
      </c>
      <c r="K97" s="12">
        <f t="shared" si="16"/>
        <v>125</v>
      </c>
      <c r="L97" s="13">
        <f t="shared" si="12"/>
        <v>32</v>
      </c>
      <c r="M97" s="11">
        <f>VLOOKUP($B97,[1]原始成績!$B$4:$P$220,10,FALSE)</f>
        <v>0</v>
      </c>
      <c r="N97" s="12">
        <f>VLOOKUP($B97,[1]原始成績!$B$4:$P$220,11,FALSE)</f>
        <v>0</v>
      </c>
      <c r="O97" s="12">
        <f>VLOOKUP($B97,[1]原始成績!$B$4:$P$220,12,FALSE)</f>
        <v>0</v>
      </c>
      <c r="P97" s="12">
        <f t="shared" si="17"/>
        <v>0</v>
      </c>
      <c r="Q97" s="14">
        <f t="shared" si="13"/>
        <v>25</v>
      </c>
      <c r="R97" s="15">
        <f>VLOOKUP($B97,[1]原始成績!$B$4:$P$220,13,FALSE)</f>
        <v>0</v>
      </c>
      <c r="S97" s="12">
        <f>VLOOKUP($B97,[1]原始成績!$B$4:$P$220,14,FALSE)</f>
        <v>3</v>
      </c>
      <c r="T97" s="12">
        <f>VLOOKUP($B97,[1]原始成績!$B$4:$P$220,15,FALSE)</f>
        <v>4</v>
      </c>
      <c r="U97" s="12">
        <f t="shared" si="18"/>
        <v>7</v>
      </c>
      <c r="V97" s="13">
        <f t="shared" si="14"/>
        <v>18</v>
      </c>
      <c r="W97" s="11">
        <f t="shared" si="19"/>
        <v>75</v>
      </c>
      <c r="X97" s="14">
        <f t="shared" si="15"/>
        <v>30</v>
      </c>
    </row>
    <row r="98" spans="2:24" ht="20.100000000000001" customHeight="1" thickBot="1" x14ac:dyDescent="0.3">
      <c r="B98" s="7" t="s">
        <v>255</v>
      </c>
      <c r="C98" s="8" t="s">
        <v>256</v>
      </c>
      <c r="D98" s="9" t="s">
        <v>257</v>
      </c>
      <c r="E98" s="35" t="s">
        <v>175</v>
      </c>
      <c r="F98" s="11">
        <f>VLOOKUP($B98,[1]原始成績!$B$4:$P$220,5,FALSE)</f>
        <v>118</v>
      </c>
      <c r="G98" s="12">
        <f>VLOOKUP($B98,[1]原始成績!$B$4:$P$220,6,FALSE)</f>
        <v>110.3</v>
      </c>
      <c r="H98" s="12">
        <f>VLOOKUP($B98,[1]原始成績!$B$4:$P$220,7,FALSE)</f>
        <v>140.30000000000001</v>
      </c>
      <c r="I98" s="12">
        <f>VLOOKUP($B98,[1]原始成績!$B$4:$P$220,8,FALSE)</f>
        <v>136.5</v>
      </c>
      <c r="J98" s="12">
        <f>VLOOKUP($B98,[1]原始成績!$B$4:$P$220,9,FALSE)</f>
        <v>130.19999999999999</v>
      </c>
      <c r="K98" s="12">
        <f t="shared" si="16"/>
        <v>140.30000000000001</v>
      </c>
      <c r="L98" s="13">
        <f t="shared" si="12"/>
        <v>24</v>
      </c>
      <c r="M98" s="11">
        <f>VLOOKUP($B98,[1]原始成績!$B$4:$P$220,10,FALSE)</f>
        <v>0</v>
      </c>
      <c r="N98" s="12">
        <f>VLOOKUP($B98,[1]原始成績!$B$4:$P$220,11,FALSE)</f>
        <v>0</v>
      </c>
      <c r="O98" s="12">
        <f>VLOOKUP($B98,[1]原始成績!$B$4:$P$220,12,FALSE)</f>
        <v>0</v>
      </c>
      <c r="P98" s="12">
        <f t="shared" si="17"/>
        <v>0</v>
      </c>
      <c r="Q98" s="14">
        <f t="shared" si="13"/>
        <v>25</v>
      </c>
      <c r="R98" s="15">
        <f>VLOOKUP($B98,[1]原始成績!$B$4:$P$220,13,FALSE)</f>
        <v>0</v>
      </c>
      <c r="S98" s="12">
        <f>VLOOKUP($B98,[1]原始成績!$B$4:$P$220,14,FALSE)</f>
        <v>1</v>
      </c>
      <c r="T98" s="12">
        <f>VLOOKUP($B98,[1]原始成績!$B$4:$P$220,15,FALSE)</f>
        <v>4</v>
      </c>
      <c r="U98" s="12">
        <f t="shared" si="18"/>
        <v>5</v>
      </c>
      <c r="V98" s="13">
        <f t="shared" si="14"/>
        <v>27</v>
      </c>
      <c r="W98" s="11">
        <f t="shared" si="19"/>
        <v>76</v>
      </c>
      <c r="X98" s="14">
        <f t="shared" si="15"/>
        <v>32</v>
      </c>
    </row>
    <row r="99" spans="2:24" ht="20.100000000000001" customHeight="1" thickBot="1" x14ac:dyDescent="0.3">
      <c r="B99" s="7" t="s">
        <v>258</v>
      </c>
      <c r="C99" s="8" t="s">
        <v>259</v>
      </c>
      <c r="D99" s="9" t="s">
        <v>190</v>
      </c>
      <c r="E99" s="35" t="s">
        <v>175</v>
      </c>
      <c r="F99" s="11">
        <f>VLOOKUP($B99,[1]原始成績!$B$4:$P$220,5,FALSE)</f>
        <v>68</v>
      </c>
      <c r="G99" s="12">
        <f>VLOOKUP($B99,[1]原始成績!$B$4:$P$220,6,FALSE)</f>
        <v>116</v>
      </c>
      <c r="H99" s="12">
        <f>VLOOKUP($B99,[1]原始成績!$B$4:$P$220,7,FALSE)</f>
        <v>131.4</v>
      </c>
      <c r="I99" s="12">
        <f>VLOOKUP($B99,[1]原始成績!$B$4:$P$220,8,FALSE)</f>
        <v>81.099999999999994</v>
      </c>
      <c r="J99" s="12">
        <f>VLOOKUP($B99,[1]原始成績!$B$4:$P$220,9,FALSE)</f>
        <v>106.6</v>
      </c>
      <c r="K99" s="12">
        <f t="shared" si="16"/>
        <v>131.4</v>
      </c>
      <c r="L99" s="13">
        <f t="shared" si="12"/>
        <v>28</v>
      </c>
      <c r="M99" s="11">
        <f>VLOOKUP($B99,[1]原始成績!$B$4:$P$220,10,FALSE)</f>
        <v>0</v>
      </c>
      <c r="N99" s="12">
        <f>VLOOKUP($B99,[1]原始成績!$B$4:$P$220,11,FALSE)</f>
        <v>0</v>
      </c>
      <c r="O99" s="12">
        <f>VLOOKUP($B99,[1]原始成績!$B$4:$P$220,12,FALSE)</f>
        <v>0</v>
      </c>
      <c r="P99" s="12">
        <f t="shared" si="17"/>
        <v>0</v>
      </c>
      <c r="Q99" s="14">
        <f t="shared" si="13"/>
        <v>25</v>
      </c>
      <c r="R99" s="15">
        <f>VLOOKUP($B99,[1]原始成績!$B$4:$P$220,13,FALSE)</f>
        <v>0</v>
      </c>
      <c r="S99" s="12">
        <f>VLOOKUP($B99,[1]原始成績!$B$4:$P$220,14,FALSE)</f>
        <v>1</v>
      </c>
      <c r="T99" s="12">
        <f>VLOOKUP($B99,[1]原始成績!$B$4:$P$220,15,FALSE)</f>
        <v>4</v>
      </c>
      <c r="U99" s="12">
        <f t="shared" si="18"/>
        <v>5</v>
      </c>
      <c r="V99" s="13">
        <f t="shared" si="14"/>
        <v>27</v>
      </c>
      <c r="W99" s="11">
        <f t="shared" si="19"/>
        <v>80</v>
      </c>
      <c r="X99" s="14">
        <f t="shared" si="15"/>
        <v>33</v>
      </c>
    </row>
    <row r="100" spans="2:24" ht="20.100000000000001" customHeight="1" thickBot="1" x14ac:dyDescent="0.3">
      <c r="B100" s="7" t="s">
        <v>260</v>
      </c>
      <c r="C100" s="8" t="s">
        <v>261</v>
      </c>
      <c r="D100" s="9" t="s">
        <v>225</v>
      </c>
      <c r="E100" s="35" t="s">
        <v>175</v>
      </c>
      <c r="F100" s="11">
        <f>VLOOKUP($B100,[1]原始成績!$B$4:$P$220,5,FALSE)</f>
        <v>89.8</v>
      </c>
      <c r="G100" s="12">
        <f>VLOOKUP($B100,[1]原始成績!$B$4:$P$220,6,FALSE)</f>
        <v>0</v>
      </c>
      <c r="H100" s="12">
        <f>VLOOKUP($B100,[1]原始成績!$B$4:$P$220,7,FALSE)</f>
        <v>30</v>
      </c>
      <c r="I100" s="12">
        <f>VLOOKUP($B100,[1]原始成績!$B$4:$P$220,8,FALSE)</f>
        <v>47.8</v>
      </c>
      <c r="J100" s="12">
        <f>VLOOKUP($B100,[1]原始成績!$B$4:$P$220,9,FALSE)</f>
        <v>120.6</v>
      </c>
      <c r="K100" s="12">
        <f t="shared" si="16"/>
        <v>120.6</v>
      </c>
      <c r="L100" s="13">
        <f t="shared" si="12"/>
        <v>33</v>
      </c>
      <c r="M100" s="11">
        <f>VLOOKUP($B100,[1]原始成績!$B$4:$P$220,10,FALSE)</f>
        <v>0</v>
      </c>
      <c r="N100" s="12">
        <f>VLOOKUP($B100,[1]原始成績!$B$4:$P$220,11,FALSE)</f>
        <v>0</v>
      </c>
      <c r="O100" s="12">
        <f>VLOOKUP($B100,[1]原始成績!$B$4:$P$220,12,FALSE)</f>
        <v>0</v>
      </c>
      <c r="P100" s="12">
        <f t="shared" si="17"/>
        <v>0</v>
      </c>
      <c r="Q100" s="14">
        <f t="shared" si="13"/>
        <v>25</v>
      </c>
      <c r="R100" s="15">
        <f>VLOOKUP($B100,[1]原始成績!$B$4:$P$220,13,FALSE)</f>
        <v>2</v>
      </c>
      <c r="S100" s="12">
        <f>VLOOKUP($B100,[1]原始成績!$B$4:$P$220,14,FALSE)</f>
        <v>3</v>
      </c>
      <c r="T100" s="12">
        <f>VLOOKUP($B100,[1]原始成績!$B$4:$P$220,15,FALSE)</f>
        <v>1</v>
      </c>
      <c r="U100" s="12">
        <f t="shared" si="18"/>
        <v>6</v>
      </c>
      <c r="V100" s="13">
        <f t="shared" si="14"/>
        <v>23</v>
      </c>
      <c r="W100" s="11">
        <f t="shared" si="19"/>
        <v>81</v>
      </c>
      <c r="X100" s="14">
        <f t="shared" si="15"/>
        <v>34</v>
      </c>
    </row>
    <row r="101" spans="2:24" ht="20.100000000000001" customHeight="1" thickBot="1" x14ac:dyDescent="0.3">
      <c r="B101" s="7" t="s">
        <v>262</v>
      </c>
      <c r="C101" s="8" t="s">
        <v>263</v>
      </c>
      <c r="D101" s="9" t="s">
        <v>238</v>
      </c>
      <c r="E101" s="35" t="s">
        <v>175</v>
      </c>
      <c r="F101" s="11">
        <f>VLOOKUP($B101,[1]原始成績!$B$4:$P$220,5,FALSE)</f>
        <v>112.4</v>
      </c>
      <c r="G101" s="12">
        <f>VLOOKUP($B101,[1]原始成績!$B$4:$P$220,6,FALSE)</f>
        <v>10</v>
      </c>
      <c r="H101" s="12">
        <f>VLOOKUP($B101,[1]原始成績!$B$4:$P$220,7,FALSE)</f>
        <v>73.3</v>
      </c>
      <c r="I101" s="12">
        <f>VLOOKUP($B101,[1]原始成績!$B$4:$P$220,8,FALSE)</f>
        <v>85.5</v>
      </c>
      <c r="J101" s="12">
        <f>VLOOKUP($B101,[1]原始成績!$B$4:$P$220,9,FALSE)</f>
        <v>114.5</v>
      </c>
      <c r="K101" s="12">
        <f t="shared" si="16"/>
        <v>114.5</v>
      </c>
      <c r="L101" s="13">
        <f t="shared" si="12"/>
        <v>35</v>
      </c>
      <c r="M101" s="11">
        <f>VLOOKUP($B101,[1]原始成績!$B$4:$P$220,10,FALSE)</f>
        <v>0</v>
      </c>
      <c r="N101" s="12">
        <f>VLOOKUP($B101,[1]原始成績!$B$4:$P$220,11,FALSE)</f>
        <v>0</v>
      </c>
      <c r="O101" s="12">
        <f>VLOOKUP($B101,[1]原始成績!$B$4:$P$220,12,FALSE)</f>
        <v>0</v>
      </c>
      <c r="P101" s="12">
        <f t="shared" si="17"/>
        <v>0</v>
      </c>
      <c r="Q101" s="14">
        <f t="shared" si="13"/>
        <v>25</v>
      </c>
      <c r="R101" s="15">
        <f>VLOOKUP($B101,[1]原始成績!$B$4:$P$220,13,FALSE)</f>
        <v>0</v>
      </c>
      <c r="S101" s="12">
        <f>VLOOKUP($B101,[1]原始成績!$B$4:$P$220,14,FALSE)</f>
        <v>3</v>
      </c>
      <c r="T101" s="12">
        <f>VLOOKUP($B101,[1]原始成績!$B$4:$P$220,15,FALSE)</f>
        <v>3</v>
      </c>
      <c r="U101" s="12">
        <f t="shared" si="18"/>
        <v>6</v>
      </c>
      <c r="V101" s="13">
        <f t="shared" si="14"/>
        <v>23</v>
      </c>
      <c r="W101" s="11">
        <f t="shared" si="19"/>
        <v>83</v>
      </c>
      <c r="X101" s="14">
        <f t="shared" si="15"/>
        <v>35</v>
      </c>
    </row>
    <row r="102" spans="2:24" ht="20.100000000000001" customHeight="1" thickBot="1" x14ac:dyDescent="0.3">
      <c r="B102" s="7" t="s">
        <v>264</v>
      </c>
      <c r="C102" s="8" t="s">
        <v>265</v>
      </c>
      <c r="D102" s="9" t="s">
        <v>204</v>
      </c>
      <c r="E102" s="35" t="s">
        <v>175</v>
      </c>
      <c r="F102" s="11">
        <f>VLOOKUP($B102,[1]原始成績!$B$4:$P$220,5,FALSE)</f>
        <v>116.7</v>
      </c>
      <c r="G102" s="12">
        <f>VLOOKUP($B102,[1]原始成績!$B$4:$P$220,6,FALSE)</f>
        <v>138.80000000000001</v>
      </c>
      <c r="H102" s="12">
        <f>VLOOKUP($B102,[1]原始成績!$B$4:$P$220,7,FALSE)</f>
        <v>128.69999999999999</v>
      </c>
      <c r="I102" s="12">
        <f>VLOOKUP($B102,[1]原始成績!$B$4:$P$220,8,FALSE)</f>
        <v>61.3</v>
      </c>
      <c r="J102" s="12">
        <f>VLOOKUP($B102,[1]原始成績!$B$4:$P$220,9,FALSE)</f>
        <v>102.2</v>
      </c>
      <c r="K102" s="12">
        <f t="shared" si="16"/>
        <v>138.80000000000001</v>
      </c>
      <c r="L102" s="13">
        <f t="shared" si="12"/>
        <v>25</v>
      </c>
      <c r="M102" s="11">
        <f>VLOOKUP($B102,[1]原始成績!$B$4:$P$220,10,FALSE)</f>
        <v>0</v>
      </c>
      <c r="N102" s="12">
        <f>VLOOKUP($B102,[1]原始成績!$B$4:$P$220,11,FALSE)</f>
        <v>0</v>
      </c>
      <c r="O102" s="12">
        <f>VLOOKUP($B102,[1]原始成績!$B$4:$P$220,12,FALSE)</f>
        <v>0</v>
      </c>
      <c r="P102" s="12">
        <f t="shared" si="17"/>
        <v>0</v>
      </c>
      <c r="Q102" s="14">
        <f t="shared" si="13"/>
        <v>25</v>
      </c>
      <c r="R102" s="15">
        <f>VLOOKUP($B102,[1]原始成績!$B$4:$P$220,13,FALSE)</f>
        <v>0</v>
      </c>
      <c r="S102" s="12">
        <f>VLOOKUP($B102,[1]原始成績!$B$4:$P$220,14,FALSE)</f>
        <v>0</v>
      </c>
      <c r="T102" s="12">
        <f>VLOOKUP($B102,[1]原始成績!$B$4:$P$220,15,FALSE)</f>
        <v>4</v>
      </c>
      <c r="U102" s="12">
        <f t="shared" si="18"/>
        <v>4</v>
      </c>
      <c r="V102" s="13">
        <f t="shared" si="14"/>
        <v>35</v>
      </c>
      <c r="W102" s="11">
        <f t="shared" si="19"/>
        <v>85</v>
      </c>
      <c r="X102" s="14">
        <f t="shared" si="15"/>
        <v>36</v>
      </c>
    </row>
    <row r="103" spans="2:24" ht="17.25" thickBot="1" x14ac:dyDescent="0.3">
      <c r="B103" s="7" t="s">
        <v>266</v>
      </c>
      <c r="C103" s="8" t="s">
        <v>267</v>
      </c>
      <c r="D103" s="9" t="s">
        <v>174</v>
      </c>
      <c r="E103" s="35" t="s">
        <v>175</v>
      </c>
      <c r="F103" s="11">
        <f>VLOOKUP($B103,[1]原始成績!$B$4:$P$220,5,FALSE)</f>
        <v>129.4</v>
      </c>
      <c r="G103" s="12">
        <f>VLOOKUP($B103,[1]原始成績!$B$4:$P$220,6,FALSE)</f>
        <v>134.6</v>
      </c>
      <c r="H103" s="12">
        <f>VLOOKUP($B103,[1]原始成績!$B$4:$P$220,7,FALSE)</f>
        <v>0</v>
      </c>
      <c r="I103" s="12">
        <f>VLOOKUP($B103,[1]原始成績!$B$4:$P$220,8,FALSE)</f>
        <v>121.2</v>
      </c>
      <c r="J103" s="12">
        <f>VLOOKUP($B103,[1]原始成績!$B$4:$P$220,9,FALSE)</f>
        <v>0</v>
      </c>
      <c r="K103" s="12">
        <f t="shared" si="16"/>
        <v>134.6</v>
      </c>
      <c r="L103" s="13">
        <f t="shared" si="12"/>
        <v>26</v>
      </c>
      <c r="M103" s="11">
        <f>VLOOKUP($B103,[1]原始成績!$B$4:$P$220,10,FALSE)</f>
        <v>0</v>
      </c>
      <c r="N103" s="12">
        <f>VLOOKUP($B103,[1]原始成績!$B$4:$P$220,11,FALSE)</f>
        <v>0</v>
      </c>
      <c r="O103" s="12">
        <f>VLOOKUP($B103,[1]原始成績!$B$4:$P$220,12,FALSE)</f>
        <v>0</v>
      </c>
      <c r="P103" s="12">
        <f t="shared" si="17"/>
        <v>0</v>
      </c>
      <c r="Q103" s="14">
        <f t="shared" si="13"/>
        <v>25</v>
      </c>
      <c r="R103" s="15">
        <f>VLOOKUP($B103,[1]原始成績!$B$4:$P$220,13,FALSE)</f>
        <v>0</v>
      </c>
      <c r="S103" s="12">
        <f>VLOOKUP($B103,[1]原始成績!$B$4:$P$220,14,FALSE)</f>
        <v>1</v>
      </c>
      <c r="T103" s="12">
        <f>VLOOKUP($B103,[1]原始成績!$B$4:$P$220,15,FALSE)</f>
        <v>3</v>
      </c>
      <c r="U103" s="12">
        <f t="shared" si="18"/>
        <v>4</v>
      </c>
      <c r="V103" s="13">
        <f t="shared" si="14"/>
        <v>35</v>
      </c>
      <c r="W103" s="11">
        <f t="shared" si="19"/>
        <v>86</v>
      </c>
      <c r="X103" s="14">
        <f t="shared" si="15"/>
        <v>37</v>
      </c>
    </row>
    <row r="104" spans="2:24" ht="17.25" thickBot="1" x14ac:dyDescent="0.3">
      <c r="B104" s="7" t="s">
        <v>268</v>
      </c>
      <c r="C104" s="8" t="s">
        <v>269</v>
      </c>
      <c r="D104" s="9" t="s">
        <v>225</v>
      </c>
      <c r="E104" s="35" t="s">
        <v>175</v>
      </c>
      <c r="F104" s="11">
        <f>VLOOKUP($B104,[1]原始成績!$B$4:$P$220,5,FALSE)</f>
        <v>22.6</v>
      </c>
      <c r="G104" s="12">
        <f>VLOOKUP($B104,[1]原始成績!$B$4:$P$220,6,FALSE)</f>
        <v>72</v>
      </c>
      <c r="H104" s="12">
        <f>VLOOKUP($B104,[1]原始成績!$B$4:$P$220,7,FALSE)</f>
        <v>85</v>
      </c>
      <c r="I104" s="12">
        <f>VLOOKUP($B104,[1]原始成績!$B$4:$P$220,8,FALSE)</f>
        <v>100</v>
      </c>
      <c r="J104" s="12">
        <f>VLOOKUP($B104,[1]原始成績!$B$4:$P$220,9,FALSE)</f>
        <v>85</v>
      </c>
      <c r="K104" s="12">
        <f t="shared" si="16"/>
        <v>100</v>
      </c>
      <c r="L104" s="13">
        <f t="shared" si="12"/>
        <v>39</v>
      </c>
      <c r="M104" s="11">
        <f>VLOOKUP($B104,[1]原始成績!$B$4:$P$220,10,FALSE)</f>
        <v>0</v>
      </c>
      <c r="N104" s="12">
        <f>VLOOKUP($B104,[1]原始成績!$B$4:$P$220,11,FALSE)</f>
        <v>0</v>
      </c>
      <c r="O104" s="12">
        <f>VLOOKUP($B104,[1]原始成績!$B$4:$P$220,12,FALSE)</f>
        <v>0</v>
      </c>
      <c r="P104" s="12">
        <f t="shared" si="17"/>
        <v>0</v>
      </c>
      <c r="Q104" s="14">
        <f t="shared" si="13"/>
        <v>25</v>
      </c>
      <c r="R104" s="15">
        <f>VLOOKUP($B104,[1]原始成績!$B$4:$P$220,13,FALSE)</f>
        <v>0</v>
      </c>
      <c r="S104" s="12">
        <f>VLOOKUP($B104,[1]原始成績!$B$4:$P$220,14,FALSE)</f>
        <v>1</v>
      </c>
      <c r="T104" s="12">
        <f>VLOOKUP($B104,[1]原始成績!$B$4:$P$220,15,FALSE)</f>
        <v>4</v>
      </c>
      <c r="U104" s="12">
        <f t="shared" si="18"/>
        <v>5</v>
      </c>
      <c r="V104" s="13">
        <f t="shared" si="14"/>
        <v>27</v>
      </c>
      <c r="W104" s="11">
        <f t="shared" si="19"/>
        <v>91</v>
      </c>
      <c r="X104" s="14">
        <f t="shared" si="15"/>
        <v>38</v>
      </c>
    </row>
    <row r="105" spans="2:24" ht="17.25" thickBot="1" x14ac:dyDescent="0.3">
      <c r="B105" s="7" t="s">
        <v>270</v>
      </c>
      <c r="C105" s="8" t="s">
        <v>271</v>
      </c>
      <c r="D105" s="9" t="s">
        <v>225</v>
      </c>
      <c r="E105" s="35" t="s">
        <v>175</v>
      </c>
      <c r="F105" s="11">
        <f>VLOOKUP($B105,[1]原始成績!$B$4:$P$220,5,FALSE)</f>
        <v>130</v>
      </c>
      <c r="G105" s="12">
        <f>VLOOKUP($B105,[1]原始成績!$B$4:$P$220,6,FALSE)</f>
        <v>97.4</v>
      </c>
      <c r="H105" s="12">
        <f>VLOOKUP($B105,[1]原始成績!$B$4:$P$220,7,FALSE)</f>
        <v>92.7</v>
      </c>
      <c r="I105" s="12">
        <f>VLOOKUP($B105,[1]原始成績!$B$4:$P$220,8,FALSE)</f>
        <v>126.7</v>
      </c>
      <c r="J105" s="12">
        <f>VLOOKUP($B105,[1]原始成績!$B$4:$P$220,9,FALSE)</f>
        <v>68.8</v>
      </c>
      <c r="K105" s="12">
        <f t="shared" si="16"/>
        <v>130</v>
      </c>
      <c r="L105" s="13">
        <f t="shared" si="12"/>
        <v>29</v>
      </c>
      <c r="M105" s="11">
        <f>VLOOKUP($B105,[1]原始成績!$B$4:$P$220,10,FALSE)</f>
        <v>0</v>
      </c>
      <c r="N105" s="12">
        <f>VLOOKUP($B105,[1]原始成績!$B$4:$P$220,11,FALSE)</f>
        <v>0</v>
      </c>
      <c r="O105" s="12">
        <f>VLOOKUP($B105,[1]原始成績!$B$4:$P$220,12,FALSE)</f>
        <v>0</v>
      </c>
      <c r="P105" s="12">
        <f t="shared" si="17"/>
        <v>0</v>
      </c>
      <c r="Q105" s="14">
        <f t="shared" si="13"/>
        <v>25</v>
      </c>
      <c r="R105" s="15">
        <f>VLOOKUP($B105,[1]原始成績!$B$4:$P$220,13,FALSE)</f>
        <v>0</v>
      </c>
      <c r="S105" s="12">
        <f>VLOOKUP($B105,[1]原始成績!$B$4:$P$220,14,FALSE)</f>
        <v>1</v>
      </c>
      <c r="T105" s="12">
        <f>VLOOKUP($B105,[1]原始成績!$B$4:$P$220,15,FALSE)</f>
        <v>1</v>
      </c>
      <c r="U105" s="12">
        <f t="shared" si="18"/>
        <v>2</v>
      </c>
      <c r="V105" s="13">
        <f t="shared" si="14"/>
        <v>41</v>
      </c>
      <c r="W105" s="11">
        <f t="shared" si="19"/>
        <v>95</v>
      </c>
      <c r="X105" s="14">
        <f t="shared" si="15"/>
        <v>39</v>
      </c>
    </row>
    <row r="106" spans="2:24" ht="17.25" thickBot="1" x14ac:dyDescent="0.3">
      <c r="B106" s="7" t="s">
        <v>272</v>
      </c>
      <c r="C106" s="8" t="s">
        <v>273</v>
      </c>
      <c r="D106" s="9" t="s">
        <v>190</v>
      </c>
      <c r="E106" s="35" t="s">
        <v>175</v>
      </c>
      <c r="F106" s="11">
        <f>VLOOKUP($B106,[1]原始成績!$B$4:$P$220,5,FALSE)</f>
        <v>112.6</v>
      </c>
      <c r="G106" s="12">
        <f>VLOOKUP($B106,[1]原始成績!$B$4:$P$220,6,FALSE)</f>
        <v>102.6</v>
      </c>
      <c r="H106" s="12">
        <f>VLOOKUP($B106,[1]原始成績!$B$4:$P$220,7,FALSE)</f>
        <v>113.8</v>
      </c>
      <c r="I106" s="12">
        <f>VLOOKUP($B106,[1]原始成績!$B$4:$P$220,8,FALSE)</f>
        <v>110.9</v>
      </c>
      <c r="J106" s="12">
        <f>VLOOKUP($B106,[1]原始成績!$B$4:$P$220,9,FALSE)</f>
        <v>111.5</v>
      </c>
      <c r="K106" s="12">
        <f t="shared" si="16"/>
        <v>113.8</v>
      </c>
      <c r="L106" s="13">
        <f t="shared" si="12"/>
        <v>36</v>
      </c>
      <c r="M106" s="11">
        <f>VLOOKUP($B106,[1]原始成績!$B$4:$P$220,10,FALSE)</f>
        <v>0</v>
      </c>
      <c r="N106" s="12">
        <f>VLOOKUP($B106,[1]原始成績!$B$4:$P$220,11,FALSE)</f>
        <v>0</v>
      </c>
      <c r="O106" s="12">
        <f>VLOOKUP($B106,[1]原始成績!$B$4:$P$220,12,FALSE)</f>
        <v>0</v>
      </c>
      <c r="P106" s="12">
        <f t="shared" si="17"/>
        <v>0</v>
      </c>
      <c r="Q106" s="14">
        <f t="shared" si="13"/>
        <v>25</v>
      </c>
      <c r="R106" s="15">
        <f>VLOOKUP($B106,[1]原始成績!$B$4:$P$220,13,FALSE)</f>
        <v>0</v>
      </c>
      <c r="S106" s="12">
        <f>VLOOKUP($B106,[1]原始成績!$B$4:$P$220,14,FALSE)</f>
        <v>2</v>
      </c>
      <c r="T106" s="12">
        <f>VLOOKUP($B106,[1]原始成績!$B$4:$P$220,15,FALSE)</f>
        <v>2</v>
      </c>
      <c r="U106" s="12">
        <f t="shared" si="18"/>
        <v>4</v>
      </c>
      <c r="V106" s="13">
        <f t="shared" si="14"/>
        <v>35</v>
      </c>
      <c r="W106" s="11">
        <f t="shared" si="19"/>
        <v>96</v>
      </c>
      <c r="X106" s="14">
        <f t="shared" si="15"/>
        <v>40</v>
      </c>
    </row>
    <row r="107" spans="2:24" ht="17.25" thickBot="1" x14ac:dyDescent="0.3">
      <c r="B107" s="7" t="s">
        <v>274</v>
      </c>
      <c r="C107" s="8" t="s">
        <v>275</v>
      </c>
      <c r="D107" s="9" t="s">
        <v>276</v>
      </c>
      <c r="E107" s="35" t="s">
        <v>175</v>
      </c>
      <c r="F107" s="11">
        <f>VLOOKUP($B107,[1]原始成績!$B$4:$P$220,5,FALSE)</f>
        <v>101</v>
      </c>
      <c r="G107" s="12">
        <f>VLOOKUP($B107,[1]原始成績!$B$4:$P$220,6,FALSE)</f>
        <v>107.8</v>
      </c>
      <c r="H107" s="12">
        <f>VLOOKUP($B107,[1]原始成績!$B$4:$P$220,7,FALSE)</f>
        <v>87.4</v>
      </c>
      <c r="I107" s="12">
        <f>VLOOKUP($B107,[1]原始成績!$B$4:$P$220,8,FALSE)</f>
        <v>83.9</v>
      </c>
      <c r="J107" s="12">
        <f>VLOOKUP($B107,[1]原始成績!$B$4:$P$220,9,FALSE)</f>
        <v>39.700000000000003</v>
      </c>
      <c r="K107" s="12">
        <f t="shared" si="16"/>
        <v>107.8</v>
      </c>
      <c r="L107" s="13">
        <f t="shared" si="12"/>
        <v>37</v>
      </c>
      <c r="M107" s="11">
        <f>VLOOKUP($B107,[1]原始成績!$B$4:$P$220,10,FALSE)</f>
        <v>0</v>
      </c>
      <c r="N107" s="12">
        <f>VLOOKUP($B107,[1]原始成績!$B$4:$P$220,11,FALSE)</f>
        <v>0</v>
      </c>
      <c r="O107" s="12">
        <f>VLOOKUP($B107,[1]原始成績!$B$4:$P$220,12,FALSE)</f>
        <v>0</v>
      </c>
      <c r="P107" s="12">
        <f t="shared" si="17"/>
        <v>0</v>
      </c>
      <c r="Q107" s="14">
        <f t="shared" si="13"/>
        <v>25</v>
      </c>
      <c r="R107" s="15">
        <f>VLOOKUP($B107,[1]原始成績!$B$4:$P$220,13,FALSE)</f>
        <v>0</v>
      </c>
      <c r="S107" s="12">
        <f>VLOOKUP($B107,[1]原始成績!$B$4:$P$220,14,FALSE)</f>
        <v>0</v>
      </c>
      <c r="T107" s="12">
        <f>VLOOKUP($B107,[1]原始成績!$B$4:$P$220,15,FALSE)</f>
        <v>1</v>
      </c>
      <c r="U107" s="12">
        <f t="shared" si="18"/>
        <v>1</v>
      </c>
      <c r="V107" s="13">
        <f t="shared" si="14"/>
        <v>42</v>
      </c>
      <c r="W107" s="11">
        <f t="shared" si="19"/>
        <v>104</v>
      </c>
      <c r="X107" s="14">
        <f t="shared" si="15"/>
        <v>41</v>
      </c>
    </row>
    <row r="108" spans="2:24" ht="17.25" thickBot="1" x14ac:dyDescent="0.3">
      <c r="B108" s="7" t="s">
        <v>277</v>
      </c>
      <c r="C108" s="8" t="s">
        <v>278</v>
      </c>
      <c r="D108" s="9" t="s">
        <v>190</v>
      </c>
      <c r="E108" s="35" t="s">
        <v>175</v>
      </c>
      <c r="F108" s="11">
        <f>VLOOKUP($B108,[1]原始成績!$B$4:$P$220,5,FALSE)</f>
        <v>80</v>
      </c>
      <c r="G108" s="12">
        <f>VLOOKUP($B108,[1]原始成績!$B$4:$P$220,6,FALSE)</f>
        <v>80.5</v>
      </c>
      <c r="H108" s="12">
        <f>VLOOKUP($B108,[1]原始成績!$B$4:$P$220,7,FALSE)</f>
        <v>33.5</v>
      </c>
      <c r="I108" s="12">
        <f>VLOOKUP($B108,[1]原始成績!$B$4:$P$220,8,FALSE)</f>
        <v>42.3</v>
      </c>
      <c r="J108" s="12">
        <f>VLOOKUP($B108,[1]原始成績!$B$4:$P$220,9,FALSE)</f>
        <v>44.9</v>
      </c>
      <c r="K108" s="12">
        <f t="shared" si="16"/>
        <v>80.5</v>
      </c>
      <c r="L108" s="13">
        <f t="shared" si="12"/>
        <v>42</v>
      </c>
      <c r="M108" s="11">
        <f>VLOOKUP($B108,[1]原始成績!$B$4:$P$220,10,FALSE)</f>
        <v>0</v>
      </c>
      <c r="N108" s="12">
        <f>VLOOKUP($B108,[1]原始成績!$B$4:$P$220,11,FALSE)</f>
        <v>0</v>
      </c>
      <c r="O108" s="12">
        <f>VLOOKUP($B108,[1]原始成績!$B$4:$P$220,12,FALSE)</f>
        <v>0</v>
      </c>
      <c r="P108" s="12">
        <f t="shared" si="17"/>
        <v>0</v>
      </c>
      <c r="Q108" s="14">
        <f t="shared" si="13"/>
        <v>25</v>
      </c>
      <c r="R108" s="15">
        <f>VLOOKUP($B108,[1]原始成績!$B$4:$P$220,13,FALSE)</f>
        <v>0</v>
      </c>
      <c r="S108" s="12">
        <f>VLOOKUP($B108,[1]原始成績!$B$4:$P$220,14,FALSE)</f>
        <v>2</v>
      </c>
      <c r="T108" s="12">
        <f>VLOOKUP($B108,[1]原始成績!$B$4:$P$220,15,FALSE)</f>
        <v>1</v>
      </c>
      <c r="U108" s="12">
        <f t="shared" si="18"/>
        <v>3</v>
      </c>
      <c r="V108" s="13">
        <f t="shared" si="14"/>
        <v>40</v>
      </c>
      <c r="W108" s="11">
        <f t="shared" si="19"/>
        <v>107</v>
      </c>
      <c r="X108" s="14">
        <f t="shared" si="15"/>
        <v>42</v>
      </c>
    </row>
    <row r="109" spans="2:24" ht="17.25" thickBot="1" x14ac:dyDescent="0.3">
      <c r="B109" s="7" t="s">
        <v>279</v>
      </c>
      <c r="C109" s="8" t="s">
        <v>280</v>
      </c>
      <c r="D109" s="9" t="s">
        <v>281</v>
      </c>
      <c r="E109" s="35" t="s">
        <v>175</v>
      </c>
      <c r="F109" s="16">
        <v>0</v>
      </c>
      <c r="G109" s="17">
        <f>VLOOKUP($B109,[1]原始成績!$B$4:$P$220,6,FALSE)</f>
        <v>0</v>
      </c>
      <c r="H109" s="17">
        <f>VLOOKUP($B109,[1]原始成績!$B$4:$P$220,7,FALSE)</f>
        <v>0</v>
      </c>
      <c r="I109" s="17">
        <f>VLOOKUP($B109,[1]原始成績!$B$4:$P$220,8,FALSE)</f>
        <v>0</v>
      </c>
      <c r="J109" s="17">
        <f>VLOOKUP($B109,[1]原始成績!$B$4:$P$220,9,FALSE)</f>
        <v>0</v>
      </c>
      <c r="K109" s="17">
        <f t="shared" si="16"/>
        <v>0</v>
      </c>
      <c r="L109" s="18">
        <f t="shared" si="12"/>
        <v>43</v>
      </c>
      <c r="M109" s="16">
        <f>VLOOKUP($B109,[1]原始成績!$B$4:$P$220,10,FALSE)</f>
        <v>0</v>
      </c>
      <c r="N109" s="17">
        <f>VLOOKUP($B109,[1]原始成績!$B$4:$P$220,11,FALSE)</f>
        <v>0</v>
      </c>
      <c r="O109" s="17">
        <f>VLOOKUP($B109,[1]原始成績!$B$4:$P$220,12,FALSE)</f>
        <v>0</v>
      </c>
      <c r="P109" s="17">
        <f t="shared" si="17"/>
        <v>0</v>
      </c>
      <c r="Q109" s="19">
        <f t="shared" si="13"/>
        <v>25</v>
      </c>
      <c r="R109" s="20">
        <f>VLOOKUP($B109,[1]原始成績!$B$4:$P$220,13,FALSE)</f>
        <v>0</v>
      </c>
      <c r="S109" s="17">
        <f>VLOOKUP($B109,[1]原始成績!$B$4:$P$220,14,FALSE)</f>
        <v>0</v>
      </c>
      <c r="T109" s="17">
        <f>VLOOKUP($B109,[1]原始成績!$B$4:$P$220,15,FALSE)</f>
        <v>0</v>
      </c>
      <c r="U109" s="17">
        <f t="shared" si="18"/>
        <v>0</v>
      </c>
      <c r="V109" s="18">
        <f t="shared" si="14"/>
        <v>43</v>
      </c>
      <c r="W109" s="16">
        <f t="shared" si="19"/>
        <v>111</v>
      </c>
      <c r="X109" s="19">
        <f t="shared" si="15"/>
        <v>43</v>
      </c>
    </row>
    <row r="110" spans="2:24" ht="34.5" thickTop="1" thickBot="1" x14ac:dyDescent="0.3">
      <c r="B110" s="70" t="s">
        <v>282</v>
      </c>
      <c r="C110" s="71" t="s">
        <v>283</v>
      </c>
      <c r="D110" s="78" t="s">
        <v>284</v>
      </c>
      <c r="E110" s="79" t="s">
        <v>285</v>
      </c>
      <c r="F110" s="65">
        <f>VLOOKUP($B110,[1]原始成績!$B$4:$P$220,5,FALSE)</f>
        <v>169.5</v>
      </c>
      <c r="G110" s="66">
        <f>VLOOKUP($B110,[1]原始成績!$B$4:$P$220,6,FALSE)</f>
        <v>146.9</v>
      </c>
      <c r="H110" s="66">
        <f>VLOOKUP($B110,[1]原始成績!$B$4:$P$220,7,FALSE)</f>
        <v>168.2</v>
      </c>
      <c r="I110" s="66">
        <f>VLOOKUP($B110,[1]原始成績!$B$4:$P$220,8,FALSE)</f>
        <v>175.3</v>
      </c>
      <c r="J110" s="66">
        <f>VLOOKUP($B110,[1]原始成績!$B$4:$P$220,9,FALSE)</f>
        <v>157.9</v>
      </c>
      <c r="K110" s="66">
        <f t="shared" si="16"/>
        <v>175.3</v>
      </c>
      <c r="L110" s="67">
        <f t="shared" ref="L110:L134" si="20">RANK($K110,$K$110:$K$134)</f>
        <v>1</v>
      </c>
      <c r="M110" s="65">
        <f>VLOOKUP($B110,[1]原始成績!$B$4:$P$220,10,FALSE)</f>
        <v>0</v>
      </c>
      <c r="N110" s="66">
        <f>VLOOKUP($B110,[1]原始成績!$B$4:$P$220,11,FALSE)</f>
        <v>0</v>
      </c>
      <c r="O110" s="66">
        <f>VLOOKUP($B110,[1]原始成績!$B$4:$P$220,12,FALSE)</f>
        <v>0</v>
      </c>
      <c r="P110" s="66">
        <f t="shared" si="17"/>
        <v>0</v>
      </c>
      <c r="Q110" s="68">
        <f t="shared" ref="Q110:Q134" si="21">RANK($P110,$P$110:$P$134)</f>
        <v>6</v>
      </c>
      <c r="R110" s="69">
        <f>VLOOKUP($B110,[1]原始成績!$B$4:$P$220,13,FALSE)</f>
        <v>3</v>
      </c>
      <c r="S110" s="66">
        <f>VLOOKUP($B110,[1]原始成績!$B$4:$P$220,14,FALSE)</f>
        <v>3</v>
      </c>
      <c r="T110" s="66">
        <f>VLOOKUP($B110,[1]原始成績!$B$4:$P$220,15,FALSE)</f>
        <v>5</v>
      </c>
      <c r="U110" s="66">
        <f t="shared" si="18"/>
        <v>11</v>
      </c>
      <c r="V110" s="67">
        <f t="shared" ref="V110:V134" si="22">RANK($U110,$U$110:$U$134)</f>
        <v>1</v>
      </c>
      <c r="W110" s="65">
        <f t="shared" si="19"/>
        <v>8</v>
      </c>
      <c r="X110" s="68">
        <f t="shared" ref="X110:X134" si="23">RANK($W110,$W$110:$W$134,1)</f>
        <v>1</v>
      </c>
    </row>
    <row r="111" spans="2:24" ht="17.25" thickBot="1" x14ac:dyDescent="0.3">
      <c r="B111" s="70" t="s">
        <v>286</v>
      </c>
      <c r="C111" s="70" t="s">
        <v>287</v>
      </c>
      <c r="D111" s="71" t="s">
        <v>174</v>
      </c>
      <c r="E111" s="79" t="s">
        <v>285</v>
      </c>
      <c r="F111" s="73">
        <f>VLOOKUP($B111,[1]原始成績!$B$4:$P$220,5,FALSE)</f>
        <v>0</v>
      </c>
      <c r="G111" s="74">
        <f>VLOOKUP($B111,[1]原始成績!$B$4:$P$220,6,FALSE)</f>
        <v>162</v>
      </c>
      <c r="H111" s="74">
        <f>VLOOKUP($B111,[1]原始成績!$B$4:$P$220,7,FALSE)</f>
        <v>164.2</v>
      </c>
      <c r="I111" s="74">
        <f>VLOOKUP($B111,[1]原始成績!$B$4:$P$220,8,FALSE)</f>
        <v>0</v>
      </c>
      <c r="J111" s="74">
        <f>VLOOKUP($B111,[1]原始成績!$B$4:$P$220,9,FALSE)</f>
        <v>122.2</v>
      </c>
      <c r="K111" s="74">
        <f t="shared" si="16"/>
        <v>164.2</v>
      </c>
      <c r="L111" s="75">
        <f t="shared" si="20"/>
        <v>4</v>
      </c>
      <c r="M111" s="73">
        <f>VLOOKUP($B111,[1]原始成績!$B$4:$P$220,10,FALSE)</f>
        <v>0</v>
      </c>
      <c r="N111" s="74">
        <f>VLOOKUP($B111,[1]原始成績!$B$4:$P$220,11,FALSE)</f>
        <v>0</v>
      </c>
      <c r="O111" s="74">
        <f>VLOOKUP($B111,[1]原始成績!$B$4:$P$220,12,FALSE)</f>
        <v>0</v>
      </c>
      <c r="P111" s="74">
        <f t="shared" si="17"/>
        <v>0</v>
      </c>
      <c r="Q111" s="76">
        <f t="shared" si="21"/>
        <v>6</v>
      </c>
      <c r="R111" s="77">
        <f>VLOOKUP($B111,[1]原始成績!$B$4:$P$220,13,FALSE)</f>
        <v>2</v>
      </c>
      <c r="S111" s="74">
        <f>VLOOKUP($B111,[1]原始成績!$B$4:$P$220,14,FALSE)</f>
        <v>4</v>
      </c>
      <c r="T111" s="74">
        <f>VLOOKUP($B111,[1]原始成績!$B$4:$P$220,15,FALSE)</f>
        <v>4</v>
      </c>
      <c r="U111" s="74">
        <f t="shared" si="18"/>
        <v>10</v>
      </c>
      <c r="V111" s="75">
        <f t="shared" si="22"/>
        <v>3</v>
      </c>
      <c r="W111" s="73">
        <f t="shared" si="19"/>
        <v>13</v>
      </c>
      <c r="X111" s="76">
        <f t="shared" si="23"/>
        <v>2</v>
      </c>
    </row>
    <row r="112" spans="2:24" ht="17.25" thickBot="1" x14ac:dyDescent="0.3">
      <c r="B112" s="70" t="s">
        <v>288</v>
      </c>
      <c r="C112" s="70" t="s">
        <v>289</v>
      </c>
      <c r="D112" s="71" t="s">
        <v>217</v>
      </c>
      <c r="E112" s="79" t="s">
        <v>285</v>
      </c>
      <c r="F112" s="73">
        <f>VLOOKUP($B112,[1]原始成績!$B$4:$P$220,5,FALSE)</f>
        <v>147.6</v>
      </c>
      <c r="G112" s="74">
        <f>VLOOKUP($B112,[1]原始成績!$B$4:$P$220,6,FALSE)</f>
        <v>141.5</v>
      </c>
      <c r="H112" s="74">
        <f>VLOOKUP($B112,[1]原始成績!$B$4:$P$220,7,FALSE)</f>
        <v>121.9</v>
      </c>
      <c r="I112" s="74">
        <f>VLOOKUP($B112,[1]原始成績!$B$4:$P$220,8,FALSE)</f>
        <v>134.19999999999999</v>
      </c>
      <c r="J112" s="74">
        <f>VLOOKUP($B112,[1]原始成績!$B$4:$P$220,9,FALSE)</f>
        <v>0</v>
      </c>
      <c r="K112" s="74">
        <f t="shared" si="16"/>
        <v>147.6</v>
      </c>
      <c r="L112" s="75">
        <f t="shared" si="20"/>
        <v>6</v>
      </c>
      <c r="M112" s="73">
        <f>VLOOKUP($B112,[1]原始成績!$B$4:$P$220,10,FALSE)</f>
        <v>0</v>
      </c>
      <c r="N112" s="74">
        <f>VLOOKUP($B112,[1]原始成績!$B$4:$P$220,11,FALSE)</f>
        <v>0</v>
      </c>
      <c r="O112" s="74">
        <f>VLOOKUP($B112,[1]原始成績!$B$4:$P$220,12,FALSE)</f>
        <v>0</v>
      </c>
      <c r="P112" s="74">
        <f t="shared" si="17"/>
        <v>0</v>
      </c>
      <c r="Q112" s="76">
        <f t="shared" si="21"/>
        <v>6</v>
      </c>
      <c r="R112" s="77">
        <f>VLOOKUP($B112,[1]原始成績!$B$4:$P$220,13,FALSE)</f>
        <v>3</v>
      </c>
      <c r="S112" s="74">
        <f>VLOOKUP($B112,[1]原始成績!$B$4:$P$220,14,FALSE)</f>
        <v>3</v>
      </c>
      <c r="T112" s="74">
        <f>VLOOKUP($B112,[1]原始成績!$B$4:$P$220,15,FALSE)</f>
        <v>5</v>
      </c>
      <c r="U112" s="74">
        <f t="shared" si="18"/>
        <v>11</v>
      </c>
      <c r="V112" s="75">
        <f t="shared" si="22"/>
        <v>1</v>
      </c>
      <c r="W112" s="73">
        <f t="shared" si="19"/>
        <v>13</v>
      </c>
      <c r="X112" s="76">
        <v>3</v>
      </c>
    </row>
    <row r="113" spans="2:24" ht="17.25" thickBot="1" x14ac:dyDescent="0.3">
      <c r="B113" s="21" t="s">
        <v>290</v>
      </c>
      <c r="C113" s="21" t="s">
        <v>291</v>
      </c>
      <c r="D113" s="22" t="s">
        <v>292</v>
      </c>
      <c r="E113" s="36" t="s">
        <v>285</v>
      </c>
      <c r="F113" s="24">
        <f>VLOOKUP($B113,[1]原始成績!$B$4:$P$220,5,FALSE)</f>
        <v>152.9</v>
      </c>
      <c r="G113" s="25">
        <f>VLOOKUP($B113,[1]原始成績!$B$4:$P$220,6,FALSE)</f>
        <v>141.9</v>
      </c>
      <c r="H113" s="25">
        <f>VLOOKUP($B113,[1]原始成績!$B$4:$P$220,7,FALSE)</f>
        <v>142.69999999999999</v>
      </c>
      <c r="I113" s="25">
        <f>VLOOKUP($B113,[1]原始成績!$B$4:$P$220,8,FALSE)</f>
        <v>30</v>
      </c>
      <c r="J113" s="25">
        <f>VLOOKUP($B113,[1]原始成績!$B$4:$P$220,9,FALSE)</f>
        <v>110.4</v>
      </c>
      <c r="K113" s="25">
        <f t="shared" si="16"/>
        <v>152.9</v>
      </c>
      <c r="L113" s="26">
        <f t="shared" si="20"/>
        <v>5</v>
      </c>
      <c r="M113" s="24">
        <f>VLOOKUP($B113,[1]原始成績!$B$4:$P$220,10,FALSE)</f>
        <v>0</v>
      </c>
      <c r="N113" s="25">
        <f>VLOOKUP($B113,[1]原始成績!$B$4:$P$220,11,FALSE)</f>
        <v>0</v>
      </c>
      <c r="O113" s="25">
        <f>VLOOKUP($B113,[1]原始成績!$B$4:$P$220,12,FALSE)</f>
        <v>0</v>
      </c>
      <c r="P113" s="25">
        <f t="shared" si="17"/>
        <v>0</v>
      </c>
      <c r="Q113" s="27">
        <f t="shared" si="21"/>
        <v>6</v>
      </c>
      <c r="R113" s="28">
        <f>VLOOKUP($B113,[1]原始成績!$B$4:$P$220,13,FALSE)</f>
        <v>2</v>
      </c>
      <c r="S113" s="25">
        <f>VLOOKUP($B113,[1]原始成績!$B$4:$P$220,14,FALSE)</f>
        <v>2</v>
      </c>
      <c r="T113" s="25">
        <f>VLOOKUP($B113,[1]原始成績!$B$4:$P$220,15,FALSE)</f>
        <v>5</v>
      </c>
      <c r="U113" s="25">
        <f t="shared" si="18"/>
        <v>9</v>
      </c>
      <c r="V113" s="26">
        <f t="shared" si="22"/>
        <v>4</v>
      </c>
      <c r="W113" s="24">
        <f t="shared" si="19"/>
        <v>15</v>
      </c>
      <c r="X113" s="27">
        <f t="shared" si="23"/>
        <v>4</v>
      </c>
    </row>
    <row r="114" spans="2:24" ht="17.25" thickBot="1" x14ac:dyDescent="0.3">
      <c r="B114" s="21" t="s">
        <v>293</v>
      </c>
      <c r="C114" s="21" t="s">
        <v>294</v>
      </c>
      <c r="D114" s="22" t="s">
        <v>174</v>
      </c>
      <c r="E114" s="36" t="s">
        <v>285</v>
      </c>
      <c r="F114" s="24">
        <f>VLOOKUP($B114,[1]原始成績!$B$4:$P$220,5,FALSE)</f>
        <v>130.4</v>
      </c>
      <c r="G114" s="25">
        <f>VLOOKUP($B114,[1]原始成績!$B$4:$P$220,6,FALSE)</f>
        <v>114.2</v>
      </c>
      <c r="H114" s="25">
        <f>VLOOKUP($B114,[1]原始成績!$B$4:$P$220,7,FALSE)</f>
        <v>105.5</v>
      </c>
      <c r="I114" s="25">
        <f>VLOOKUP($B114,[1]原始成績!$B$4:$P$220,8,FALSE)</f>
        <v>93.1</v>
      </c>
      <c r="J114" s="25">
        <f>VLOOKUP($B114,[1]原始成績!$B$4:$P$220,9,FALSE)</f>
        <v>102.8</v>
      </c>
      <c r="K114" s="25">
        <f t="shared" si="16"/>
        <v>130.4</v>
      </c>
      <c r="L114" s="26">
        <f t="shared" si="20"/>
        <v>12</v>
      </c>
      <c r="M114" s="24">
        <f>VLOOKUP($B114,[1]原始成績!$B$4:$P$220,10,FALSE)</f>
        <v>0</v>
      </c>
      <c r="N114" s="25">
        <f>VLOOKUP($B114,[1]原始成績!$B$4:$P$220,11,FALSE)</f>
        <v>3</v>
      </c>
      <c r="O114" s="25">
        <f>VLOOKUP($B114,[1]原始成績!$B$4:$P$220,12,FALSE)</f>
        <v>1</v>
      </c>
      <c r="P114" s="25">
        <f t="shared" si="17"/>
        <v>4</v>
      </c>
      <c r="Q114" s="27">
        <f t="shared" si="21"/>
        <v>1</v>
      </c>
      <c r="R114" s="28">
        <f>VLOOKUP($B114,[1]原始成績!$B$4:$P$220,13,FALSE)</f>
        <v>0</v>
      </c>
      <c r="S114" s="25">
        <f>VLOOKUP($B114,[1]原始成績!$B$4:$P$220,14,FALSE)</f>
        <v>4</v>
      </c>
      <c r="T114" s="25">
        <f>VLOOKUP($B114,[1]原始成績!$B$4:$P$220,15,FALSE)</f>
        <v>3</v>
      </c>
      <c r="U114" s="25">
        <f t="shared" si="18"/>
        <v>7</v>
      </c>
      <c r="V114" s="26">
        <f t="shared" si="22"/>
        <v>7</v>
      </c>
      <c r="W114" s="24">
        <f t="shared" si="19"/>
        <v>20</v>
      </c>
      <c r="X114" s="27">
        <f t="shared" si="23"/>
        <v>5</v>
      </c>
    </row>
    <row r="115" spans="2:24" ht="17.25" thickBot="1" x14ac:dyDescent="0.3">
      <c r="B115" s="21" t="s">
        <v>295</v>
      </c>
      <c r="C115" s="21" t="s">
        <v>296</v>
      </c>
      <c r="D115" s="22" t="s">
        <v>297</v>
      </c>
      <c r="E115" s="36" t="s">
        <v>285</v>
      </c>
      <c r="F115" s="24">
        <f>VLOOKUP($B115,[1]原始成績!$B$4:$P$220,5,FALSE)</f>
        <v>127.6</v>
      </c>
      <c r="G115" s="25">
        <f>VLOOKUP($B115,[1]原始成績!$B$4:$P$220,6,FALSE)</f>
        <v>0</v>
      </c>
      <c r="H115" s="25">
        <f>VLOOKUP($B115,[1]原始成績!$B$4:$P$220,7,FALSE)</f>
        <v>0</v>
      </c>
      <c r="I115" s="25">
        <f>VLOOKUP($B115,[1]原始成績!$B$4:$P$220,8,FALSE)</f>
        <v>126.2</v>
      </c>
      <c r="J115" s="25">
        <f>VLOOKUP($B115,[1]原始成績!$B$4:$P$220,9,FALSE)</f>
        <v>145.30000000000001</v>
      </c>
      <c r="K115" s="25">
        <f t="shared" si="16"/>
        <v>145.30000000000001</v>
      </c>
      <c r="L115" s="26">
        <f t="shared" si="20"/>
        <v>7</v>
      </c>
      <c r="M115" s="24">
        <f>VLOOKUP($B115,[1]原始成績!$B$4:$P$220,10,FALSE)</f>
        <v>0</v>
      </c>
      <c r="N115" s="25">
        <f>VLOOKUP($B115,[1]原始成績!$B$4:$P$220,11,FALSE)</f>
        <v>0</v>
      </c>
      <c r="O115" s="25">
        <f>VLOOKUP($B115,[1]原始成績!$B$4:$P$220,12,FALSE)</f>
        <v>0</v>
      </c>
      <c r="P115" s="25">
        <f t="shared" si="17"/>
        <v>0</v>
      </c>
      <c r="Q115" s="27">
        <f t="shared" si="21"/>
        <v>6</v>
      </c>
      <c r="R115" s="28">
        <f>VLOOKUP($B115,[1]原始成績!$B$4:$P$220,13,FALSE)</f>
        <v>1</v>
      </c>
      <c r="S115" s="25">
        <f>VLOOKUP($B115,[1]原始成績!$B$4:$P$220,14,FALSE)</f>
        <v>2</v>
      </c>
      <c r="T115" s="25">
        <f>VLOOKUP($B115,[1]原始成績!$B$4:$P$220,15,FALSE)</f>
        <v>4</v>
      </c>
      <c r="U115" s="25">
        <f t="shared" si="18"/>
        <v>7</v>
      </c>
      <c r="V115" s="26">
        <f t="shared" si="22"/>
        <v>7</v>
      </c>
      <c r="W115" s="24">
        <f t="shared" si="19"/>
        <v>20</v>
      </c>
      <c r="X115" s="27">
        <f t="shared" si="23"/>
        <v>5</v>
      </c>
    </row>
    <row r="116" spans="2:24" ht="17.25" thickBot="1" x14ac:dyDescent="0.3">
      <c r="B116" s="21" t="s">
        <v>298</v>
      </c>
      <c r="C116" s="21" t="s">
        <v>299</v>
      </c>
      <c r="D116" s="22" t="s">
        <v>174</v>
      </c>
      <c r="E116" s="36" t="s">
        <v>285</v>
      </c>
      <c r="F116" s="24">
        <f>VLOOKUP($B116,[1]原始成績!$B$4:$P$220,5,FALSE)</f>
        <v>151.6</v>
      </c>
      <c r="G116" s="25">
        <f>VLOOKUP($B116,[1]原始成績!$B$4:$P$220,6,FALSE)</f>
        <v>0</v>
      </c>
      <c r="H116" s="25">
        <f>VLOOKUP($B116,[1]原始成績!$B$4:$P$220,7,FALSE)</f>
        <v>74.599999999999994</v>
      </c>
      <c r="I116" s="25">
        <f>VLOOKUP($B116,[1]原始成績!$B$4:$P$220,8,FALSE)</f>
        <v>174.6</v>
      </c>
      <c r="J116" s="25">
        <f>VLOOKUP($B116,[1]原始成績!$B$4:$P$220,9,FALSE)</f>
        <v>77.3</v>
      </c>
      <c r="K116" s="25">
        <f t="shared" si="16"/>
        <v>174.6</v>
      </c>
      <c r="L116" s="26">
        <f t="shared" si="20"/>
        <v>2</v>
      </c>
      <c r="M116" s="24">
        <f>VLOOKUP($B116,[1]原始成績!$B$4:$P$220,10,FALSE)</f>
        <v>0</v>
      </c>
      <c r="N116" s="25">
        <f>VLOOKUP($B116,[1]原始成績!$B$4:$P$220,11,FALSE)</f>
        <v>0</v>
      </c>
      <c r="O116" s="25">
        <f>VLOOKUP($B116,[1]原始成績!$B$4:$P$220,12,FALSE)</f>
        <v>0</v>
      </c>
      <c r="P116" s="25">
        <f t="shared" si="17"/>
        <v>0</v>
      </c>
      <c r="Q116" s="27">
        <f t="shared" si="21"/>
        <v>6</v>
      </c>
      <c r="R116" s="28">
        <f>VLOOKUP($B116,[1]原始成績!$B$4:$P$220,13,FALSE)</f>
        <v>0</v>
      </c>
      <c r="S116" s="25">
        <f>VLOOKUP($B116,[1]原始成績!$B$4:$P$220,14,FALSE)</f>
        <v>1</v>
      </c>
      <c r="T116" s="25">
        <f>VLOOKUP($B116,[1]原始成績!$B$4:$P$220,15,FALSE)</f>
        <v>4</v>
      </c>
      <c r="U116" s="25">
        <f t="shared" si="18"/>
        <v>5</v>
      </c>
      <c r="V116" s="26">
        <f t="shared" si="22"/>
        <v>14</v>
      </c>
      <c r="W116" s="24">
        <f t="shared" si="19"/>
        <v>22</v>
      </c>
      <c r="X116" s="27">
        <f t="shared" si="23"/>
        <v>7</v>
      </c>
    </row>
    <row r="117" spans="2:24" ht="17.25" thickBot="1" x14ac:dyDescent="0.3">
      <c r="B117" s="21" t="s">
        <v>300</v>
      </c>
      <c r="C117" s="21" t="s">
        <v>301</v>
      </c>
      <c r="D117" s="22" t="s">
        <v>302</v>
      </c>
      <c r="E117" s="36" t="s">
        <v>285</v>
      </c>
      <c r="F117" s="24">
        <f>VLOOKUP($B117,[1]原始成績!$B$4:$P$220,5,FALSE)</f>
        <v>142</v>
      </c>
      <c r="G117" s="25">
        <f>VLOOKUP($B117,[1]原始成績!$B$4:$P$220,6,FALSE)</f>
        <v>142.30000000000001</v>
      </c>
      <c r="H117" s="25">
        <f>VLOOKUP($B117,[1]原始成績!$B$4:$P$220,7,FALSE)</f>
        <v>132.6</v>
      </c>
      <c r="I117" s="25">
        <f>VLOOKUP($B117,[1]原始成績!$B$4:$P$220,8,FALSE)</f>
        <v>140.6</v>
      </c>
      <c r="J117" s="25">
        <f>VLOOKUP($B117,[1]原始成績!$B$4:$P$220,9,FALSE)</f>
        <v>128.19999999999999</v>
      </c>
      <c r="K117" s="25">
        <f t="shared" si="16"/>
        <v>142.30000000000001</v>
      </c>
      <c r="L117" s="26">
        <f t="shared" si="20"/>
        <v>8</v>
      </c>
      <c r="M117" s="24">
        <f>VLOOKUP($B117,[1]原始成績!$B$4:$P$220,10,FALSE)</f>
        <v>0</v>
      </c>
      <c r="N117" s="25">
        <f>VLOOKUP($B117,[1]原始成績!$B$4:$P$220,11,FALSE)</f>
        <v>0</v>
      </c>
      <c r="O117" s="25">
        <f>VLOOKUP($B117,[1]原始成績!$B$4:$P$220,12,FALSE)</f>
        <v>1</v>
      </c>
      <c r="P117" s="25">
        <f t="shared" si="17"/>
        <v>1</v>
      </c>
      <c r="Q117" s="27">
        <f t="shared" si="21"/>
        <v>2</v>
      </c>
      <c r="R117" s="28">
        <f>VLOOKUP($B117,[1]原始成績!$B$4:$P$220,13,FALSE)</f>
        <v>1</v>
      </c>
      <c r="S117" s="25">
        <f>VLOOKUP($B117,[1]原始成績!$B$4:$P$220,14,FALSE)</f>
        <v>1</v>
      </c>
      <c r="T117" s="25">
        <f>VLOOKUP($B117,[1]原始成績!$B$4:$P$220,15,FALSE)</f>
        <v>3</v>
      </c>
      <c r="U117" s="25">
        <f t="shared" si="18"/>
        <v>5</v>
      </c>
      <c r="V117" s="26">
        <f t="shared" si="22"/>
        <v>14</v>
      </c>
      <c r="W117" s="24">
        <f t="shared" si="19"/>
        <v>24</v>
      </c>
      <c r="X117" s="27">
        <f t="shared" si="23"/>
        <v>8</v>
      </c>
    </row>
    <row r="118" spans="2:24" ht="17.25" thickBot="1" x14ac:dyDescent="0.3">
      <c r="B118" s="21" t="s">
        <v>303</v>
      </c>
      <c r="C118" s="21" t="s">
        <v>304</v>
      </c>
      <c r="D118" s="22" t="s">
        <v>305</v>
      </c>
      <c r="E118" s="36" t="s">
        <v>285</v>
      </c>
      <c r="F118" s="24">
        <f>VLOOKUP($B118,[1]原始成績!$B$4:$P$220,5,FALSE)</f>
        <v>101.1</v>
      </c>
      <c r="G118" s="25">
        <f>VLOOKUP($B118,[1]原始成績!$B$4:$P$220,6,FALSE)</f>
        <v>100.3</v>
      </c>
      <c r="H118" s="25">
        <f>VLOOKUP($B118,[1]原始成績!$B$4:$P$220,7,FALSE)</f>
        <v>102.8</v>
      </c>
      <c r="I118" s="25">
        <f>VLOOKUP($B118,[1]原始成績!$B$4:$P$220,8,FALSE)</f>
        <v>120.3</v>
      </c>
      <c r="J118" s="25">
        <f>VLOOKUP($B118,[1]原始成績!$B$4:$P$220,9,FALSE)</f>
        <v>101.5</v>
      </c>
      <c r="K118" s="25">
        <f t="shared" si="16"/>
        <v>120.3</v>
      </c>
      <c r="L118" s="26">
        <f t="shared" si="20"/>
        <v>14</v>
      </c>
      <c r="M118" s="24">
        <f>VLOOKUP($B118,[1]原始成績!$B$4:$P$220,10,FALSE)</f>
        <v>0</v>
      </c>
      <c r="N118" s="25">
        <f>VLOOKUP($B118,[1]原始成績!$B$4:$P$220,11,FALSE)</f>
        <v>0</v>
      </c>
      <c r="O118" s="25">
        <f>VLOOKUP($B118,[1]原始成績!$B$4:$P$220,12,FALSE)</f>
        <v>0</v>
      </c>
      <c r="P118" s="25">
        <f t="shared" si="17"/>
        <v>0</v>
      </c>
      <c r="Q118" s="27">
        <f t="shared" si="21"/>
        <v>6</v>
      </c>
      <c r="R118" s="28">
        <f>VLOOKUP($B118,[1]原始成績!$B$4:$P$220,13,FALSE)</f>
        <v>1</v>
      </c>
      <c r="S118" s="25">
        <f>VLOOKUP($B118,[1]原始成績!$B$4:$P$220,14,FALSE)</f>
        <v>2</v>
      </c>
      <c r="T118" s="25">
        <f>VLOOKUP($B118,[1]原始成績!$B$4:$P$220,15,FALSE)</f>
        <v>5</v>
      </c>
      <c r="U118" s="25">
        <f t="shared" si="18"/>
        <v>8</v>
      </c>
      <c r="V118" s="26">
        <f t="shared" si="22"/>
        <v>6</v>
      </c>
      <c r="W118" s="24">
        <f t="shared" si="19"/>
        <v>26</v>
      </c>
      <c r="X118" s="27">
        <f t="shared" si="23"/>
        <v>9</v>
      </c>
    </row>
    <row r="119" spans="2:24" ht="17.25" thickBot="1" x14ac:dyDescent="0.3">
      <c r="B119" s="21" t="s">
        <v>306</v>
      </c>
      <c r="C119" s="21" t="s">
        <v>307</v>
      </c>
      <c r="D119" s="22" t="s">
        <v>225</v>
      </c>
      <c r="E119" s="36" t="s">
        <v>285</v>
      </c>
      <c r="F119" s="24">
        <f>VLOOKUP($B119,[1]原始成績!$B$4:$P$220,5,FALSE)</f>
        <v>102</v>
      </c>
      <c r="G119" s="25">
        <f>VLOOKUP($B119,[1]原始成績!$B$4:$P$220,6,FALSE)</f>
        <v>140</v>
      </c>
      <c r="H119" s="25">
        <f>VLOOKUP($B119,[1]原始成績!$B$4:$P$220,7,FALSE)</f>
        <v>134.4</v>
      </c>
      <c r="I119" s="25">
        <f>VLOOKUP($B119,[1]原始成績!$B$4:$P$220,8,FALSE)</f>
        <v>110</v>
      </c>
      <c r="J119" s="25">
        <f>VLOOKUP($B119,[1]原始成績!$B$4:$P$220,9,FALSE)</f>
        <v>80</v>
      </c>
      <c r="K119" s="25">
        <f t="shared" si="16"/>
        <v>140</v>
      </c>
      <c r="L119" s="26">
        <f t="shared" si="20"/>
        <v>11</v>
      </c>
      <c r="M119" s="24">
        <f>VLOOKUP($B119,[1]原始成績!$B$4:$P$220,10,FALSE)</f>
        <v>0</v>
      </c>
      <c r="N119" s="25">
        <f>VLOOKUP($B119,[1]原始成績!$B$4:$P$220,11,FALSE)</f>
        <v>1</v>
      </c>
      <c r="O119" s="25">
        <f>VLOOKUP($B119,[1]原始成績!$B$4:$P$220,12,FALSE)</f>
        <v>0</v>
      </c>
      <c r="P119" s="25">
        <f t="shared" si="17"/>
        <v>1</v>
      </c>
      <c r="Q119" s="27">
        <f t="shared" si="21"/>
        <v>2</v>
      </c>
      <c r="R119" s="28">
        <f>VLOOKUP($B119,[1]原始成績!$B$4:$P$220,13,FALSE)</f>
        <v>0</v>
      </c>
      <c r="S119" s="25">
        <f>VLOOKUP($B119,[1]原始成績!$B$4:$P$220,14,FALSE)</f>
        <v>3</v>
      </c>
      <c r="T119" s="25">
        <f>VLOOKUP($B119,[1]原始成績!$B$4:$P$220,15,FALSE)</f>
        <v>2</v>
      </c>
      <c r="U119" s="25">
        <f t="shared" si="18"/>
        <v>5</v>
      </c>
      <c r="V119" s="26">
        <f t="shared" si="22"/>
        <v>14</v>
      </c>
      <c r="W119" s="24">
        <f t="shared" si="19"/>
        <v>27</v>
      </c>
      <c r="X119" s="27">
        <f t="shared" si="23"/>
        <v>10</v>
      </c>
    </row>
    <row r="120" spans="2:24" ht="17.25" thickBot="1" x14ac:dyDescent="0.3">
      <c r="B120" s="21" t="s">
        <v>308</v>
      </c>
      <c r="C120" s="21" t="s">
        <v>309</v>
      </c>
      <c r="D120" s="22" t="s">
        <v>217</v>
      </c>
      <c r="E120" s="36" t="s">
        <v>285</v>
      </c>
      <c r="F120" s="24">
        <f>VLOOKUP($B120,[1]原始成績!$B$4:$P$220,5,FALSE)</f>
        <v>119.8</v>
      </c>
      <c r="G120" s="25">
        <f>VLOOKUP($B120,[1]原始成績!$B$4:$P$220,6,FALSE)</f>
        <v>0</v>
      </c>
      <c r="H120" s="25">
        <f>VLOOKUP($B120,[1]原始成績!$B$4:$P$220,7,FALSE)</f>
        <v>107.3</v>
      </c>
      <c r="I120" s="25">
        <f>VLOOKUP($B120,[1]原始成績!$B$4:$P$220,8,FALSE)</f>
        <v>0</v>
      </c>
      <c r="J120" s="25">
        <f>VLOOKUP($B120,[1]原始成績!$B$4:$P$220,9,FALSE)</f>
        <v>117.9</v>
      </c>
      <c r="K120" s="25">
        <f t="shared" si="16"/>
        <v>119.8</v>
      </c>
      <c r="L120" s="26">
        <f t="shared" si="20"/>
        <v>15</v>
      </c>
      <c r="M120" s="24">
        <f>VLOOKUP($B120,[1]原始成績!$B$4:$P$220,10,FALSE)</f>
        <v>0</v>
      </c>
      <c r="N120" s="25">
        <f>VLOOKUP($B120,[1]原始成績!$B$4:$P$220,11,FALSE)</f>
        <v>0</v>
      </c>
      <c r="O120" s="25">
        <f>VLOOKUP($B120,[1]原始成績!$B$4:$P$220,12,FALSE)</f>
        <v>0</v>
      </c>
      <c r="P120" s="25">
        <f t="shared" si="17"/>
        <v>0</v>
      </c>
      <c r="Q120" s="27">
        <f t="shared" si="21"/>
        <v>6</v>
      </c>
      <c r="R120" s="28">
        <f>VLOOKUP($B120,[1]原始成績!$B$4:$P$220,13,FALSE)</f>
        <v>0</v>
      </c>
      <c r="S120" s="25">
        <f>VLOOKUP($B120,[1]原始成績!$B$4:$P$220,14,FALSE)</f>
        <v>2</v>
      </c>
      <c r="T120" s="25">
        <f>VLOOKUP($B120,[1]原始成績!$B$4:$P$220,15,FALSE)</f>
        <v>5</v>
      </c>
      <c r="U120" s="25">
        <f t="shared" si="18"/>
        <v>7</v>
      </c>
      <c r="V120" s="26">
        <f t="shared" si="22"/>
        <v>7</v>
      </c>
      <c r="W120" s="24">
        <f t="shared" si="19"/>
        <v>28</v>
      </c>
      <c r="X120" s="27">
        <f t="shared" si="23"/>
        <v>11</v>
      </c>
    </row>
    <row r="121" spans="2:24" ht="17.25" thickBot="1" x14ac:dyDescent="0.3">
      <c r="B121" s="21" t="s">
        <v>310</v>
      </c>
      <c r="C121" s="21" t="s">
        <v>311</v>
      </c>
      <c r="D121" s="22" t="s">
        <v>312</v>
      </c>
      <c r="E121" s="36" t="s">
        <v>285</v>
      </c>
      <c r="F121" s="24">
        <f>VLOOKUP($B121,[1]原始成績!$B$4:$P$220,5,FALSE)</f>
        <v>128.6</v>
      </c>
      <c r="G121" s="25">
        <f>VLOOKUP($B121,[1]原始成績!$B$4:$P$220,6,FALSE)</f>
        <v>118.4</v>
      </c>
      <c r="H121" s="25">
        <f>VLOOKUP($B121,[1]原始成績!$B$4:$P$220,7,FALSE)</f>
        <v>125</v>
      </c>
      <c r="I121" s="25">
        <f>VLOOKUP($B121,[1]原始成績!$B$4:$P$220,8,FALSE)</f>
        <v>0</v>
      </c>
      <c r="J121" s="25">
        <f>VLOOKUP($B121,[1]原始成績!$B$4:$P$220,9,FALSE)</f>
        <v>58.3</v>
      </c>
      <c r="K121" s="25">
        <f t="shared" si="16"/>
        <v>128.6</v>
      </c>
      <c r="L121" s="26">
        <f t="shared" si="20"/>
        <v>13</v>
      </c>
      <c r="M121" s="24">
        <f>VLOOKUP($B121,[1]原始成績!$B$4:$P$220,10,FALSE)</f>
        <v>0</v>
      </c>
      <c r="N121" s="25">
        <f>VLOOKUP($B121,[1]原始成績!$B$4:$P$220,11,FALSE)</f>
        <v>1</v>
      </c>
      <c r="O121" s="25">
        <f>VLOOKUP($B121,[1]原始成績!$B$4:$P$220,12,FALSE)</f>
        <v>0</v>
      </c>
      <c r="P121" s="25">
        <f t="shared" si="17"/>
        <v>1</v>
      </c>
      <c r="Q121" s="27">
        <f t="shared" si="21"/>
        <v>2</v>
      </c>
      <c r="R121" s="28">
        <f>VLOOKUP($B121,[1]原始成績!$B$4:$P$220,13,FALSE)</f>
        <v>0</v>
      </c>
      <c r="S121" s="25">
        <f>VLOOKUP($B121,[1]原始成績!$B$4:$P$220,14,FALSE)</f>
        <v>1</v>
      </c>
      <c r="T121" s="25">
        <f>VLOOKUP($B121,[1]原始成績!$B$4:$P$220,15,FALSE)</f>
        <v>4</v>
      </c>
      <c r="U121" s="25">
        <f t="shared" si="18"/>
        <v>5</v>
      </c>
      <c r="V121" s="26">
        <f t="shared" si="22"/>
        <v>14</v>
      </c>
      <c r="W121" s="24">
        <f t="shared" si="19"/>
        <v>29</v>
      </c>
      <c r="X121" s="27">
        <f t="shared" si="23"/>
        <v>12</v>
      </c>
    </row>
    <row r="122" spans="2:24" ht="17.25" thickBot="1" x14ac:dyDescent="0.3">
      <c r="B122" s="21" t="s">
        <v>313</v>
      </c>
      <c r="C122" s="21" t="s">
        <v>314</v>
      </c>
      <c r="D122" s="22" t="s">
        <v>315</v>
      </c>
      <c r="E122" s="36" t="s">
        <v>285</v>
      </c>
      <c r="F122" s="24">
        <f>VLOOKUP($B122,[1]原始成績!$B$4:$P$220,5,FALSE)</f>
        <v>126</v>
      </c>
      <c r="G122" s="25">
        <f>VLOOKUP($B122,[1]原始成績!$B$4:$P$220,6,FALSE)</f>
        <v>125.5</v>
      </c>
      <c r="H122" s="25">
        <f>VLOOKUP($B122,[1]原始成績!$B$4:$P$220,7,FALSE)</f>
        <v>142.1</v>
      </c>
      <c r="I122" s="25">
        <f>VLOOKUP($B122,[1]原始成績!$B$4:$P$220,8,FALSE)</f>
        <v>125</v>
      </c>
      <c r="J122" s="25">
        <f>VLOOKUP($B122,[1]原始成績!$B$4:$P$220,9,FALSE)</f>
        <v>118.9</v>
      </c>
      <c r="K122" s="25">
        <f t="shared" si="16"/>
        <v>142.1</v>
      </c>
      <c r="L122" s="26">
        <f t="shared" si="20"/>
        <v>9</v>
      </c>
      <c r="M122" s="24">
        <f>VLOOKUP($B122,[1]原始成績!$B$4:$P$220,10,FALSE)</f>
        <v>0</v>
      </c>
      <c r="N122" s="25">
        <f>VLOOKUP($B122,[1]原始成績!$B$4:$P$220,11,FALSE)</f>
        <v>0</v>
      </c>
      <c r="O122" s="25">
        <f>VLOOKUP($B122,[1]原始成績!$B$4:$P$220,12,FALSE)</f>
        <v>0</v>
      </c>
      <c r="P122" s="25">
        <f t="shared" si="17"/>
        <v>0</v>
      </c>
      <c r="Q122" s="27">
        <f t="shared" si="21"/>
        <v>6</v>
      </c>
      <c r="R122" s="28">
        <f>VLOOKUP($B122,[1]原始成績!$B$4:$P$220,13,FALSE)</f>
        <v>0</v>
      </c>
      <c r="S122" s="25">
        <f>VLOOKUP($B122,[1]原始成績!$B$4:$P$220,14,FALSE)</f>
        <v>1</v>
      </c>
      <c r="T122" s="25">
        <f>VLOOKUP($B122,[1]原始成績!$B$4:$P$220,15,FALSE)</f>
        <v>4</v>
      </c>
      <c r="U122" s="25">
        <f t="shared" si="18"/>
        <v>5</v>
      </c>
      <c r="V122" s="26">
        <f t="shared" si="22"/>
        <v>14</v>
      </c>
      <c r="W122" s="24">
        <f t="shared" si="19"/>
        <v>29</v>
      </c>
      <c r="X122" s="27">
        <f t="shared" si="23"/>
        <v>12</v>
      </c>
    </row>
    <row r="123" spans="2:24" ht="17.25" thickBot="1" x14ac:dyDescent="0.3">
      <c r="B123" s="21" t="s">
        <v>316</v>
      </c>
      <c r="C123" s="21" t="s">
        <v>317</v>
      </c>
      <c r="D123" s="22" t="s">
        <v>217</v>
      </c>
      <c r="E123" s="36" t="s">
        <v>285</v>
      </c>
      <c r="F123" s="24">
        <f>VLOOKUP($B123,[1]原始成績!$B$4:$P$220,5,FALSE)</f>
        <v>82.4</v>
      </c>
      <c r="G123" s="25">
        <f>VLOOKUP($B123,[1]原始成績!$B$4:$P$220,6,FALSE)</f>
        <v>69.3</v>
      </c>
      <c r="H123" s="25">
        <f>VLOOKUP($B123,[1]原始成績!$B$4:$P$220,7,FALSE)</f>
        <v>92.1</v>
      </c>
      <c r="I123" s="25">
        <f>VLOOKUP($B123,[1]原始成績!$B$4:$P$220,8,FALSE)</f>
        <v>78.7</v>
      </c>
      <c r="J123" s="25">
        <f>VLOOKUP($B123,[1]原始成績!$B$4:$P$220,9,FALSE)</f>
        <v>102.7</v>
      </c>
      <c r="K123" s="25">
        <f t="shared" si="16"/>
        <v>102.7</v>
      </c>
      <c r="L123" s="26">
        <f t="shared" si="20"/>
        <v>20</v>
      </c>
      <c r="M123" s="24">
        <f>VLOOKUP($B123,[1]原始成績!$B$4:$P$220,10,FALSE)</f>
        <v>0</v>
      </c>
      <c r="N123" s="25">
        <f>VLOOKUP($B123,[1]原始成績!$B$4:$P$220,11,FALSE)</f>
        <v>0</v>
      </c>
      <c r="O123" s="25">
        <f>VLOOKUP($B123,[1]原始成績!$B$4:$P$220,12,FALSE)</f>
        <v>0</v>
      </c>
      <c r="P123" s="25">
        <f t="shared" si="17"/>
        <v>0</v>
      </c>
      <c r="Q123" s="27">
        <f t="shared" si="21"/>
        <v>6</v>
      </c>
      <c r="R123" s="28">
        <f>VLOOKUP($B123,[1]原始成績!$B$4:$P$220,13,FALSE)</f>
        <v>0</v>
      </c>
      <c r="S123" s="25">
        <f>VLOOKUP($B123,[1]原始成績!$B$4:$P$220,14,FALSE)</f>
        <v>4</v>
      </c>
      <c r="T123" s="25">
        <f>VLOOKUP($B123,[1]原始成績!$B$4:$P$220,15,FALSE)</f>
        <v>5</v>
      </c>
      <c r="U123" s="25">
        <f t="shared" si="18"/>
        <v>9</v>
      </c>
      <c r="V123" s="26">
        <f t="shared" si="22"/>
        <v>4</v>
      </c>
      <c r="W123" s="24">
        <f t="shared" si="19"/>
        <v>30</v>
      </c>
      <c r="X123" s="27">
        <f t="shared" si="23"/>
        <v>14</v>
      </c>
    </row>
    <row r="124" spans="2:24" ht="17.25" thickBot="1" x14ac:dyDescent="0.3">
      <c r="B124" s="21" t="s">
        <v>318</v>
      </c>
      <c r="C124" s="21" t="s">
        <v>319</v>
      </c>
      <c r="D124" s="22" t="s">
        <v>297</v>
      </c>
      <c r="E124" s="36" t="s">
        <v>285</v>
      </c>
      <c r="F124" s="24">
        <f>VLOOKUP($B124,[1]原始成績!$B$4:$P$220,5,FALSE)</f>
        <v>108.9</v>
      </c>
      <c r="G124" s="25">
        <f>VLOOKUP($B124,[1]原始成績!$B$4:$P$220,6,FALSE)</f>
        <v>43.3</v>
      </c>
      <c r="H124" s="25">
        <f>VLOOKUP($B124,[1]原始成績!$B$4:$P$220,7,FALSE)</f>
        <v>99.2</v>
      </c>
      <c r="I124" s="25">
        <f>VLOOKUP($B124,[1]原始成績!$B$4:$P$220,8,FALSE)</f>
        <v>106.6</v>
      </c>
      <c r="J124" s="25">
        <f>VLOOKUP($B124,[1]原始成績!$B$4:$P$220,9,FALSE)</f>
        <v>101.7</v>
      </c>
      <c r="K124" s="25">
        <f t="shared" si="16"/>
        <v>108.9</v>
      </c>
      <c r="L124" s="26">
        <f t="shared" si="20"/>
        <v>17</v>
      </c>
      <c r="M124" s="24">
        <f>VLOOKUP($B124,[1]原始成績!$B$4:$P$220,10,FALSE)</f>
        <v>0</v>
      </c>
      <c r="N124" s="25">
        <f>VLOOKUP($B124,[1]原始成績!$B$4:$P$220,11,FALSE)</f>
        <v>0</v>
      </c>
      <c r="O124" s="25">
        <f>VLOOKUP($B124,[1]原始成績!$B$4:$P$220,12,FALSE)</f>
        <v>0</v>
      </c>
      <c r="P124" s="25">
        <f t="shared" si="17"/>
        <v>0</v>
      </c>
      <c r="Q124" s="27">
        <f t="shared" si="21"/>
        <v>6</v>
      </c>
      <c r="R124" s="28">
        <f>VLOOKUP($B124,[1]原始成績!$B$4:$P$220,13,FALSE)</f>
        <v>0</v>
      </c>
      <c r="S124" s="25">
        <f>VLOOKUP($B124,[1]原始成績!$B$4:$P$220,14,FALSE)</f>
        <v>2</v>
      </c>
      <c r="T124" s="25">
        <f>VLOOKUP($B124,[1]原始成績!$B$4:$P$220,15,FALSE)</f>
        <v>5</v>
      </c>
      <c r="U124" s="25">
        <f t="shared" si="18"/>
        <v>7</v>
      </c>
      <c r="V124" s="26">
        <f t="shared" si="22"/>
        <v>7</v>
      </c>
      <c r="W124" s="24">
        <f t="shared" si="19"/>
        <v>30</v>
      </c>
      <c r="X124" s="27">
        <f t="shared" si="23"/>
        <v>14</v>
      </c>
    </row>
    <row r="125" spans="2:24" ht="17.25" thickBot="1" x14ac:dyDescent="0.3">
      <c r="B125" s="21" t="s">
        <v>320</v>
      </c>
      <c r="C125" s="21" t="s">
        <v>321</v>
      </c>
      <c r="D125" s="22" t="s">
        <v>322</v>
      </c>
      <c r="E125" s="36" t="s">
        <v>285</v>
      </c>
      <c r="F125" s="24">
        <f>VLOOKUP($B125,[1]原始成績!$B$4:$P$220,5,FALSE)</f>
        <v>165.8</v>
      </c>
      <c r="G125" s="25">
        <f>VLOOKUP($B125,[1]原始成績!$B$4:$P$220,6,FALSE)</f>
        <v>147.80000000000001</v>
      </c>
      <c r="H125" s="25">
        <f>VLOOKUP($B125,[1]原始成績!$B$4:$P$220,7,FALSE)</f>
        <v>143.80000000000001</v>
      </c>
      <c r="I125" s="25">
        <f>VLOOKUP($B125,[1]原始成績!$B$4:$P$220,8,FALSE)</f>
        <v>146</v>
      </c>
      <c r="J125" s="25">
        <f>VLOOKUP($B125,[1]原始成績!$B$4:$P$220,9,FALSE)</f>
        <v>155.30000000000001</v>
      </c>
      <c r="K125" s="25">
        <f t="shared" si="16"/>
        <v>165.8</v>
      </c>
      <c r="L125" s="26">
        <f t="shared" si="20"/>
        <v>3</v>
      </c>
      <c r="M125" s="24">
        <f>VLOOKUP($B125,[1]原始成績!$B$4:$P$220,10,FALSE)</f>
        <v>0</v>
      </c>
      <c r="N125" s="25">
        <f>VLOOKUP($B125,[1]原始成績!$B$4:$P$220,11,FALSE)</f>
        <v>0</v>
      </c>
      <c r="O125" s="25">
        <f>VLOOKUP($B125,[1]原始成績!$B$4:$P$220,12,FALSE)</f>
        <v>0</v>
      </c>
      <c r="P125" s="25">
        <f t="shared" si="17"/>
        <v>0</v>
      </c>
      <c r="Q125" s="27">
        <f t="shared" si="21"/>
        <v>6</v>
      </c>
      <c r="R125" s="28">
        <f>VLOOKUP($B125,[1]原始成績!$B$4:$P$220,13,FALSE)</f>
        <v>0</v>
      </c>
      <c r="S125" s="25">
        <f>VLOOKUP($B125,[1]原始成績!$B$4:$P$220,14,FALSE)</f>
        <v>0</v>
      </c>
      <c r="T125" s="25">
        <f>VLOOKUP($B125,[1]原始成績!$B$4:$P$220,15,FALSE)</f>
        <v>3</v>
      </c>
      <c r="U125" s="25">
        <f t="shared" si="18"/>
        <v>3</v>
      </c>
      <c r="V125" s="26">
        <f t="shared" si="22"/>
        <v>22</v>
      </c>
      <c r="W125" s="24">
        <f t="shared" si="19"/>
        <v>31</v>
      </c>
      <c r="X125" s="27">
        <f t="shared" si="23"/>
        <v>16</v>
      </c>
    </row>
    <row r="126" spans="2:24" ht="17.25" thickBot="1" x14ac:dyDescent="0.3">
      <c r="B126" s="21" t="s">
        <v>323</v>
      </c>
      <c r="C126" s="21" t="s">
        <v>324</v>
      </c>
      <c r="D126" s="22" t="s">
        <v>217</v>
      </c>
      <c r="E126" s="36" t="s">
        <v>285</v>
      </c>
      <c r="F126" s="24">
        <f>VLOOKUP($B126,[1]原始成績!$B$4:$P$220,5,FALSE)</f>
        <v>77.7</v>
      </c>
      <c r="G126" s="25">
        <f>VLOOKUP($B126,[1]原始成績!$B$4:$P$220,6,FALSE)</f>
        <v>63.4</v>
      </c>
      <c r="H126" s="25">
        <f>VLOOKUP($B126,[1]原始成績!$B$4:$P$220,7,FALSE)</f>
        <v>76.8</v>
      </c>
      <c r="I126" s="25">
        <f>VLOOKUP($B126,[1]原始成績!$B$4:$P$220,8,FALSE)</f>
        <v>63.3</v>
      </c>
      <c r="J126" s="25">
        <f>VLOOKUP($B126,[1]原始成績!$B$4:$P$220,9,FALSE)</f>
        <v>91</v>
      </c>
      <c r="K126" s="25">
        <f t="shared" si="16"/>
        <v>91</v>
      </c>
      <c r="L126" s="26">
        <f t="shared" si="20"/>
        <v>21</v>
      </c>
      <c r="M126" s="24">
        <f>VLOOKUP($B126,[1]原始成績!$B$4:$P$220,10,FALSE)</f>
        <v>0</v>
      </c>
      <c r="N126" s="25">
        <f>VLOOKUP($B126,[1]原始成績!$B$4:$P$220,11,FALSE)</f>
        <v>0</v>
      </c>
      <c r="O126" s="25">
        <f>VLOOKUP($B126,[1]原始成績!$B$4:$P$220,12,FALSE)</f>
        <v>0</v>
      </c>
      <c r="P126" s="25">
        <f t="shared" si="17"/>
        <v>0</v>
      </c>
      <c r="Q126" s="27">
        <f t="shared" si="21"/>
        <v>6</v>
      </c>
      <c r="R126" s="28">
        <f>VLOOKUP($B126,[1]原始成績!$B$4:$P$220,13,FALSE)</f>
        <v>0</v>
      </c>
      <c r="S126" s="25">
        <f>VLOOKUP($B126,[1]原始成績!$B$4:$P$220,14,FALSE)</f>
        <v>4</v>
      </c>
      <c r="T126" s="25">
        <f>VLOOKUP($B126,[1]原始成績!$B$4:$P$220,15,FALSE)</f>
        <v>3</v>
      </c>
      <c r="U126" s="25">
        <f t="shared" si="18"/>
        <v>7</v>
      </c>
      <c r="V126" s="26">
        <f t="shared" si="22"/>
        <v>7</v>
      </c>
      <c r="W126" s="24">
        <f t="shared" si="19"/>
        <v>34</v>
      </c>
      <c r="X126" s="27">
        <f t="shared" si="23"/>
        <v>17</v>
      </c>
    </row>
    <row r="127" spans="2:24" ht="17.25" thickBot="1" x14ac:dyDescent="0.3">
      <c r="B127" s="21" t="s">
        <v>325</v>
      </c>
      <c r="C127" s="21" t="s">
        <v>326</v>
      </c>
      <c r="D127" s="22" t="s">
        <v>217</v>
      </c>
      <c r="E127" s="36" t="s">
        <v>285</v>
      </c>
      <c r="F127" s="24">
        <f>VLOOKUP($B127,[1]原始成績!$B$4:$P$220,5,FALSE)</f>
        <v>119.5</v>
      </c>
      <c r="G127" s="25">
        <f>VLOOKUP($B127,[1]原始成績!$B$4:$P$220,6,FALSE)</f>
        <v>97.8</v>
      </c>
      <c r="H127" s="25">
        <f>VLOOKUP($B127,[1]原始成績!$B$4:$P$220,7,FALSE)</f>
        <v>95.4</v>
      </c>
      <c r="I127" s="25">
        <f>VLOOKUP($B127,[1]原始成績!$B$4:$P$220,8,FALSE)</f>
        <v>110.1</v>
      </c>
      <c r="J127" s="25">
        <f>VLOOKUP($B127,[1]原始成績!$B$4:$P$220,9,FALSE)</f>
        <v>111.8</v>
      </c>
      <c r="K127" s="25">
        <f t="shared" si="16"/>
        <v>119.5</v>
      </c>
      <c r="L127" s="26">
        <f t="shared" si="20"/>
        <v>16</v>
      </c>
      <c r="M127" s="24">
        <f>VLOOKUP($B127,[1]原始成績!$B$4:$P$220,10,FALSE)</f>
        <v>0</v>
      </c>
      <c r="N127" s="25">
        <f>VLOOKUP($B127,[1]原始成績!$B$4:$P$220,11,FALSE)</f>
        <v>0</v>
      </c>
      <c r="O127" s="25">
        <f>VLOOKUP($B127,[1]原始成績!$B$4:$P$220,12,FALSE)</f>
        <v>0</v>
      </c>
      <c r="P127" s="25">
        <f t="shared" si="17"/>
        <v>0</v>
      </c>
      <c r="Q127" s="27">
        <f t="shared" si="21"/>
        <v>6</v>
      </c>
      <c r="R127" s="28">
        <f>VLOOKUP($B127,[1]原始成績!$B$4:$P$220,13,FALSE)</f>
        <v>2</v>
      </c>
      <c r="S127" s="25">
        <f>VLOOKUP($B127,[1]原始成績!$B$4:$P$220,14,FALSE)</f>
        <v>1</v>
      </c>
      <c r="T127" s="25">
        <f>VLOOKUP($B127,[1]原始成績!$B$4:$P$220,15,FALSE)</f>
        <v>2</v>
      </c>
      <c r="U127" s="25">
        <f t="shared" si="18"/>
        <v>5</v>
      </c>
      <c r="V127" s="26">
        <f t="shared" si="22"/>
        <v>14</v>
      </c>
      <c r="W127" s="24">
        <f t="shared" si="19"/>
        <v>36</v>
      </c>
      <c r="X127" s="27">
        <f t="shared" si="23"/>
        <v>18</v>
      </c>
    </row>
    <row r="128" spans="2:24" ht="17.25" thickBot="1" x14ac:dyDescent="0.3">
      <c r="B128" s="21" t="s">
        <v>327</v>
      </c>
      <c r="C128" s="21" t="s">
        <v>328</v>
      </c>
      <c r="D128" s="22" t="s">
        <v>329</v>
      </c>
      <c r="E128" s="36" t="s">
        <v>285</v>
      </c>
      <c r="F128" s="24">
        <f>VLOOKUP($B128,[1]原始成績!$B$4:$P$220,5,FALSE)</f>
        <v>63.7</v>
      </c>
      <c r="G128" s="25">
        <f>VLOOKUP($B128,[1]原始成績!$B$4:$P$220,6,FALSE)</f>
        <v>80</v>
      </c>
      <c r="H128" s="25">
        <f>VLOOKUP($B128,[1]原始成績!$B$4:$P$220,7,FALSE)</f>
        <v>100</v>
      </c>
      <c r="I128" s="25">
        <f>VLOOKUP($B128,[1]原始成績!$B$4:$P$220,8,FALSE)</f>
        <v>105.3</v>
      </c>
      <c r="J128" s="25">
        <f>VLOOKUP($B128,[1]原始成績!$B$4:$P$220,9,FALSE)</f>
        <v>70.8</v>
      </c>
      <c r="K128" s="25">
        <f t="shared" si="16"/>
        <v>105.3</v>
      </c>
      <c r="L128" s="26">
        <f t="shared" si="20"/>
        <v>18</v>
      </c>
      <c r="M128" s="24">
        <f>VLOOKUP($B128,[1]原始成績!$B$4:$P$220,10,FALSE)</f>
        <v>0</v>
      </c>
      <c r="N128" s="25">
        <f>VLOOKUP($B128,[1]原始成績!$B$4:$P$220,11,FALSE)</f>
        <v>0</v>
      </c>
      <c r="O128" s="25">
        <f>VLOOKUP($B128,[1]原始成績!$B$4:$P$220,12,FALSE)</f>
        <v>0</v>
      </c>
      <c r="P128" s="25">
        <f t="shared" si="17"/>
        <v>0</v>
      </c>
      <c r="Q128" s="27">
        <f t="shared" si="21"/>
        <v>6</v>
      </c>
      <c r="R128" s="28">
        <f>VLOOKUP($B128,[1]原始成績!$B$4:$P$220,13,FALSE)</f>
        <v>0</v>
      </c>
      <c r="S128" s="25">
        <f>VLOOKUP($B128,[1]原始成績!$B$4:$P$220,14,FALSE)</f>
        <v>3</v>
      </c>
      <c r="T128" s="25">
        <f>VLOOKUP($B128,[1]原始成績!$B$4:$P$220,15,FALSE)</f>
        <v>3</v>
      </c>
      <c r="U128" s="25">
        <f t="shared" si="18"/>
        <v>6</v>
      </c>
      <c r="V128" s="26">
        <f t="shared" si="22"/>
        <v>12</v>
      </c>
      <c r="W128" s="24">
        <f t="shared" si="19"/>
        <v>36</v>
      </c>
      <c r="X128" s="27">
        <f t="shared" si="23"/>
        <v>18</v>
      </c>
    </row>
    <row r="129" spans="2:24" ht="17.25" thickBot="1" x14ac:dyDescent="0.3">
      <c r="B129" s="21" t="s">
        <v>330</v>
      </c>
      <c r="C129" s="21" t="s">
        <v>331</v>
      </c>
      <c r="D129" s="22" t="s">
        <v>332</v>
      </c>
      <c r="E129" s="36" t="s">
        <v>285</v>
      </c>
      <c r="F129" s="24">
        <f>VLOOKUP($B129,[1]原始成績!$B$4:$P$220,5,FALSE)</f>
        <v>125.4</v>
      </c>
      <c r="G129" s="25">
        <f>VLOOKUP($B129,[1]原始成績!$B$4:$P$220,6,FALSE)</f>
        <v>140.69999999999999</v>
      </c>
      <c r="H129" s="25">
        <f>VLOOKUP($B129,[1]原始成績!$B$4:$P$220,7,FALSE)</f>
        <v>127.2</v>
      </c>
      <c r="I129" s="25">
        <f>VLOOKUP($B129,[1]原始成績!$B$4:$P$220,8,FALSE)</f>
        <v>115.8</v>
      </c>
      <c r="J129" s="25">
        <f>VLOOKUP($B129,[1]原始成績!$B$4:$P$220,9,FALSE)</f>
        <v>121.8</v>
      </c>
      <c r="K129" s="25">
        <f t="shared" si="16"/>
        <v>140.69999999999999</v>
      </c>
      <c r="L129" s="26">
        <f t="shared" si="20"/>
        <v>10</v>
      </c>
      <c r="M129" s="24">
        <f>VLOOKUP($B129,[1]原始成績!$B$4:$P$220,10,FALSE)</f>
        <v>0</v>
      </c>
      <c r="N129" s="25">
        <f>VLOOKUP($B129,[1]原始成績!$B$4:$P$220,11,FALSE)</f>
        <v>0</v>
      </c>
      <c r="O129" s="25">
        <f>VLOOKUP($B129,[1]原始成績!$B$4:$P$220,12,FALSE)</f>
        <v>0</v>
      </c>
      <c r="P129" s="25">
        <f t="shared" si="17"/>
        <v>0</v>
      </c>
      <c r="Q129" s="27">
        <f t="shared" si="21"/>
        <v>6</v>
      </c>
      <c r="R129" s="28">
        <f>VLOOKUP($B129,[1]原始成績!$B$4:$P$220,13,FALSE)</f>
        <v>0</v>
      </c>
      <c r="S129" s="25">
        <f>VLOOKUP($B129,[1]原始成績!$B$4:$P$220,14,FALSE)</f>
        <v>0</v>
      </c>
      <c r="T129" s="25">
        <f>VLOOKUP($B129,[1]原始成績!$B$4:$P$220,15,FALSE)</f>
        <v>4</v>
      </c>
      <c r="U129" s="25">
        <f t="shared" si="18"/>
        <v>4</v>
      </c>
      <c r="V129" s="26">
        <f t="shared" si="22"/>
        <v>20</v>
      </c>
      <c r="W129" s="24">
        <f t="shared" si="19"/>
        <v>36</v>
      </c>
      <c r="X129" s="27">
        <f t="shared" si="23"/>
        <v>18</v>
      </c>
    </row>
    <row r="130" spans="2:24" ht="17.25" thickBot="1" x14ac:dyDescent="0.3">
      <c r="B130" s="21" t="s">
        <v>333</v>
      </c>
      <c r="C130" s="21" t="s">
        <v>334</v>
      </c>
      <c r="D130" s="22" t="s">
        <v>243</v>
      </c>
      <c r="E130" s="36" t="s">
        <v>285</v>
      </c>
      <c r="F130" s="24">
        <f>VLOOKUP($B130,[1]原始成績!$B$4:$P$220,5,FALSE)</f>
        <v>80</v>
      </c>
      <c r="G130" s="25">
        <f>VLOOKUP($B130,[1]原始成績!$B$4:$P$220,6,FALSE)</f>
        <v>24.4</v>
      </c>
      <c r="H130" s="25">
        <f>VLOOKUP($B130,[1]原始成績!$B$4:$P$220,7,FALSE)</f>
        <v>50.7</v>
      </c>
      <c r="I130" s="25">
        <f>VLOOKUP($B130,[1]原始成績!$B$4:$P$220,8,FALSE)</f>
        <v>90.8</v>
      </c>
      <c r="J130" s="25">
        <f>VLOOKUP($B130,[1]原始成績!$B$4:$P$220,9,FALSE)</f>
        <v>90</v>
      </c>
      <c r="K130" s="25">
        <f t="shared" si="16"/>
        <v>90.8</v>
      </c>
      <c r="L130" s="26">
        <f t="shared" si="20"/>
        <v>22</v>
      </c>
      <c r="M130" s="24">
        <f>VLOOKUP($B130,[1]原始成績!$B$4:$P$220,10,FALSE)</f>
        <v>0</v>
      </c>
      <c r="N130" s="25">
        <f>VLOOKUP($B130,[1]原始成績!$B$4:$P$220,11,FALSE)</f>
        <v>0</v>
      </c>
      <c r="O130" s="25">
        <f>VLOOKUP($B130,[1]原始成績!$B$4:$P$220,12,FALSE)</f>
        <v>0</v>
      </c>
      <c r="P130" s="25">
        <f t="shared" si="17"/>
        <v>0</v>
      </c>
      <c r="Q130" s="27">
        <f t="shared" si="21"/>
        <v>6</v>
      </c>
      <c r="R130" s="28">
        <f>VLOOKUP($B130,[1]原始成績!$B$4:$P$220,13,FALSE)</f>
        <v>0</v>
      </c>
      <c r="S130" s="25">
        <f>VLOOKUP($B130,[1]原始成績!$B$4:$P$220,14,FALSE)</f>
        <v>2</v>
      </c>
      <c r="T130" s="25">
        <f>VLOOKUP($B130,[1]原始成績!$B$4:$P$220,15,FALSE)</f>
        <v>4</v>
      </c>
      <c r="U130" s="25">
        <f t="shared" si="18"/>
        <v>6</v>
      </c>
      <c r="V130" s="26">
        <f t="shared" si="22"/>
        <v>12</v>
      </c>
      <c r="W130" s="24">
        <f t="shared" si="19"/>
        <v>40</v>
      </c>
      <c r="X130" s="27">
        <f t="shared" si="23"/>
        <v>21</v>
      </c>
    </row>
    <row r="131" spans="2:24" ht="17.25" thickBot="1" x14ac:dyDescent="0.3">
      <c r="B131" s="21" t="s">
        <v>335</v>
      </c>
      <c r="C131" s="21" t="s">
        <v>336</v>
      </c>
      <c r="D131" s="22" t="s">
        <v>281</v>
      </c>
      <c r="E131" s="36" t="s">
        <v>285</v>
      </c>
      <c r="F131" s="24">
        <f>VLOOKUP($B131,[1]原始成績!$B$4:$P$220,5,FALSE)</f>
        <v>105.3</v>
      </c>
      <c r="G131" s="25">
        <f>VLOOKUP($B131,[1]原始成績!$B$4:$P$220,6,FALSE)</f>
        <v>90.9</v>
      </c>
      <c r="H131" s="25">
        <f>VLOOKUP($B131,[1]原始成績!$B$4:$P$220,7,FALSE)</f>
        <v>86.1</v>
      </c>
      <c r="I131" s="25">
        <f>VLOOKUP($B131,[1]原始成績!$B$4:$P$220,8,FALSE)</f>
        <v>87.1</v>
      </c>
      <c r="J131" s="25">
        <f>VLOOKUP($B131,[1]原始成績!$B$4:$P$220,9,FALSE)</f>
        <v>98.4</v>
      </c>
      <c r="K131" s="25">
        <f t="shared" si="16"/>
        <v>105.3</v>
      </c>
      <c r="L131" s="26">
        <f t="shared" si="20"/>
        <v>18</v>
      </c>
      <c r="M131" s="24">
        <f>VLOOKUP($B131,[1]原始成績!$B$4:$P$220,10,FALSE)</f>
        <v>0</v>
      </c>
      <c r="N131" s="25">
        <f>VLOOKUP($B131,[1]原始成績!$B$4:$P$220,11,FALSE)</f>
        <v>0</v>
      </c>
      <c r="O131" s="25">
        <f>VLOOKUP($B131,[1]原始成績!$B$4:$P$220,12,FALSE)</f>
        <v>0</v>
      </c>
      <c r="P131" s="25">
        <f t="shared" si="17"/>
        <v>0</v>
      </c>
      <c r="Q131" s="27">
        <f t="shared" si="21"/>
        <v>6</v>
      </c>
      <c r="R131" s="28">
        <f>VLOOKUP($B131,[1]原始成績!$B$4:$P$220,13,FALSE)</f>
        <v>0</v>
      </c>
      <c r="S131" s="25">
        <f>VLOOKUP($B131,[1]原始成績!$B$4:$P$220,14,FALSE)</f>
        <v>0</v>
      </c>
      <c r="T131" s="25">
        <f>VLOOKUP($B131,[1]原始成績!$B$4:$P$220,15,FALSE)</f>
        <v>3</v>
      </c>
      <c r="U131" s="25">
        <f t="shared" si="18"/>
        <v>3</v>
      </c>
      <c r="V131" s="26">
        <f t="shared" si="22"/>
        <v>22</v>
      </c>
      <c r="W131" s="24">
        <f t="shared" si="19"/>
        <v>46</v>
      </c>
      <c r="X131" s="27">
        <f t="shared" si="23"/>
        <v>22</v>
      </c>
    </row>
    <row r="132" spans="2:24" ht="17.25" thickBot="1" x14ac:dyDescent="0.3">
      <c r="B132" s="21" t="s">
        <v>337</v>
      </c>
      <c r="C132" s="21" t="s">
        <v>338</v>
      </c>
      <c r="D132" s="22" t="s">
        <v>217</v>
      </c>
      <c r="E132" s="36" t="s">
        <v>285</v>
      </c>
      <c r="F132" s="24">
        <f>VLOOKUP($B132,[1]原始成績!$B$4:$P$220,5,FALSE)</f>
        <v>53.5</v>
      </c>
      <c r="G132" s="25">
        <f>VLOOKUP($B132,[1]原始成績!$B$4:$P$220,6,FALSE)</f>
        <v>78.8</v>
      </c>
      <c r="H132" s="25">
        <f>VLOOKUP($B132,[1]原始成績!$B$4:$P$220,7,FALSE)</f>
        <v>86.6</v>
      </c>
      <c r="I132" s="25">
        <f>VLOOKUP($B132,[1]原始成績!$B$4:$P$220,8,FALSE)</f>
        <v>84.7</v>
      </c>
      <c r="J132" s="25">
        <f>VLOOKUP($B132,[1]原始成績!$B$4:$P$220,9,FALSE)</f>
        <v>53.1</v>
      </c>
      <c r="K132" s="25">
        <f t="shared" ref="K132:K195" si="24">LARGE(F132:J132,1)</f>
        <v>86.6</v>
      </c>
      <c r="L132" s="26">
        <f t="shared" si="20"/>
        <v>23</v>
      </c>
      <c r="M132" s="24">
        <f>VLOOKUP($B132,[1]原始成績!$B$4:$P$220,10,FALSE)</f>
        <v>0</v>
      </c>
      <c r="N132" s="25">
        <f>VLOOKUP($B132,[1]原始成績!$B$4:$P$220,11,FALSE)</f>
        <v>0</v>
      </c>
      <c r="O132" s="25">
        <f>VLOOKUP($B132,[1]原始成績!$B$4:$P$220,12,FALSE)</f>
        <v>1</v>
      </c>
      <c r="P132" s="25">
        <f t="shared" ref="P132:P195" si="25">SUM($M132:$O132)</f>
        <v>1</v>
      </c>
      <c r="Q132" s="27">
        <f t="shared" si="21"/>
        <v>2</v>
      </c>
      <c r="R132" s="28">
        <f>VLOOKUP($B132,[1]原始成績!$B$4:$P$220,13,FALSE)</f>
        <v>0</v>
      </c>
      <c r="S132" s="25">
        <f>VLOOKUP($B132,[1]原始成績!$B$4:$P$220,14,FALSE)</f>
        <v>0</v>
      </c>
      <c r="T132" s="25">
        <f>VLOOKUP($B132,[1]原始成績!$B$4:$P$220,15,FALSE)</f>
        <v>1</v>
      </c>
      <c r="U132" s="25">
        <f t="shared" ref="U132:U195" si="26">SUM($R132:$T132)</f>
        <v>1</v>
      </c>
      <c r="V132" s="26">
        <f t="shared" si="22"/>
        <v>24</v>
      </c>
      <c r="W132" s="24">
        <f t="shared" ref="W132:W195" si="27">L132+Q132+V132</f>
        <v>49</v>
      </c>
      <c r="X132" s="27">
        <f t="shared" si="23"/>
        <v>23</v>
      </c>
    </row>
    <row r="133" spans="2:24" ht="17.25" thickBot="1" x14ac:dyDescent="0.3">
      <c r="B133" s="21" t="s">
        <v>339</v>
      </c>
      <c r="C133" s="21" t="s">
        <v>340</v>
      </c>
      <c r="D133" s="22" t="s">
        <v>341</v>
      </c>
      <c r="E133" s="36" t="s">
        <v>285</v>
      </c>
      <c r="F133" s="24">
        <f>VLOOKUP($B133,[1]原始成績!$B$4:$P$220,5,FALSE)</f>
        <v>70</v>
      </c>
      <c r="G133" s="25">
        <f>VLOOKUP($B133,[1]原始成績!$B$4:$P$220,6,FALSE)</f>
        <v>15</v>
      </c>
      <c r="H133" s="25">
        <f>VLOOKUP($B133,[1]原始成績!$B$4:$P$220,7,FALSE)</f>
        <v>32.4</v>
      </c>
      <c r="I133" s="25">
        <f>VLOOKUP($B133,[1]原始成績!$B$4:$P$220,8,FALSE)</f>
        <v>85</v>
      </c>
      <c r="J133" s="25">
        <f>VLOOKUP($B133,[1]原始成績!$B$4:$P$220,9,FALSE)</f>
        <v>20</v>
      </c>
      <c r="K133" s="25">
        <f t="shared" si="24"/>
        <v>85</v>
      </c>
      <c r="L133" s="26">
        <f t="shared" si="20"/>
        <v>24</v>
      </c>
      <c r="M133" s="24">
        <f>VLOOKUP($B133,[1]原始成績!$B$4:$P$220,10,FALSE)</f>
        <v>0</v>
      </c>
      <c r="N133" s="25">
        <f>VLOOKUP($B133,[1]原始成績!$B$4:$P$220,11,FALSE)</f>
        <v>0</v>
      </c>
      <c r="O133" s="25">
        <f>VLOOKUP($B133,[1]原始成績!$B$4:$P$220,12,FALSE)</f>
        <v>0</v>
      </c>
      <c r="P133" s="25">
        <f t="shared" si="25"/>
        <v>0</v>
      </c>
      <c r="Q133" s="27">
        <f t="shared" si="21"/>
        <v>6</v>
      </c>
      <c r="R133" s="28">
        <f>VLOOKUP($B133,[1]原始成績!$B$4:$P$220,13,FALSE)</f>
        <v>0</v>
      </c>
      <c r="S133" s="25">
        <f>VLOOKUP($B133,[1]原始成績!$B$4:$P$220,14,FALSE)</f>
        <v>1</v>
      </c>
      <c r="T133" s="25">
        <f>VLOOKUP($B133,[1]原始成績!$B$4:$P$220,15,FALSE)</f>
        <v>3</v>
      </c>
      <c r="U133" s="25">
        <f t="shared" si="26"/>
        <v>4</v>
      </c>
      <c r="V133" s="26">
        <f t="shared" si="22"/>
        <v>20</v>
      </c>
      <c r="W133" s="24">
        <f t="shared" si="27"/>
        <v>50</v>
      </c>
      <c r="X133" s="27">
        <f t="shared" si="23"/>
        <v>24</v>
      </c>
    </row>
    <row r="134" spans="2:24" ht="17.25" thickBot="1" x14ac:dyDescent="0.3">
      <c r="B134" s="21" t="s">
        <v>342</v>
      </c>
      <c r="C134" s="21" t="s">
        <v>343</v>
      </c>
      <c r="D134" s="22" t="s">
        <v>174</v>
      </c>
      <c r="E134" s="36" t="s">
        <v>285</v>
      </c>
      <c r="F134" s="30" t="s">
        <v>171</v>
      </c>
      <c r="G134" s="31">
        <f>VLOOKUP($B134,[1]原始成績!$B$4:$P$220,6,FALSE)</f>
        <v>0</v>
      </c>
      <c r="H134" s="31">
        <f>VLOOKUP($B134,[1]原始成績!$B$4:$P$220,7,FALSE)</f>
        <v>0</v>
      </c>
      <c r="I134" s="31">
        <f>VLOOKUP($B134,[1]原始成績!$B$4:$P$220,8,FALSE)</f>
        <v>0</v>
      </c>
      <c r="J134" s="31">
        <f>VLOOKUP($B134,[1]原始成績!$B$4:$P$220,9,FALSE)</f>
        <v>0</v>
      </c>
      <c r="K134" s="31">
        <f t="shared" si="24"/>
        <v>0</v>
      </c>
      <c r="L134" s="32">
        <f t="shared" si="20"/>
        <v>25</v>
      </c>
      <c r="M134" s="30">
        <f>VLOOKUP($B134,[1]原始成績!$B$4:$P$220,10,FALSE)</f>
        <v>0</v>
      </c>
      <c r="N134" s="31">
        <f>VLOOKUP($B134,[1]原始成績!$B$4:$P$220,11,FALSE)</f>
        <v>0</v>
      </c>
      <c r="O134" s="31">
        <f>VLOOKUP($B134,[1]原始成績!$B$4:$P$220,12,FALSE)</f>
        <v>0</v>
      </c>
      <c r="P134" s="31">
        <f t="shared" si="25"/>
        <v>0</v>
      </c>
      <c r="Q134" s="33">
        <f t="shared" si="21"/>
        <v>6</v>
      </c>
      <c r="R134" s="34">
        <f>VLOOKUP($B134,[1]原始成績!$B$4:$P$220,13,FALSE)</f>
        <v>0</v>
      </c>
      <c r="S134" s="31">
        <f>VLOOKUP($B134,[1]原始成績!$B$4:$P$220,14,FALSE)</f>
        <v>0</v>
      </c>
      <c r="T134" s="31">
        <f>VLOOKUP($B134,[1]原始成績!$B$4:$P$220,15,FALSE)</f>
        <v>0</v>
      </c>
      <c r="U134" s="31">
        <f t="shared" si="26"/>
        <v>0</v>
      </c>
      <c r="V134" s="32">
        <f t="shared" si="22"/>
        <v>25</v>
      </c>
      <c r="W134" s="30">
        <f t="shared" si="27"/>
        <v>56</v>
      </c>
      <c r="X134" s="33">
        <f t="shared" si="23"/>
        <v>25</v>
      </c>
    </row>
    <row r="135" spans="2:24" ht="17.25" thickBot="1" x14ac:dyDescent="0.3">
      <c r="B135" s="70" t="s">
        <v>344</v>
      </c>
      <c r="C135" s="70" t="s">
        <v>345</v>
      </c>
      <c r="D135" s="71" t="s">
        <v>174</v>
      </c>
      <c r="E135" s="85" t="s">
        <v>346</v>
      </c>
      <c r="F135" s="80">
        <f>VLOOKUP($B135,[1]原始成績!$B$4:$P$220,5,FALSE)</f>
        <v>150.9</v>
      </c>
      <c r="G135" s="81">
        <f>VLOOKUP($B135,[1]原始成績!$B$4:$P$220,6,FALSE)</f>
        <v>170.3</v>
      </c>
      <c r="H135" s="81">
        <f>VLOOKUP($B135,[1]原始成績!$B$4:$P$220,7,FALSE)</f>
        <v>165.2</v>
      </c>
      <c r="I135" s="81">
        <f>VLOOKUP($B135,[1]原始成績!$B$4:$P$220,8,FALSE)</f>
        <v>162.19999999999999</v>
      </c>
      <c r="J135" s="81">
        <f>VLOOKUP($B135,[1]原始成績!$B$4:$P$220,9,FALSE)</f>
        <v>200</v>
      </c>
      <c r="K135" s="81">
        <f t="shared" si="24"/>
        <v>200</v>
      </c>
      <c r="L135" s="82">
        <f t="shared" ref="L135:L173" si="28">RANK($K135,$K$135:$K$173)</f>
        <v>1</v>
      </c>
      <c r="M135" s="80">
        <f>VLOOKUP($B135,[1]原始成績!$B$4:$P$220,10,FALSE)</f>
        <v>0</v>
      </c>
      <c r="N135" s="81">
        <f>VLOOKUP($B135,[1]原始成績!$B$4:$P$220,11,FALSE)</f>
        <v>3</v>
      </c>
      <c r="O135" s="81">
        <f>VLOOKUP($B135,[1]原始成績!$B$4:$P$220,12,FALSE)</f>
        <v>0</v>
      </c>
      <c r="P135" s="81">
        <f t="shared" si="25"/>
        <v>3</v>
      </c>
      <c r="Q135" s="83">
        <f t="shared" ref="Q135:Q173" si="29">RANK($P135,$P$135:$P$173)</f>
        <v>3</v>
      </c>
      <c r="R135" s="84">
        <f>VLOOKUP($B135,[1]原始成績!$B$4:$P$220,13,FALSE)</f>
        <v>1</v>
      </c>
      <c r="S135" s="81">
        <f>VLOOKUP($B135,[1]原始成績!$B$4:$P$220,14,FALSE)</f>
        <v>4</v>
      </c>
      <c r="T135" s="81">
        <f>VLOOKUP($B135,[1]原始成績!$B$4:$P$220,15,FALSE)</f>
        <v>4</v>
      </c>
      <c r="U135" s="81">
        <f t="shared" si="26"/>
        <v>9</v>
      </c>
      <c r="V135" s="82">
        <f t="shared" ref="V135:V173" si="30">RANK($U135,$U$135:$U$173)</f>
        <v>5</v>
      </c>
      <c r="W135" s="80">
        <f t="shared" si="27"/>
        <v>9</v>
      </c>
      <c r="X135" s="83">
        <f t="shared" ref="X135:X173" si="31">RANK($W135,$W$135:$W$173,1)</f>
        <v>1</v>
      </c>
    </row>
    <row r="136" spans="2:24" ht="17.25" thickBot="1" x14ac:dyDescent="0.3">
      <c r="B136" s="70" t="s">
        <v>347</v>
      </c>
      <c r="C136" s="70" t="s">
        <v>348</v>
      </c>
      <c r="D136" s="71" t="s">
        <v>349</v>
      </c>
      <c r="E136" s="85" t="s">
        <v>346</v>
      </c>
      <c r="F136" s="73">
        <f>VLOOKUP($B136,[1]原始成績!$B$4:$P$220,5,FALSE)</f>
        <v>135</v>
      </c>
      <c r="G136" s="74">
        <f>VLOOKUP($B136,[1]原始成績!$B$4:$P$220,6,FALSE)</f>
        <v>146.30000000000001</v>
      </c>
      <c r="H136" s="74">
        <f>VLOOKUP($B136,[1]原始成績!$B$4:$P$220,7,FALSE)</f>
        <v>141.5</v>
      </c>
      <c r="I136" s="74">
        <f>VLOOKUP($B136,[1]原始成績!$B$4:$P$220,8,FALSE)</f>
        <v>156.4</v>
      </c>
      <c r="J136" s="74">
        <f>VLOOKUP($B136,[1]原始成績!$B$4:$P$220,9,FALSE)</f>
        <v>158.5</v>
      </c>
      <c r="K136" s="74">
        <f t="shared" si="24"/>
        <v>158.5</v>
      </c>
      <c r="L136" s="75">
        <f t="shared" si="28"/>
        <v>4</v>
      </c>
      <c r="M136" s="73">
        <f>VLOOKUP($B136,[1]原始成績!$B$4:$P$220,10,FALSE)</f>
        <v>1</v>
      </c>
      <c r="N136" s="74">
        <f>VLOOKUP($B136,[1]原始成績!$B$4:$P$220,11,FALSE)</f>
        <v>0</v>
      </c>
      <c r="O136" s="74">
        <f>VLOOKUP($B136,[1]原始成績!$B$4:$P$220,12,FALSE)</f>
        <v>3</v>
      </c>
      <c r="P136" s="74">
        <f t="shared" si="25"/>
        <v>4</v>
      </c>
      <c r="Q136" s="76">
        <f t="shared" si="29"/>
        <v>2</v>
      </c>
      <c r="R136" s="77">
        <f>VLOOKUP($B136,[1]原始成績!$B$4:$P$220,13,FALSE)</f>
        <v>3</v>
      </c>
      <c r="S136" s="74">
        <f>VLOOKUP($B136,[1]原始成績!$B$4:$P$220,14,FALSE)</f>
        <v>4</v>
      </c>
      <c r="T136" s="74">
        <f>VLOOKUP($B136,[1]原始成績!$B$4:$P$220,15,FALSE)</f>
        <v>3</v>
      </c>
      <c r="U136" s="74">
        <f t="shared" si="26"/>
        <v>10</v>
      </c>
      <c r="V136" s="75">
        <f t="shared" si="30"/>
        <v>3</v>
      </c>
      <c r="W136" s="73">
        <f t="shared" si="27"/>
        <v>9</v>
      </c>
      <c r="X136" s="76">
        <v>2</v>
      </c>
    </row>
    <row r="137" spans="2:24" ht="17.25" thickBot="1" x14ac:dyDescent="0.3">
      <c r="B137" s="70" t="s">
        <v>350</v>
      </c>
      <c r="C137" s="70" t="s">
        <v>351</v>
      </c>
      <c r="D137" s="71" t="s">
        <v>349</v>
      </c>
      <c r="E137" s="85" t="s">
        <v>346</v>
      </c>
      <c r="F137" s="73">
        <f>VLOOKUP($B137,[1]原始成績!$B$4:$P$220,5,FALSE)</f>
        <v>140.30000000000001</v>
      </c>
      <c r="G137" s="74">
        <f>VLOOKUP($B137,[1]原始成績!$B$4:$P$220,6,FALSE)</f>
        <v>151.80000000000001</v>
      </c>
      <c r="H137" s="74">
        <f>VLOOKUP($B137,[1]原始成績!$B$4:$P$220,7,FALSE)</f>
        <v>147.4</v>
      </c>
      <c r="I137" s="74">
        <f>VLOOKUP($B137,[1]原始成績!$B$4:$P$220,8,FALSE)</f>
        <v>155</v>
      </c>
      <c r="J137" s="74">
        <f>VLOOKUP($B137,[1]原始成績!$B$4:$P$220,9,FALSE)</f>
        <v>148</v>
      </c>
      <c r="K137" s="74">
        <f t="shared" si="24"/>
        <v>155</v>
      </c>
      <c r="L137" s="75">
        <f t="shared" si="28"/>
        <v>7</v>
      </c>
      <c r="M137" s="73">
        <f>VLOOKUP($B137,[1]原始成績!$B$4:$P$220,10,FALSE)</f>
        <v>3</v>
      </c>
      <c r="N137" s="74">
        <f>VLOOKUP($B137,[1]原始成績!$B$4:$P$220,11,FALSE)</f>
        <v>1</v>
      </c>
      <c r="O137" s="74">
        <f>VLOOKUP($B137,[1]原始成績!$B$4:$P$220,12,FALSE)</f>
        <v>2</v>
      </c>
      <c r="P137" s="74">
        <f t="shared" si="25"/>
        <v>6</v>
      </c>
      <c r="Q137" s="76">
        <f t="shared" si="29"/>
        <v>1</v>
      </c>
      <c r="R137" s="77">
        <f>VLOOKUP($B137,[1]原始成績!$B$4:$P$220,13,FALSE)</f>
        <v>4</v>
      </c>
      <c r="S137" s="74">
        <f>VLOOKUP($B137,[1]原始成績!$B$4:$P$220,14,FALSE)</f>
        <v>0</v>
      </c>
      <c r="T137" s="74">
        <f>VLOOKUP($B137,[1]原始成績!$B$4:$P$220,15,FALSE)</f>
        <v>4</v>
      </c>
      <c r="U137" s="74">
        <f t="shared" si="26"/>
        <v>8</v>
      </c>
      <c r="V137" s="75">
        <f t="shared" si="30"/>
        <v>7</v>
      </c>
      <c r="W137" s="73">
        <f t="shared" si="27"/>
        <v>15</v>
      </c>
      <c r="X137" s="76">
        <f t="shared" si="31"/>
        <v>3</v>
      </c>
    </row>
    <row r="138" spans="2:24" ht="17.25" thickBot="1" x14ac:dyDescent="0.3">
      <c r="B138" s="7" t="s">
        <v>352</v>
      </c>
      <c r="C138" s="8" t="s">
        <v>353</v>
      </c>
      <c r="D138" s="9" t="s">
        <v>217</v>
      </c>
      <c r="E138" s="37" t="s">
        <v>346</v>
      </c>
      <c r="F138" s="11">
        <f>VLOOKUP($B138,[1]原始成績!$B$4:$P$220,5,FALSE)</f>
        <v>131.4</v>
      </c>
      <c r="G138" s="12">
        <f>VLOOKUP($B138,[1]原始成績!$B$4:$P$220,6,FALSE)</f>
        <v>118.4</v>
      </c>
      <c r="H138" s="12">
        <f>VLOOKUP($B138,[1]原始成績!$B$4:$P$220,7,FALSE)</f>
        <v>157</v>
      </c>
      <c r="I138" s="12">
        <f>VLOOKUP($B138,[1]原始成績!$B$4:$P$220,8,FALSE)</f>
        <v>137.6</v>
      </c>
      <c r="J138" s="12">
        <f>VLOOKUP($B138,[1]原始成績!$B$4:$P$220,9,FALSE)</f>
        <v>132.9</v>
      </c>
      <c r="K138" s="12">
        <f t="shared" si="24"/>
        <v>157</v>
      </c>
      <c r="L138" s="13">
        <f t="shared" si="28"/>
        <v>5</v>
      </c>
      <c r="M138" s="11">
        <f>VLOOKUP($B138,[1]原始成績!$B$4:$P$220,10,FALSE)</f>
        <v>0</v>
      </c>
      <c r="N138" s="12">
        <f>VLOOKUP($B138,[1]原始成績!$B$4:$P$220,11,FALSE)</f>
        <v>2</v>
      </c>
      <c r="O138" s="12">
        <f>VLOOKUP($B138,[1]原始成績!$B$4:$P$220,12,FALSE)</f>
        <v>0</v>
      </c>
      <c r="P138" s="12">
        <f t="shared" si="25"/>
        <v>2</v>
      </c>
      <c r="Q138" s="14">
        <f t="shared" si="29"/>
        <v>4</v>
      </c>
      <c r="R138" s="15">
        <f>VLOOKUP($B138,[1]原始成績!$B$4:$P$220,13,FALSE)</f>
        <v>0</v>
      </c>
      <c r="S138" s="12">
        <f>VLOOKUP($B138,[1]原始成績!$B$4:$P$220,14,FALSE)</f>
        <v>4</v>
      </c>
      <c r="T138" s="12">
        <f>VLOOKUP($B138,[1]原始成績!$B$4:$P$220,15,FALSE)</f>
        <v>4</v>
      </c>
      <c r="U138" s="12">
        <f t="shared" si="26"/>
        <v>8</v>
      </c>
      <c r="V138" s="13">
        <f t="shared" si="30"/>
        <v>7</v>
      </c>
      <c r="W138" s="11">
        <f t="shared" si="27"/>
        <v>16</v>
      </c>
      <c r="X138" s="14">
        <f t="shared" si="31"/>
        <v>4</v>
      </c>
    </row>
    <row r="139" spans="2:24" ht="17.25" thickBot="1" x14ac:dyDescent="0.3">
      <c r="B139" s="7" t="s">
        <v>354</v>
      </c>
      <c r="C139" s="8" t="s">
        <v>355</v>
      </c>
      <c r="D139" s="9" t="s">
        <v>356</v>
      </c>
      <c r="E139" s="37" t="s">
        <v>346</v>
      </c>
      <c r="F139" s="11">
        <f>VLOOKUP($B139,[1]原始成績!$B$4:$P$220,5,FALSE)</f>
        <v>179</v>
      </c>
      <c r="G139" s="12">
        <f>VLOOKUP($B139,[1]原始成績!$B$4:$P$220,6,FALSE)</f>
        <v>184.4</v>
      </c>
      <c r="H139" s="12">
        <f>VLOOKUP($B139,[1]原始成績!$B$4:$P$220,7,FALSE)</f>
        <v>142</v>
      </c>
      <c r="I139" s="12">
        <f>VLOOKUP($B139,[1]原始成績!$B$4:$P$220,8,FALSE)</f>
        <v>187.6</v>
      </c>
      <c r="J139" s="12">
        <f>VLOOKUP($B139,[1]原始成績!$B$4:$P$220,9,FALSE)</f>
        <v>192.8</v>
      </c>
      <c r="K139" s="12">
        <f t="shared" si="24"/>
        <v>192.8</v>
      </c>
      <c r="L139" s="13">
        <f t="shared" si="28"/>
        <v>2</v>
      </c>
      <c r="M139" s="11">
        <f>VLOOKUP($B139,[1]原始成績!$B$4:$P$220,10,FALSE)</f>
        <v>0</v>
      </c>
      <c r="N139" s="12">
        <f>VLOOKUP($B139,[1]原始成績!$B$4:$P$220,11,FALSE)</f>
        <v>0</v>
      </c>
      <c r="O139" s="12">
        <f>VLOOKUP($B139,[1]原始成績!$B$4:$P$220,12,FALSE)</f>
        <v>0</v>
      </c>
      <c r="P139" s="12">
        <f t="shared" si="25"/>
        <v>0</v>
      </c>
      <c r="Q139" s="14">
        <f t="shared" si="29"/>
        <v>8</v>
      </c>
      <c r="R139" s="15">
        <f>VLOOKUP($B139,[1]原始成績!$B$4:$P$220,13,FALSE)</f>
        <v>1</v>
      </c>
      <c r="S139" s="12">
        <f>VLOOKUP($B139,[1]原始成績!$B$4:$P$220,14,FALSE)</f>
        <v>3</v>
      </c>
      <c r="T139" s="12">
        <f>VLOOKUP($B139,[1]原始成績!$B$4:$P$220,15,FALSE)</f>
        <v>4</v>
      </c>
      <c r="U139" s="12">
        <f t="shared" si="26"/>
        <v>8</v>
      </c>
      <c r="V139" s="13">
        <f t="shared" si="30"/>
        <v>7</v>
      </c>
      <c r="W139" s="11">
        <f t="shared" si="27"/>
        <v>17</v>
      </c>
      <c r="X139" s="14">
        <f t="shared" si="31"/>
        <v>5</v>
      </c>
    </row>
    <row r="140" spans="2:24" ht="17.25" thickBot="1" x14ac:dyDescent="0.3">
      <c r="B140" s="7" t="s">
        <v>357</v>
      </c>
      <c r="C140" s="8" t="s">
        <v>358</v>
      </c>
      <c r="D140" s="9" t="s">
        <v>359</v>
      </c>
      <c r="E140" s="37" t="s">
        <v>346</v>
      </c>
      <c r="F140" s="11">
        <f>VLOOKUP($B140,[1]原始成績!$B$4:$P$220,5,FALSE)</f>
        <v>185</v>
      </c>
      <c r="G140" s="12">
        <f>VLOOKUP($B140,[1]原始成績!$B$4:$P$220,6,FALSE)</f>
        <v>176.5</v>
      </c>
      <c r="H140" s="12">
        <f>VLOOKUP($B140,[1]原始成績!$B$4:$P$220,7,FALSE)</f>
        <v>156.69999999999999</v>
      </c>
      <c r="I140" s="12">
        <f>VLOOKUP($B140,[1]原始成績!$B$4:$P$220,8,FALSE)</f>
        <v>168.3</v>
      </c>
      <c r="J140" s="12">
        <f>VLOOKUP($B140,[1]原始成績!$B$4:$P$220,9,FALSE)</f>
        <v>153.5</v>
      </c>
      <c r="K140" s="12">
        <f t="shared" si="24"/>
        <v>185</v>
      </c>
      <c r="L140" s="13">
        <f t="shared" si="28"/>
        <v>3</v>
      </c>
      <c r="M140" s="11">
        <f>VLOOKUP($B140,[1]原始成績!$B$4:$P$220,10,FALSE)</f>
        <v>1</v>
      </c>
      <c r="N140" s="12">
        <f>VLOOKUP($B140,[1]原始成績!$B$4:$P$220,11,FALSE)</f>
        <v>0</v>
      </c>
      <c r="O140" s="12">
        <f>VLOOKUP($B140,[1]原始成績!$B$4:$P$220,12,FALSE)</f>
        <v>1</v>
      </c>
      <c r="P140" s="12">
        <f t="shared" si="25"/>
        <v>2</v>
      </c>
      <c r="Q140" s="14">
        <f t="shared" si="29"/>
        <v>4</v>
      </c>
      <c r="R140" s="15">
        <f>VLOOKUP($B140,[1]原始成績!$B$4:$P$220,13,FALSE)</f>
        <v>0</v>
      </c>
      <c r="S140" s="12">
        <f>VLOOKUP($B140,[1]原始成績!$B$4:$P$220,14,FALSE)</f>
        <v>3</v>
      </c>
      <c r="T140" s="12">
        <f>VLOOKUP($B140,[1]原始成績!$B$4:$P$220,15,FALSE)</f>
        <v>4</v>
      </c>
      <c r="U140" s="12">
        <f t="shared" si="26"/>
        <v>7</v>
      </c>
      <c r="V140" s="13">
        <f t="shared" si="30"/>
        <v>12</v>
      </c>
      <c r="W140" s="11">
        <f t="shared" si="27"/>
        <v>19</v>
      </c>
      <c r="X140" s="14">
        <f t="shared" si="31"/>
        <v>6</v>
      </c>
    </row>
    <row r="141" spans="2:24" ht="17.25" thickBot="1" x14ac:dyDescent="0.3">
      <c r="B141" s="7" t="s">
        <v>360</v>
      </c>
      <c r="C141" s="9" t="s">
        <v>361</v>
      </c>
      <c r="D141" s="9" t="s">
        <v>362</v>
      </c>
      <c r="E141" s="37" t="s">
        <v>346</v>
      </c>
      <c r="F141" s="11">
        <f>VLOOKUP($B141,[1]原始成績!$B$4:$P$220,5,FALSE)</f>
        <v>104.6</v>
      </c>
      <c r="G141" s="12">
        <f>VLOOKUP($B141,[1]原始成績!$B$4:$P$220,6,FALSE)</f>
        <v>0</v>
      </c>
      <c r="H141" s="12">
        <f>VLOOKUP($B141,[1]原始成績!$B$4:$P$220,7,FALSE)</f>
        <v>152.30000000000001</v>
      </c>
      <c r="I141" s="12">
        <f>VLOOKUP($B141,[1]原始成績!$B$4:$P$220,8,FALSE)</f>
        <v>149.30000000000001</v>
      </c>
      <c r="J141" s="12">
        <f>VLOOKUP($B141,[1]原始成績!$B$4:$P$220,9,FALSE)</f>
        <v>146.6</v>
      </c>
      <c r="K141" s="12">
        <f t="shared" si="24"/>
        <v>152.30000000000001</v>
      </c>
      <c r="L141" s="13">
        <f t="shared" si="28"/>
        <v>8</v>
      </c>
      <c r="M141" s="11">
        <f>VLOOKUP($B141,[1]原始成績!$B$4:$P$220,10,FALSE)</f>
        <v>0</v>
      </c>
      <c r="N141" s="12">
        <f>VLOOKUP($B141,[1]原始成績!$B$4:$P$220,11,FALSE)</f>
        <v>0</v>
      </c>
      <c r="O141" s="12">
        <f>VLOOKUP($B141,[1]原始成績!$B$4:$P$220,12,FALSE)</f>
        <v>0</v>
      </c>
      <c r="P141" s="12">
        <f t="shared" si="25"/>
        <v>0</v>
      </c>
      <c r="Q141" s="14">
        <f t="shared" si="29"/>
        <v>8</v>
      </c>
      <c r="R141" s="15">
        <f>VLOOKUP($B141,[1]原始成績!$B$4:$P$220,13,FALSE)</f>
        <v>4</v>
      </c>
      <c r="S141" s="12">
        <f>VLOOKUP($B141,[1]原始成績!$B$4:$P$220,14,FALSE)</f>
        <v>2</v>
      </c>
      <c r="T141" s="12">
        <f>VLOOKUP($B141,[1]原始成績!$B$4:$P$220,15,FALSE)</f>
        <v>4</v>
      </c>
      <c r="U141" s="12">
        <f t="shared" si="26"/>
        <v>10</v>
      </c>
      <c r="V141" s="13">
        <f t="shared" si="30"/>
        <v>3</v>
      </c>
      <c r="W141" s="11">
        <f t="shared" si="27"/>
        <v>19</v>
      </c>
      <c r="X141" s="14">
        <f t="shared" si="31"/>
        <v>6</v>
      </c>
    </row>
    <row r="142" spans="2:24" ht="17.25" thickBot="1" x14ac:dyDescent="0.3">
      <c r="B142" s="7" t="s">
        <v>363</v>
      </c>
      <c r="C142" s="8" t="s">
        <v>364</v>
      </c>
      <c r="D142" s="9" t="s">
        <v>359</v>
      </c>
      <c r="E142" s="37" t="s">
        <v>346</v>
      </c>
      <c r="F142" s="11">
        <f>VLOOKUP($B142,[1]原始成績!$B$4:$P$220,5,FALSE)</f>
        <v>151.69999999999999</v>
      </c>
      <c r="G142" s="12">
        <f>VLOOKUP($B142,[1]原始成績!$B$4:$P$220,6,FALSE)</f>
        <v>148.9</v>
      </c>
      <c r="H142" s="12">
        <f>VLOOKUP($B142,[1]原始成績!$B$4:$P$220,7,FALSE)</f>
        <v>142.6</v>
      </c>
      <c r="I142" s="12">
        <f>VLOOKUP($B142,[1]原始成績!$B$4:$P$220,8,FALSE)</f>
        <v>146.9</v>
      </c>
      <c r="J142" s="12">
        <f>VLOOKUP($B142,[1]原始成績!$B$4:$P$220,9,FALSE)</f>
        <v>147.6</v>
      </c>
      <c r="K142" s="12">
        <f t="shared" si="24"/>
        <v>151.69999999999999</v>
      </c>
      <c r="L142" s="13">
        <f t="shared" si="28"/>
        <v>9</v>
      </c>
      <c r="M142" s="11">
        <f>VLOOKUP($B142,[1]原始成績!$B$4:$P$220,10,FALSE)</f>
        <v>0</v>
      </c>
      <c r="N142" s="12">
        <f>VLOOKUP($B142,[1]原始成績!$B$4:$P$220,11,FALSE)</f>
        <v>0</v>
      </c>
      <c r="O142" s="12">
        <f>VLOOKUP($B142,[1]原始成績!$B$4:$P$220,12,FALSE)</f>
        <v>2</v>
      </c>
      <c r="P142" s="12">
        <f t="shared" si="25"/>
        <v>2</v>
      </c>
      <c r="Q142" s="14">
        <f t="shared" si="29"/>
        <v>4</v>
      </c>
      <c r="R142" s="15">
        <f>VLOOKUP($B142,[1]原始成績!$B$4:$P$220,13,FALSE)</f>
        <v>1</v>
      </c>
      <c r="S142" s="12">
        <f>VLOOKUP($B142,[1]原始成績!$B$4:$P$220,14,FALSE)</f>
        <v>2</v>
      </c>
      <c r="T142" s="12">
        <f>VLOOKUP($B142,[1]原始成績!$B$4:$P$220,15,FALSE)</f>
        <v>5</v>
      </c>
      <c r="U142" s="12">
        <f t="shared" si="26"/>
        <v>8</v>
      </c>
      <c r="V142" s="13">
        <f t="shared" si="30"/>
        <v>7</v>
      </c>
      <c r="W142" s="11">
        <f t="shared" si="27"/>
        <v>20</v>
      </c>
      <c r="X142" s="14">
        <f t="shared" si="31"/>
        <v>8</v>
      </c>
    </row>
    <row r="143" spans="2:24" ht="17.25" thickBot="1" x14ac:dyDescent="0.3">
      <c r="B143" s="7" t="s">
        <v>365</v>
      </c>
      <c r="C143" s="8" t="s">
        <v>366</v>
      </c>
      <c r="D143" s="9" t="s">
        <v>367</v>
      </c>
      <c r="E143" s="37" t="s">
        <v>346</v>
      </c>
      <c r="F143" s="11">
        <f>VLOOKUP($B143,[1]原始成績!$B$4:$P$220,5,FALSE)</f>
        <v>113.4</v>
      </c>
      <c r="G143" s="12">
        <f>VLOOKUP($B143,[1]原始成績!$B$4:$P$220,6,FALSE)</f>
        <v>81.2</v>
      </c>
      <c r="H143" s="12">
        <f>VLOOKUP($B143,[1]原始成績!$B$4:$P$220,7,FALSE)</f>
        <v>0</v>
      </c>
      <c r="I143" s="12">
        <f>VLOOKUP($B143,[1]原始成績!$B$4:$P$220,8,FALSE)</f>
        <v>140.4</v>
      </c>
      <c r="J143" s="12">
        <f>VLOOKUP($B143,[1]原始成績!$B$4:$P$220,9,FALSE)</f>
        <v>128.5</v>
      </c>
      <c r="K143" s="12">
        <f t="shared" si="24"/>
        <v>140.4</v>
      </c>
      <c r="L143" s="13">
        <f t="shared" si="28"/>
        <v>14</v>
      </c>
      <c r="M143" s="11">
        <f>VLOOKUP($B143,[1]原始成績!$B$4:$P$220,10,FALSE)</f>
        <v>0</v>
      </c>
      <c r="N143" s="12">
        <f>VLOOKUP($B143,[1]原始成績!$B$4:$P$220,11,FALSE)</f>
        <v>0</v>
      </c>
      <c r="O143" s="12">
        <f>VLOOKUP($B143,[1]原始成績!$B$4:$P$220,12,FALSE)</f>
        <v>0</v>
      </c>
      <c r="P143" s="12">
        <f t="shared" si="25"/>
        <v>0</v>
      </c>
      <c r="Q143" s="14">
        <f t="shared" si="29"/>
        <v>8</v>
      </c>
      <c r="R143" s="15">
        <f>VLOOKUP($B143,[1]原始成績!$B$4:$P$220,13,FALSE)</f>
        <v>2</v>
      </c>
      <c r="S143" s="12">
        <f>VLOOKUP($B143,[1]原始成績!$B$4:$P$220,14,FALSE)</f>
        <v>2</v>
      </c>
      <c r="T143" s="12">
        <f>VLOOKUP($B143,[1]原始成績!$B$4:$P$220,15,FALSE)</f>
        <v>5</v>
      </c>
      <c r="U143" s="12">
        <f t="shared" si="26"/>
        <v>9</v>
      </c>
      <c r="V143" s="13">
        <f t="shared" si="30"/>
        <v>5</v>
      </c>
      <c r="W143" s="11">
        <f t="shared" si="27"/>
        <v>27</v>
      </c>
      <c r="X143" s="14">
        <f t="shared" si="31"/>
        <v>9</v>
      </c>
    </row>
    <row r="144" spans="2:24" ht="17.25" thickBot="1" x14ac:dyDescent="0.3">
      <c r="B144" s="7" t="s">
        <v>368</v>
      </c>
      <c r="C144" s="8" t="s">
        <v>369</v>
      </c>
      <c r="D144" s="9" t="s">
        <v>217</v>
      </c>
      <c r="E144" s="37" t="s">
        <v>346</v>
      </c>
      <c r="F144" s="11">
        <f>VLOOKUP($B144,[1]原始成績!$B$4:$P$220,5,FALSE)</f>
        <v>107.1</v>
      </c>
      <c r="G144" s="12">
        <f>VLOOKUP($B144,[1]原始成績!$B$4:$P$220,6,FALSE)</f>
        <v>99.8</v>
      </c>
      <c r="H144" s="12">
        <f>VLOOKUP($B144,[1]原始成績!$B$4:$P$220,7,FALSE)</f>
        <v>98.6</v>
      </c>
      <c r="I144" s="12">
        <f>VLOOKUP($B144,[1]原始成績!$B$4:$P$220,8,FALSE)</f>
        <v>115.1</v>
      </c>
      <c r="J144" s="12">
        <f>VLOOKUP($B144,[1]原始成績!$B$4:$P$220,9,FALSE)</f>
        <v>121.6</v>
      </c>
      <c r="K144" s="12">
        <f t="shared" si="24"/>
        <v>121.6</v>
      </c>
      <c r="L144" s="13">
        <f t="shared" si="28"/>
        <v>25</v>
      </c>
      <c r="M144" s="11">
        <f>VLOOKUP($B144,[1]原始成績!$B$4:$P$220,10,FALSE)</f>
        <v>0</v>
      </c>
      <c r="N144" s="12">
        <f>VLOOKUP($B144,[1]原始成績!$B$4:$P$220,11,FALSE)</f>
        <v>0</v>
      </c>
      <c r="O144" s="12">
        <f>VLOOKUP($B144,[1]原始成績!$B$4:$P$220,12,FALSE)</f>
        <v>0</v>
      </c>
      <c r="P144" s="12">
        <f t="shared" si="25"/>
        <v>0</v>
      </c>
      <c r="Q144" s="14">
        <f t="shared" si="29"/>
        <v>8</v>
      </c>
      <c r="R144" s="15">
        <f>VLOOKUP($B144,[1]原始成績!$B$4:$P$220,13,FALSE)</f>
        <v>2</v>
      </c>
      <c r="S144" s="12">
        <f>VLOOKUP($B144,[1]原始成績!$B$4:$P$220,14,FALSE)</f>
        <v>4</v>
      </c>
      <c r="T144" s="12">
        <f>VLOOKUP($B144,[1]原始成績!$B$4:$P$220,15,FALSE)</f>
        <v>5</v>
      </c>
      <c r="U144" s="12">
        <f t="shared" si="26"/>
        <v>11</v>
      </c>
      <c r="V144" s="13">
        <f t="shared" si="30"/>
        <v>1</v>
      </c>
      <c r="W144" s="11">
        <f t="shared" si="27"/>
        <v>34</v>
      </c>
      <c r="X144" s="14">
        <f t="shared" si="31"/>
        <v>10</v>
      </c>
    </row>
    <row r="145" spans="2:24" ht="17.25" thickBot="1" x14ac:dyDescent="0.3">
      <c r="B145" s="7" t="s">
        <v>370</v>
      </c>
      <c r="C145" s="8" t="s">
        <v>371</v>
      </c>
      <c r="D145" s="9" t="s">
        <v>174</v>
      </c>
      <c r="E145" s="37" t="s">
        <v>346</v>
      </c>
      <c r="F145" s="11">
        <f>VLOOKUP($B145,[1]原始成績!$B$4:$P$220,5,FALSE)</f>
        <v>86.9</v>
      </c>
      <c r="G145" s="12">
        <f>VLOOKUP($B145,[1]原始成績!$B$4:$P$220,6,FALSE)</f>
        <v>130</v>
      </c>
      <c r="H145" s="12">
        <f>VLOOKUP($B145,[1]原始成績!$B$4:$P$220,7,FALSE)</f>
        <v>109.4</v>
      </c>
      <c r="I145" s="12">
        <f>VLOOKUP($B145,[1]原始成績!$B$4:$P$220,8,FALSE)</f>
        <v>139.30000000000001</v>
      </c>
      <c r="J145" s="12">
        <f>VLOOKUP($B145,[1]原始成績!$B$4:$P$220,9,FALSE)</f>
        <v>136</v>
      </c>
      <c r="K145" s="12">
        <f t="shared" si="24"/>
        <v>139.30000000000001</v>
      </c>
      <c r="L145" s="13">
        <f t="shared" si="28"/>
        <v>16</v>
      </c>
      <c r="M145" s="11">
        <f>VLOOKUP($B145,[1]原始成績!$B$4:$P$220,10,FALSE)</f>
        <v>0</v>
      </c>
      <c r="N145" s="12">
        <f>VLOOKUP($B145,[1]原始成績!$B$4:$P$220,11,FALSE)</f>
        <v>0</v>
      </c>
      <c r="O145" s="12">
        <f>VLOOKUP($B145,[1]原始成績!$B$4:$P$220,12,FALSE)</f>
        <v>0</v>
      </c>
      <c r="P145" s="12">
        <f t="shared" si="25"/>
        <v>0</v>
      </c>
      <c r="Q145" s="14">
        <f t="shared" si="29"/>
        <v>8</v>
      </c>
      <c r="R145" s="15">
        <f>VLOOKUP($B145,[1]原始成績!$B$4:$P$220,13,FALSE)</f>
        <v>3</v>
      </c>
      <c r="S145" s="12">
        <f>VLOOKUP($B145,[1]原始成績!$B$4:$P$220,14,FALSE)</f>
        <v>2</v>
      </c>
      <c r="T145" s="12">
        <f>VLOOKUP($B145,[1]原始成績!$B$4:$P$220,15,FALSE)</f>
        <v>2</v>
      </c>
      <c r="U145" s="12">
        <f t="shared" si="26"/>
        <v>7</v>
      </c>
      <c r="V145" s="13">
        <f t="shared" si="30"/>
        <v>12</v>
      </c>
      <c r="W145" s="11">
        <f t="shared" si="27"/>
        <v>36</v>
      </c>
      <c r="X145" s="14">
        <f t="shared" si="31"/>
        <v>11</v>
      </c>
    </row>
    <row r="146" spans="2:24" ht="17.25" thickBot="1" x14ac:dyDescent="0.3">
      <c r="B146" s="7" t="s">
        <v>372</v>
      </c>
      <c r="C146" s="8" t="s">
        <v>373</v>
      </c>
      <c r="D146" s="9" t="s">
        <v>374</v>
      </c>
      <c r="E146" s="37" t="s">
        <v>346</v>
      </c>
      <c r="F146" s="11">
        <f>VLOOKUP($B146,[1]原始成績!$B$4:$P$220,5,FALSE)</f>
        <v>129</v>
      </c>
      <c r="G146" s="12">
        <f>VLOOKUP($B146,[1]原始成績!$B$4:$P$220,6,FALSE)</f>
        <v>103.3</v>
      </c>
      <c r="H146" s="12">
        <f>VLOOKUP($B146,[1]原始成績!$B$4:$P$220,7,FALSE)</f>
        <v>142.5</v>
      </c>
      <c r="I146" s="12">
        <f>VLOOKUP($B146,[1]原始成績!$B$4:$P$220,8,FALSE)</f>
        <v>133.6</v>
      </c>
      <c r="J146" s="12">
        <f>VLOOKUP($B146,[1]原始成績!$B$4:$P$220,9,FALSE)</f>
        <v>114.2</v>
      </c>
      <c r="K146" s="12">
        <f t="shared" si="24"/>
        <v>142.5</v>
      </c>
      <c r="L146" s="13">
        <f t="shared" si="28"/>
        <v>12</v>
      </c>
      <c r="M146" s="11">
        <f>VLOOKUP($B146,[1]原始成績!$B$4:$P$220,10,FALSE)</f>
        <v>0</v>
      </c>
      <c r="N146" s="12">
        <f>VLOOKUP($B146,[1]原始成績!$B$4:$P$220,11,FALSE)</f>
        <v>0</v>
      </c>
      <c r="O146" s="12">
        <f>VLOOKUP($B146,[1]原始成績!$B$4:$P$220,12,FALSE)</f>
        <v>0</v>
      </c>
      <c r="P146" s="12">
        <f t="shared" si="25"/>
        <v>0</v>
      </c>
      <c r="Q146" s="14">
        <f t="shared" si="29"/>
        <v>8</v>
      </c>
      <c r="R146" s="15">
        <f>VLOOKUP($B146,[1]原始成績!$B$4:$P$220,13,FALSE)</f>
        <v>1</v>
      </c>
      <c r="S146" s="12">
        <f>VLOOKUP($B146,[1]原始成績!$B$4:$P$220,14,FALSE)</f>
        <v>3</v>
      </c>
      <c r="T146" s="12">
        <f>VLOOKUP($B146,[1]原始成績!$B$4:$P$220,15,FALSE)</f>
        <v>2</v>
      </c>
      <c r="U146" s="12">
        <f t="shared" si="26"/>
        <v>6</v>
      </c>
      <c r="V146" s="13">
        <f t="shared" si="30"/>
        <v>16</v>
      </c>
      <c r="W146" s="11">
        <f t="shared" si="27"/>
        <v>36</v>
      </c>
      <c r="X146" s="14">
        <f t="shared" si="31"/>
        <v>11</v>
      </c>
    </row>
    <row r="147" spans="2:24" ht="17.25" thickBot="1" x14ac:dyDescent="0.3">
      <c r="B147" s="7" t="s">
        <v>375</v>
      </c>
      <c r="C147" s="8" t="s">
        <v>376</v>
      </c>
      <c r="D147" s="9" t="s">
        <v>377</v>
      </c>
      <c r="E147" s="37" t="s">
        <v>346</v>
      </c>
      <c r="F147" s="11">
        <f>VLOOKUP($B147,[1]原始成績!$B$4:$P$220,5,FALSE)</f>
        <v>130.80000000000001</v>
      </c>
      <c r="G147" s="12">
        <f>VLOOKUP($B147,[1]原始成績!$B$4:$P$220,6,FALSE)</f>
        <v>113.2</v>
      </c>
      <c r="H147" s="12">
        <f>VLOOKUP($B147,[1]原始成績!$B$4:$P$220,7,FALSE)</f>
        <v>108.7</v>
      </c>
      <c r="I147" s="12">
        <f>VLOOKUP($B147,[1]原始成績!$B$4:$P$220,8,FALSE)</f>
        <v>114.8</v>
      </c>
      <c r="J147" s="12">
        <f>VLOOKUP($B147,[1]原始成績!$B$4:$P$220,9,FALSE)</f>
        <v>108.5</v>
      </c>
      <c r="K147" s="12">
        <f t="shared" si="24"/>
        <v>130.80000000000001</v>
      </c>
      <c r="L147" s="13">
        <f t="shared" si="28"/>
        <v>18</v>
      </c>
      <c r="M147" s="11">
        <f>VLOOKUP($B147,[1]原始成績!$B$4:$P$220,10,FALSE)</f>
        <v>0</v>
      </c>
      <c r="N147" s="12">
        <f>VLOOKUP($B147,[1]原始成績!$B$4:$P$220,11,FALSE)</f>
        <v>0</v>
      </c>
      <c r="O147" s="12">
        <f>VLOOKUP($B147,[1]原始成績!$B$4:$P$220,12,FALSE)</f>
        <v>0</v>
      </c>
      <c r="P147" s="12">
        <f t="shared" si="25"/>
        <v>0</v>
      </c>
      <c r="Q147" s="14">
        <f t="shared" si="29"/>
        <v>8</v>
      </c>
      <c r="R147" s="15">
        <f>VLOOKUP($B147,[1]原始成績!$B$4:$P$220,13,FALSE)</f>
        <v>1</v>
      </c>
      <c r="S147" s="12">
        <f>VLOOKUP($B147,[1]原始成績!$B$4:$P$220,14,FALSE)</f>
        <v>2</v>
      </c>
      <c r="T147" s="12">
        <f>VLOOKUP($B147,[1]原始成績!$B$4:$P$220,15,FALSE)</f>
        <v>4</v>
      </c>
      <c r="U147" s="12">
        <f t="shared" si="26"/>
        <v>7</v>
      </c>
      <c r="V147" s="13">
        <f t="shared" si="30"/>
        <v>12</v>
      </c>
      <c r="W147" s="11">
        <f t="shared" si="27"/>
        <v>38</v>
      </c>
      <c r="X147" s="14">
        <f t="shared" si="31"/>
        <v>13</v>
      </c>
    </row>
    <row r="148" spans="2:24" ht="17.25" thickBot="1" x14ac:dyDescent="0.3">
      <c r="B148" s="7" t="s">
        <v>378</v>
      </c>
      <c r="C148" s="8" t="s">
        <v>379</v>
      </c>
      <c r="D148" s="9" t="s">
        <v>174</v>
      </c>
      <c r="E148" s="37" t="s">
        <v>346</v>
      </c>
      <c r="F148" s="11">
        <f>VLOOKUP($B148,[1]原始成績!$B$4:$P$220,5,FALSE)</f>
        <v>95.2</v>
      </c>
      <c r="G148" s="12">
        <f>VLOOKUP($B148,[1]原始成績!$B$4:$P$220,6,FALSE)</f>
        <v>85</v>
      </c>
      <c r="H148" s="12">
        <f>VLOOKUP($B148,[1]原始成績!$B$4:$P$220,7,FALSE)</f>
        <v>145</v>
      </c>
      <c r="I148" s="12">
        <f>VLOOKUP($B148,[1]原始成績!$B$4:$P$220,8,FALSE)</f>
        <v>120</v>
      </c>
      <c r="J148" s="12">
        <f>VLOOKUP($B148,[1]原始成績!$B$4:$P$220,9,FALSE)</f>
        <v>86.9</v>
      </c>
      <c r="K148" s="12">
        <f t="shared" si="24"/>
        <v>145</v>
      </c>
      <c r="L148" s="13">
        <f t="shared" si="28"/>
        <v>10</v>
      </c>
      <c r="M148" s="11">
        <f>VLOOKUP($B148,[1]原始成績!$B$4:$P$220,10,FALSE)</f>
        <v>0</v>
      </c>
      <c r="N148" s="12">
        <f>VLOOKUP($B148,[1]原始成績!$B$4:$P$220,11,FALSE)</f>
        <v>0</v>
      </c>
      <c r="O148" s="12">
        <f>VLOOKUP($B148,[1]原始成績!$B$4:$P$220,12,FALSE)</f>
        <v>0</v>
      </c>
      <c r="P148" s="12">
        <f t="shared" si="25"/>
        <v>0</v>
      </c>
      <c r="Q148" s="14">
        <f t="shared" si="29"/>
        <v>8</v>
      </c>
      <c r="R148" s="15">
        <f>VLOOKUP($B148,[1]原始成績!$B$4:$P$220,13,FALSE)</f>
        <v>0</v>
      </c>
      <c r="S148" s="12">
        <f>VLOOKUP($B148,[1]原始成績!$B$4:$P$220,14,FALSE)</f>
        <v>0</v>
      </c>
      <c r="T148" s="12">
        <f>VLOOKUP($B148,[1]原始成績!$B$4:$P$220,15,FALSE)</f>
        <v>5</v>
      </c>
      <c r="U148" s="12">
        <f t="shared" si="26"/>
        <v>5</v>
      </c>
      <c r="V148" s="13">
        <f t="shared" si="30"/>
        <v>21</v>
      </c>
      <c r="W148" s="11">
        <f t="shared" si="27"/>
        <v>39</v>
      </c>
      <c r="X148" s="14">
        <f t="shared" si="31"/>
        <v>14</v>
      </c>
    </row>
    <row r="149" spans="2:24" ht="17.25" thickBot="1" x14ac:dyDescent="0.3">
      <c r="B149" s="7" t="s">
        <v>380</v>
      </c>
      <c r="C149" s="8" t="s">
        <v>381</v>
      </c>
      <c r="D149" s="9" t="s">
        <v>174</v>
      </c>
      <c r="E149" s="37" t="s">
        <v>346</v>
      </c>
      <c r="F149" s="11">
        <f>VLOOKUP($B149,[1]原始成績!$B$4:$P$220,5,FALSE)</f>
        <v>120.9</v>
      </c>
      <c r="G149" s="12">
        <f>VLOOKUP($B149,[1]原始成績!$B$4:$P$220,6,FALSE)</f>
        <v>0</v>
      </c>
      <c r="H149" s="12">
        <f>VLOOKUP($B149,[1]原始成績!$B$4:$P$220,7,FALSE)</f>
        <v>144.80000000000001</v>
      </c>
      <c r="I149" s="12">
        <f>VLOOKUP($B149,[1]原始成績!$B$4:$P$220,8,FALSE)</f>
        <v>136.30000000000001</v>
      </c>
      <c r="J149" s="12">
        <f>VLOOKUP($B149,[1]原始成績!$B$4:$P$220,9,FALSE)</f>
        <v>136.5</v>
      </c>
      <c r="K149" s="12">
        <f t="shared" si="24"/>
        <v>144.80000000000001</v>
      </c>
      <c r="L149" s="13">
        <f t="shared" si="28"/>
        <v>11</v>
      </c>
      <c r="M149" s="11">
        <f>VLOOKUP($B149,[1]原始成績!$B$4:$P$220,10,FALSE)</f>
        <v>0</v>
      </c>
      <c r="N149" s="12">
        <f>VLOOKUP($B149,[1]原始成績!$B$4:$P$220,11,FALSE)</f>
        <v>0</v>
      </c>
      <c r="O149" s="12">
        <f>VLOOKUP($B149,[1]原始成績!$B$4:$P$220,12,FALSE)</f>
        <v>0</v>
      </c>
      <c r="P149" s="12">
        <f t="shared" si="25"/>
        <v>0</v>
      </c>
      <c r="Q149" s="14">
        <f t="shared" si="29"/>
        <v>8</v>
      </c>
      <c r="R149" s="15">
        <f>VLOOKUP($B149,[1]原始成績!$B$4:$P$220,13,FALSE)</f>
        <v>0</v>
      </c>
      <c r="S149" s="12">
        <f>VLOOKUP($B149,[1]原始成績!$B$4:$P$220,14,FALSE)</f>
        <v>1</v>
      </c>
      <c r="T149" s="12">
        <f>VLOOKUP($B149,[1]原始成績!$B$4:$P$220,15,FALSE)</f>
        <v>4</v>
      </c>
      <c r="U149" s="12">
        <f t="shared" si="26"/>
        <v>5</v>
      </c>
      <c r="V149" s="13">
        <f t="shared" si="30"/>
        <v>21</v>
      </c>
      <c r="W149" s="11">
        <f t="shared" si="27"/>
        <v>40</v>
      </c>
      <c r="X149" s="14">
        <f t="shared" si="31"/>
        <v>15</v>
      </c>
    </row>
    <row r="150" spans="2:24" ht="17.25" thickBot="1" x14ac:dyDescent="0.3">
      <c r="B150" s="7" t="s">
        <v>382</v>
      </c>
      <c r="C150" s="8" t="s">
        <v>383</v>
      </c>
      <c r="D150" s="9" t="s">
        <v>44</v>
      </c>
      <c r="E150" s="37" t="s">
        <v>346</v>
      </c>
      <c r="F150" s="11">
        <f>VLOOKUP($B150,[1]原始成績!$B$4:$P$220,5,FALSE)</f>
        <v>106.6</v>
      </c>
      <c r="G150" s="12">
        <f>VLOOKUP($B150,[1]原始成績!$B$4:$P$220,6,FALSE)</f>
        <v>99</v>
      </c>
      <c r="H150" s="12">
        <f>VLOOKUP($B150,[1]原始成績!$B$4:$P$220,7,FALSE)</f>
        <v>97.2</v>
      </c>
      <c r="I150" s="12">
        <f>VLOOKUP($B150,[1]原始成績!$B$4:$P$220,8,FALSE)</f>
        <v>109.9</v>
      </c>
      <c r="J150" s="12">
        <f>VLOOKUP($B150,[1]原始成績!$B$4:$P$220,9,FALSE)</f>
        <v>104.6</v>
      </c>
      <c r="K150" s="12">
        <f t="shared" si="24"/>
        <v>109.9</v>
      </c>
      <c r="L150" s="13">
        <f t="shared" si="28"/>
        <v>32</v>
      </c>
      <c r="M150" s="11">
        <f>VLOOKUP($B150,[1]原始成績!$B$4:$P$220,10,FALSE)</f>
        <v>0</v>
      </c>
      <c r="N150" s="12">
        <f>VLOOKUP($B150,[1]原始成績!$B$4:$P$220,11,FALSE)</f>
        <v>0</v>
      </c>
      <c r="O150" s="12">
        <f>VLOOKUP($B150,[1]原始成績!$B$4:$P$220,12,FALSE)</f>
        <v>0</v>
      </c>
      <c r="P150" s="12">
        <f t="shared" si="25"/>
        <v>0</v>
      </c>
      <c r="Q150" s="14">
        <f t="shared" si="29"/>
        <v>8</v>
      </c>
      <c r="R150" s="15">
        <f>VLOOKUP($B150,[1]原始成績!$B$4:$P$220,13,FALSE)</f>
        <v>4</v>
      </c>
      <c r="S150" s="12">
        <f>VLOOKUP($B150,[1]原始成績!$B$4:$P$220,14,FALSE)</f>
        <v>2</v>
      </c>
      <c r="T150" s="12">
        <f>VLOOKUP($B150,[1]原始成績!$B$4:$P$220,15,FALSE)</f>
        <v>5</v>
      </c>
      <c r="U150" s="12">
        <f t="shared" si="26"/>
        <v>11</v>
      </c>
      <c r="V150" s="13">
        <f t="shared" si="30"/>
        <v>1</v>
      </c>
      <c r="W150" s="11">
        <f t="shared" si="27"/>
        <v>41</v>
      </c>
      <c r="X150" s="14">
        <f t="shared" si="31"/>
        <v>16</v>
      </c>
    </row>
    <row r="151" spans="2:24" ht="17.25" thickBot="1" x14ac:dyDescent="0.3">
      <c r="B151" s="7" t="s">
        <v>384</v>
      </c>
      <c r="C151" s="8" t="s">
        <v>385</v>
      </c>
      <c r="D151" s="9" t="s">
        <v>386</v>
      </c>
      <c r="E151" s="37" t="s">
        <v>346</v>
      </c>
      <c r="F151" s="11">
        <f>VLOOKUP($B151,[1]原始成績!$B$4:$P$220,5,FALSE)</f>
        <v>156.6</v>
      </c>
      <c r="G151" s="12">
        <f>VLOOKUP($B151,[1]原始成績!$B$4:$P$220,6,FALSE)</f>
        <v>126.5</v>
      </c>
      <c r="H151" s="12">
        <f>VLOOKUP($B151,[1]原始成績!$B$4:$P$220,7,FALSE)</f>
        <v>117.5</v>
      </c>
      <c r="I151" s="12">
        <f>VLOOKUP($B151,[1]原始成績!$B$4:$P$220,8,FALSE)</f>
        <v>142.4</v>
      </c>
      <c r="J151" s="12">
        <f>VLOOKUP($B151,[1]原始成績!$B$4:$P$220,9,FALSE)</f>
        <v>141.4</v>
      </c>
      <c r="K151" s="12">
        <f t="shared" si="24"/>
        <v>156.6</v>
      </c>
      <c r="L151" s="13">
        <f t="shared" si="28"/>
        <v>6</v>
      </c>
      <c r="M151" s="11">
        <f>VLOOKUP($B151,[1]原始成績!$B$4:$P$220,10,FALSE)</f>
        <v>0</v>
      </c>
      <c r="N151" s="12">
        <f>VLOOKUP($B151,[1]原始成績!$B$4:$P$220,11,FALSE)</f>
        <v>0</v>
      </c>
      <c r="O151" s="12">
        <f>VLOOKUP($B151,[1]原始成績!$B$4:$P$220,12,FALSE)</f>
        <v>0</v>
      </c>
      <c r="P151" s="12">
        <f t="shared" si="25"/>
        <v>0</v>
      </c>
      <c r="Q151" s="14">
        <f t="shared" si="29"/>
        <v>8</v>
      </c>
      <c r="R151" s="15">
        <f>VLOOKUP($B151,[1]原始成績!$B$4:$P$220,13,FALSE)</f>
        <v>0</v>
      </c>
      <c r="S151" s="12">
        <f>VLOOKUP($B151,[1]原始成績!$B$4:$P$220,14,FALSE)</f>
        <v>0</v>
      </c>
      <c r="T151" s="12">
        <f>VLOOKUP($B151,[1]原始成績!$B$4:$P$220,15,FALSE)</f>
        <v>4</v>
      </c>
      <c r="U151" s="12">
        <f t="shared" si="26"/>
        <v>4</v>
      </c>
      <c r="V151" s="13">
        <f t="shared" si="30"/>
        <v>28</v>
      </c>
      <c r="W151" s="11">
        <f t="shared" si="27"/>
        <v>42</v>
      </c>
      <c r="X151" s="14">
        <f t="shared" si="31"/>
        <v>17</v>
      </c>
    </row>
    <row r="152" spans="2:24" ht="17.25" thickBot="1" x14ac:dyDescent="0.3">
      <c r="B152" s="7" t="s">
        <v>387</v>
      </c>
      <c r="C152" s="9" t="s">
        <v>388</v>
      </c>
      <c r="D152" s="9" t="s">
        <v>389</v>
      </c>
      <c r="E152" s="37" t="s">
        <v>346</v>
      </c>
      <c r="F152" s="11">
        <f>VLOOKUP($B152,[1]原始成績!$B$4:$P$220,5,FALSE)</f>
        <v>107.5</v>
      </c>
      <c r="G152" s="12">
        <f>VLOOKUP($B152,[1]原始成績!$B$4:$P$220,6,FALSE)</f>
        <v>84.3</v>
      </c>
      <c r="H152" s="12">
        <f>VLOOKUP($B152,[1]原始成績!$B$4:$P$220,7,FALSE)</f>
        <v>84.5</v>
      </c>
      <c r="I152" s="12">
        <f>VLOOKUP($B152,[1]原始成績!$B$4:$P$220,8,FALSE)</f>
        <v>110.8</v>
      </c>
      <c r="J152" s="12">
        <f>VLOOKUP($B152,[1]原始成績!$B$4:$P$220,9,FALSE)</f>
        <v>88.6</v>
      </c>
      <c r="K152" s="12">
        <f t="shared" si="24"/>
        <v>110.8</v>
      </c>
      <c r="L152" s="13">
        <f t="shared" si="28"/>
        <v>31</v>
      </c>
      <c r="M152" s="11">
        <f>VLOOKUP($B152,[1]原始成績!$B$4:$P$220,10,FALSE)</f>
        <v>0</v>
      </c>
      <c r="N152" s="12">
        <f>VLOOKUP($B152,[1]原始成績!$B$4:$P$220,11,FALSE)</f>
        <v>1</v>
      </c>
      <c r="O152" s="12">
        <f>VLOOKUP($B152,[1]原始成績!$B$4:$P$220,12,FALSE)</f>
        <v>0</v>
      </c>
      <c r="P152" s="12">
        <f t="shared" si="25"/>
        <v>1</v>
      </c>
      <c r="Q152" s="14">
        <f t="shared" si="29"/>
        <v>7</v>
      </c>
      <c r="R152" s="15">
        <f>VLOOKUP($B152,[1]原始成績!$B$4:$P$220,13,FALSE)</f>
        <v>0</v>
      </c>
      <c r="S152" s="12">
        <f>VLOOKUP($B152,[1]原始成績!$B$4:$P$220,14,FALSE)</f>
        <v>4</v>
      </c>
      <c r="T152" s="12">
        <f>VLOOKUP($B152,[1]原始成績!$B$4:$P$220,15,FALSE)</f>
        <v>4</v>
      </c>
      <c r="U152" s="12">
        <f t="shared" si="26"/>
        <v>8</v>
      </c>
      <c r="V152" s="13">
        <f t="shared" si="30"/>
        <v>7</v>
      </c>
      <c r="W152" s="11">
        <f t="shared" si="27"/>
        <v>45</v>
      </c>
      <c r="X152" s="14">
        <f t="shared" si="31"/>
        <v>18</v>
      </c>
    </row>
    <row r="153" spans="2:24" ht="17.25" thickBot="1" x14ac:dyDescent="0.3">
      <c r="B153" s="7" t="s">
        <v>390</v>
      </c>
      <c r="C153" s="8" t="s">
        <v>391</v>
      </c>
      <c r="D153" s="9" t="s">
        <v>392</v>
      </c>
      <c r="E153" s="37" t="s">
        <v>346</v>
      </c>
      <c r="F153" s="11">
        <f>VLOOKUP($B153,[1]原始成績!$B$4:$P$220,5,FALSE)</f>
        <v>108.1</v>
      </c>
      <c r="G153" s="12">
        <f>VLOOKUP($B153,[1]原始成績!$B$4:$P$220,6,FALSE)</f>
        <v>93.7</v>
      </c>
      <c r="H153" s="12">
        <f>VLOOKUP($B153,[1]原始成績!$B$4:$P$220,7,FALSE)</f>
        <v>118.1</v>
      </c>
      <c r="I153" s="12">
        <f>VLOOKUP($B153,[1]原始成績!$B$4:$P$220,8,FALSE)</f>
        <v>124</v>
      </c>
      <c r="J153" s="12">
        <f>VLOOKUP($B153,[1]原始成績!$B$4:$P$220,9,FALSE)</f>
        <v>118.1</v>
      </c>
      <c r="K153" s="12">
        <f t="shared" si="24"/>
        <v>124</v>
      </c>
      <c r="L153" s="13">
        <f t="shared" si="28"/>
        <v>22</v>
      </c>
      <c r="M153" s="11">
        <f>VLOOKUP($B153,[1]原始成績!$B$4:$P$220,10,FALSE)</f>
        <v>0</v>
      </c>
      <c r="N153" s="12">
        <f>VLOOKUP($B153,[1]原始成績!$B$4:$P$220,11,FALSE)</f>
        <v>0</v>
      </c>
      <c r="O153" s="12">
        <f>VLOOKUP($B153,[1]原始成績!$B$4:$P$220,12,FALSE)</f>
        <v>0</v>
      </c>
      <c r="P153" s="12">
        <f t="shared" si="25"/>
        <v>0</v>
      </c>
      <c r="Q153" s="14">
        <f t="shared" si="29"/>
        <v>8</v>
      </c>
      <c r="R153" s="15">
        <f>VLOOKUP($B153,[1]原始成績!$B$4:$P$220,13,FALSE)</f>
        <v>0</v>
      </c>
      <c r="S153" s="12">
        <f>VLOOKUP($B153,[1]原始成績!$B$4:$P$220,14,FALSE)</f>
        <v>2</v>
      </c>
      <c r="T153" s="12">
        <f>VLOOKUP($B153,[1]原始成績!$B$4:$P$220,15,FALSE)</f>
        <v>4</v>
      </c>
      <c r="U153" s="12">
        <f t="shared" si="26"/>
        <v>6</v>
      </c>
      <c r="V153" s="13">
        <f t="shared" si="30"/>
        <v>16</v>
      </c>
      <c r="W153" s="11">
        <f t="shared" si="27"/>
        <v>46</v>
      </c>
      <c r="X153" s="14">
        <f t="shared" si="31"/>
        <v>19</v>
      </c>
    </row>
    <row r="154" spans="2:24" ht="17.25" thickBot="1" x14ac:dyDescent="0.3">
      <c r="B154" s="7" t="s">
        <v>393</v>
      </c>
      <c r="C154" s="8" t="s">
        <v>394</v>
      </c>
      <c r="D154" s="9" t="s">
        <v>281</v>
      </c>
      <c r="E154" s="37" t="s">
        <v>346</v>
      </c>
      <c r="F154" s="11">
        <f>VLOOKUP($B154,[1]原始成績!$B$4:$P$220,5,FALSE)</f>
        <v>120.9</v>
      </c>
      <c r="G154" s="12">
        <f>VLOOKUP($B154,[1]原始成績!$B$4:$P$220,6,FALSE)</f>
        <v>123</v>
      </c>
      <c r="H154" s="12">
        <f>VLOOKUP($B154,[1]原始成績!$B$4:$P$220,7,FALSE)</f>
        <v>84.2</v>
      </c>
      <c r="I154" s="12">
        <f>VLOOKUP($B154,[1]原始成績!$B$4:$P$220,8,FALSE)</f>
        <v>102.3</v>
      </c>
      <c r="J154" s="12">
        <f>VLOOKUP($B154,[1]原始成績!$B$4:$P$220,9,FALSE)</f>
        <v>108.2</v>
      </c>
      <c r="K154" s="12">
        <f t="shared" si="24"/>
        <v>123</v>
      </c>
      <c r="L154" s="13">
        <f t="shared" si="28"/>
        <v>23</v>
      </c>
      <c r="M154" s="11">
        <f>VLOOKUP($B154,[1]原始成績!$B$4:$P$220,10,FALSE)</f>
        <v>0</v>
      </c>
      <c r="N154" s="12">
        <f>VLOOKUP($B154,[1]原始成績!$B$4:$P$220,11,FALSE)</f>
        <v>0</v>
      </c>
      <c r="O154" s="12">
        <f>VLOOKUP($B154,[1]原始成績!$B$4:$P$220,12,FALSE)</f>
        <v>0</v>
      </c>
      <c r="P154" s="12">
        <f t="shared" si="25"/>
        <v>0</v>
      </c>
      <c r="Q154" s="14">
        <f t="shared" si="29"/>
        <v>8</v>
      </c>
      <c r="R154" s="15">
        <f>VLOOKUP($B154,[1]原始成績!$B$4:$P$220,13,FALSE)</f>
        <v>0</v>
      </c>
      <c r="S154" s="12">
        <f>VLOOKUP($B154,[1]原始成績!$B$4:$P$220,14,FALSE)</f>
        <v>1</v>
      </c>
      <c r="T154" s="12">
        <f>VLOOKUP($B154,[1]原始成績!$B$4:$P$220,15,FALSE)</f>
        <v>5</v>
      </c>
      <c r="U154" s="12">
        <f t="shared" si="26"/>
        <v>6</v>
      </c>
      <c r="V154" s="13">
        <f t="shared" si="30"/>
        <v>16</v>
      </c>
      <c r="W154" s="11">
        <f t="shared" si="27"/>
        <v>47</v>
      </c>
      <c r="X154" s="14">
        <f t="shared" si="31"/>
        <v>20</v>
      </c>
    </row>
    <row r="155" spans="2:24" ht="17.25" thickBot="1" x14ac:dyDescent="0.3">
      <c r="B155" s="7" t="s">
        <v>395</v>
      </c>
      <c r="C155" s="8" t="s">
        <v>396</v>
      </c>
      <c r="D155" s="9" t="s">
        <v>397</v>
      </c>
      <c r="E155" s="37" t="s">
        <v>346</v>
      </c>
      <c r="F155" s="11">
        <f>VLOOKUP($B155,[1]原始成績!$B$4:$P$220,5,FALSE)</f>
        <v>120</v>
      </c>
      <c r="G155" s="12">
        <f>VLOOKUP($B155,[1]原始成績!$B$4:$P$220,6,FALSE)</f>
        <v>87.3</v>
      </c>
      <c r="H155" s="12">
        <f>VLOOKUP($B155,[1]原始成績!$B$4:$P$220,7,FALSE)</f>
        <v>122.5</v>
      </c>
      <c r="I155" s="12">
        <f>VLOOKUP($B155,[1]原始成績!$B$4:$P$220,8,FALSE)</f>
        <v>39.700000000000003</v>
      </c>
      <c r="J155" s="12">
        <f>VLOOKUP($B155,[1]原始成績!$B$4:$P$220,9,FALSE)</f>
        <v>120.1</v>
      </c>
      <c r="K155" s="12">
        <f t="shared" si="24"/>
        <v>122.5</v>
      </c>
      <c r="L155" s="13">
        <f t="shared" si="28"/>
        <v>24</v>
      </c>
      <c r="M155" s="11">
        <f>VLOOKUP($B155,[1]原始成績!$B$4:$P$220,10,FALSE)</f>
        <v>0</v>
      </c>
      <c r="N155" s="12">
        <f>VLOOKUP($B155,[1]原始成績!$B$4:$P$220,11,FALSE)</f>
        <v>0</v>
      </c>
      <c r="O155" s="12">
        <f>VLOOKUP($B155,[1]原始成績!$B$4:$P$220,12,FALSE)</f>
        <v>0</v>
      </c>
      <c r="P155" s="12">
        <f t="shared" si="25"/>
        <v>0</v>
      </c>
      <c r="Q155" s="14">
        <f t="shared" si="29"/>
        <v>8</v>
      </c>
      <c r="R155" s="15">
        <f>VLOOKUP($B155,[1]原始成績!$B$4:$P$220,13,FALSE)</f>
        <v>0</v>
      </c>
      <c r="S155" s="12">
        <f>VLOOKUP($B155,[1]原始成績!$B$4:$P$220,14,FALSE)</f>
        <v>2</v>
      </c>
      <c r="T155" s="12">
        <f>VLOOKUP($B155,[1]原始成績!$B$4:$P$220,15,FALSE)</f>
        <v>4</v>
      </c>
      <c r="U155" s="12">
        <f t="shared" si="26"/>
        <v>6</v>
      </c>
      <c r="V155" s="13">
        <f t="shared" si="30"/>
        <v>16</v>
      </c>
      <c r="W155" s="11">
        <f t="shared" si="27"/>
        <v>48</v>
      </c>
      <c r="X155" s="14">
        <f t="shared" si="31"/>
        <v>21</v>
      </c>
    </row>
    <row r="156" spans="2:24" ht="17.25" thickBot="1" x14ac:dyDescent="0.3">
      <c r="B156" s="7" t="s">
        <v>398</v>
      </c>
      <c r="C156" s="8" t="s">
        <v>399</v>
      </c>
      <c r="D156" s="9" t="s">
        <v>174</v>
      </c>
      <c r="E156" s="37" t="s">
        <v>346</v>
      </c>
      <c r="F156" s="11">
        <f>VLOOKUP($B156,[1]原始成績!$B$4:$P$220,5,FALSE)</f>
        <v>93.1</v>
      </c>
      <c r="G156" s="12">
        <f>VLOOKUP($B156,[1]原始成績!$B$4:$P$220,6,FALSE)</f>
        <v>141.5</v>
      </c>
      <c r="H156" s="12">
        <f>VLOOKUP($B156,[1]原始成績!$B$4:$P$220,7,FALSE)</f>
        <v>135.9</v>
      </c>
      <c r="I156" s="12">
        <f>VLOOKUP($B156,[1]原始成績!$B$4:$P$220,8,FALSE)</f>
        <v>129</v>
      </c>
      <c r="J156" s="12">
        <f>VLOOKUP($B156,[1]原始成績!$B$4:$P$220,9,FALSE)</f>
        <v>128.5</v>
      </c>
      <c r="K156" s="12">
        <f t="shared" si="24"/>
        <v>141.5</v>
      </c>
      <c r="L156" s="13">
        <f t="shared" si="28"/>
        <v>13</v>
      </c>
      <c r="M156" s="11">
        <f>VLOOKUP($B156,[1]原始成績!$B$4:$P$220,10,FALSE)</f>
        <v>0</v>
      </c>
      <c r="N156" s="12">
        <f>VLOOKUP($B156,[1]原始成績!$B$4:$P$220,11,FALSE)</f>
        <v>0</v>
      </c>
      <c r="O156" s="12">
        <f>VLOOKUP($B156,[1]原始成績!$B$4:$P$220,12,FALSE)</f>
        <v>0</v>
      </c>
      <c r="P156" s="12">
        <f t="shared" si="25"/>
        <v>0</v>
      </c>
      <c r="Q156" s="14">
        <f t="shared" si="29"/>
        <v>8</v>
      </c>
      <c r="R156" s="15">
        <f>VLOOKUP($B156,[1]原始成績!$B$4:$P$220,13,FALSE)</f>
        <v>0</v>
      </c>
      <c r="S156" s="12">
        <f>VLOOKUP($B156,[1]原始成績!$B$4:$P$220,14,FALSE)</f>
        <v>0</v>
      </c>
      <c r="T156" s="12">
        <f>VLOOKUP($B156,[1]原始成績!$B$4:$P$220,15,FALSE)</f>
        <v>4</v>
      </c>
      <c r="U156" s="12">
        <f t="shared" si="26"/>
        <v>4</v>
      </c>
      <c r="V156" s="13">
        <f t="shared" si="30"/>
        <v>28</v>
      </c>
      <c r="W156" s="11">
        <f t="shared" si="27"/>
        <v>49</v>
      </c>
      <c r="X156" s="14">
        <f t="shared" si="31"/>
        <v>22</v>
      </c>
    </row>
    <row r="157" spans="2:24" ht="17.25" thickBot="1" x14ac:dyDescent="0.3">
      <c r="B157" s="7" t="s">
        <v>400</v>
      </c>
      <c r="C157" s="8" t="s">
        <v>401</v>
      </c>
      <c r="D157" s="9" t="s">
        <v>402</v>
      </c>
      <c r="E157" s="37" t="s">
        <v>346</v>
      </c>
      <c r="F157" s="11">
        <f>VLOOKUP($B157,[1]原始成績!$B$4:$P$220,5,FALSE)</f>
        <v>83.1</v>
      </c>
      <c r="G157" s="12">
        <f>VLOOKUP($B157,[1]原始成績!$B$4:$P$220,6,FALSE)</f>
        <v>116</v>
      </c>
      <c r="H157" s="12">
        <f>VLOOKUP($B157,[1]原始成績!$B$4:$P$220,7,FALSE)</f>
        <v>93.7</v>
      </c>
      <c r="I157" s="12">
        <f>VLOOKUP($B157,[1]原始成績!$B$4:$P$220,8,FALSE)</f>
        <v>109.5</v>
      </c>
      <c r="J157" s="12">
        <f>VLOOKUP($B157,[1]原始成績!$B$4:$P$220,9,FALSE)</f>
        <v>124.4</v>
      </c>
      <c r="K157" s="12">
        <f t="shared" si="24"/>
        <v>124.4</v>
      </c>
      <c r="L157" s="13">
        <f t="shared" si="28"/>
        <v>20</v>
      </c>
      <c r="M157" s="11">
        <f>VLOOKUP($B157,[1]原始成績!$B$4:$P$220,10,FALSE)</f>
        <v>0</v>
      </c>
      <c r="N157" s="12">
        <f>VLOOKUP($B157,[1]原始成績!$B$4:$P$220,11,FALSE)</f>
        <v>0</v>
      </c>
      <c r="O157" s="12">
        <f>VLOOKUP($B157,[1]原始成績!$B$4:$P$220,12,FALSE)</f>
        <v>0</v>
      </c>
      <c r="P157" s="12">
        <f t="shared" si="25"/>
        <v>0</v>
      </c>
      <c r="Q157" s="14">
        <f t="shared" si="29"/>
        <v>8</v>
      </c>
      <c r="R157" s="15">
        <f>VLOOKUP($B157,[1]原始成績!$B$4:$P$220,13,FALSE)</f>
        <v>0</v>
      </c>
      <c r="S157" s="12">
        <f>VLOOKUP($B157,[1]原始成績!$B$4:$P$220,14,FALSE)</f>
        <v>0</v>
      </c>
      <c r="T157" s="12">
        <f>VLOOKUP($B157,[1]原始成績!$B$4:$P$220,15,FALSE)</f>
        <v>5</v>
      </c>
      <c r="U157" s="12">
        <f t="shared" si="26"/>
        <v>5</v>
      </c>
      <c r="V157" s="13">
        <f t="shared" si="30"/>
        <v>21</v>
      </c>
      <c r="W157" s="11">
        <f t="shared" si="27"/>
        <v>49</v>
      </c>
      <c r="X157" s="14">
        <f t="shared" si="31"/>
        <v>22</v>
      </c>
    </row>
    <row r="158" spans="2:24" ht="17.25" thickBot="1" x14ac:dyDescent="0.3">
      <c r="B158" s="7" t="s">
        <v>403</v>
      </c>
      <c r="C158" s="8" t="s">
        <v>404</v>
      </c>
      <c r="D158" s="9" t="s">
        <v>341</v>
      </c>
      <c r="E158" s="37" t="s">
        <v>346</v>
      </c>
      <c r="F158" s="11">
        <f>VLOOKUP($B158,[1]原始成績!$B$4:$P$220,5,FALSE)</f>
        <v>91.3</v>
      </c>
      <c r="G158" s="12">
        <f>VLOOKUP($B158,[1]原始成績!$B$4:$P$220,6,FALSE)</f>
        <v>108.5</v>
      </c>
      <c r="H158" s="12">
        <f>VLOOKUP($B158,[1]原始成績!$B$4:$P$220,7,FALSE)</f>
        <v>84.1</v>
      </c>
      <c r="I158" s="12">
        <f>VLOOKUP($B158,[1]原始成績!$B$4:$P$220,8,FALSE)</f>
        <v>111.1</v>
      </c>
      <c r="J158" s="12">
        <f>VLOOKUP($B158,[1]原始成績!$B$4:$P$220,9,FALSE)</f>
        <v>78</v>
      </c>
      <c r="K158" s="12">
        <f t="shared" si="24"/>
        <v>111.1</v>
      </c>
      <c r="L158" s="13">
        <f t="shared" si="28"/>
        <v>30</v>
      </c>
      <c r="M158" s="11">
        <f>VLOOKUP($B158,[1]原始成績!$B$4:$P$220,10,FALSE)</f>
        <v>0</v>
      </c>
      <c r="N158" s="12">
        <f>VLOOKUP($B158,[1]原始成績!$B$4:$P$220,11,FALSE)</f>
        <v>0</v>
      </c>
      <c r="O158" s="12">
        <f>VLOOKUP($B158,[1]原始成績!$B$4:$P$220,12,FALSE)</f>
        <v>0</v>
      </c>
      <c r="P158" s="12">
        <f t="shared" si="25"/>
        <v>0</v>
      </c>
      <c r="Q158" s="14">
        <f t="shared" si="29"/>
        <v>8</v>
      </c>
      <c r="R158" s="15">
        <f>VLOOKUP($B158,[1]原始成績!$B$4:$P$220,13,FALSE)</f>
        <v>0</v>
      </c>
      <c r="S158" s="12">
        <f>VLOOKUP($B158,[1]原始成績!$B$4:$P$220,14,FALSE)</f>
        <v>3</v>
      </c>
      <c r="T158" s="12">
        <f>VLOOKUP($B158,[1]原始成績!$B$4:$P$220,15,FALSE)</f>
        <v>4</v>
      </c>
      <c r="U158" s="12">
        <f t="shared" si="26"/>
        <v>7</v>
      </c>
      <c r="V158" s="13">
        <f t="shared" si="30"/>
        <v>12</v>
      </c>
      <c r="W158" s="11">
        <f t="shared" si="27"/>
        <v>50</v>
      </c>
      <c r="X158" s="14">
        <f t="shared" si="31"/>
        <v>24</v>
      </c>
    </row>
    <row r="159" spans="2:24" ht="17.25" thickBot="1" x14ac:dyDescent="0.3">
      <c r="B159" s="7" t="s">
        <v>405</v>
      </c>
      <c r="C159" s="8" t="s">
        <v>406</v>
      </c>
      <c r="D159" s="9" t="s">
        <v>281</v>
      </c>
      <c r="E159" s="37" t="s">
        <v>346</v>
      </c>
      <c r="F159" s="11">
        <f>VLOOKUP($B159,[1]原始成績!$B$4:$P$220,5,FALSE)</f>
        <v>99.4</v>
      </c>
      <c r="G159" s="12">
        <f>VLOOKUP($B159,[1]原始成績!$B$4:$P$220,6,FALSE)</f>
        <v>140.30000000000001</v>
      </c>
      <c r="H159" s="12">
        <f>VLOOKUP($B159,[1]原始成績!$B$4:$P$220,7,FALSE)</f>
        <v>129.1</v>
      </c>
      <c r="I159" s="12">
        <f>VLOOKUP($B159,[1]原始成績!$B$4:$P$220,8,FALSE)</f>
        <v>106.2</v>
      </c>
      <c r="J159" s="12">
        <f>VLOOKUP($B159,[1]原始成績!$B$4:$P$220,9,FALSE)</f>
        <v>30.1</v>
      </c>
      <c r="K159" s="12">
        <f t="shared" si="24"/>
        <v>140.30000000000001</v>
      </c>
      <c r="L159" s="13">
        <f t="shared" si="28"/>
        <v>15</v>
      </c>
      <c r="M159" s="11">
        <f>VLOOKUP($B159,[1]原始成績!$B$4:$P$220,10,FALSE)</f>
        <v>0</v>
      </c>
      <c r="N159" s="12">
        <f>VLOOKUP($B159,[1]原始成績!$B$4:$P$220,11,FALSE)</f>
        <v>0</v>
      </c>
      <c r="O159" s="12">
        <f>VLOOKUP($B159,[1]原始成績!$B$4:$P$220,12,FALSE)</f>
        <v>0</v>
      </c>
      <c r="P159" s="12">
        <f t="shared" si="25"/>
        <v>0</v>
      </c>
      <c r="Q159" s="14">
        <f t="shared" si="29"/>
        <v>8</v>
      </c>
      <c r="R159" s="15">
        <f>VLOOKUP($B159,[1]原始成績!$B$4:$P$220,13,FALSE)</f>
        <v>0</v>
      </c>
      <c r="S159" s="12">
        <f>VLOOKUP($B159,[1]原始成績!$B$4:$P$220,14,FALSE)</f>
        <v>1</v>
      </c>
      <c r="T159" s="12">
        <f>VLOOKUP($B159,[1]原始成績!$B$4:$P$220,15,FALSE)</f>
        <v>3</v>
      </c>
      <c r="U159" s="12">
        <f t="shared" si="26"/>
        <v>4</v>
      </c>
      <c r="V159" s="13">
        <f t="shared" si="30"/>
        <v>28</v>
      </c>
      <c r="W159" s="11">
        <f t="shared" si="27"/>
        <v>51</v>
      </c>
      <c r="X159" s="14">
        <f t="shared" si="31"/>
        <v>25</v>
      </c>
    </row>
    <row r="160" spans="2:24" ht="17.25" thickBot="1" x14ac:dyDescent="0.3">
      <c r="B160" s="7" t="s">
        <v>407</v>
      </c>
      <c r="C160" s="8" t="s">
        <v>408</v>
      </c>
      <c r="D160" s="9" t="s">
        <v>322</v>
      </c>
      <c r="E160" s="37" t="s">
        <v>346</v>
      </c>
      <c r="F160" s="11">
        <f>VLOOKUP($B160,[1]原始成績!$B$4:$P$220,5,FALSE)</f>
        <v>59.1</v>
      </c>
      <c r="G160" s="12">
        <f>VLOOKUP($B160,[1]原始成績!$B$4:$P$220,6,FALSE)</f>
        <v>110.6</v>
      </c>
      <c r="H160" s="12">
        <f>VLOOKUP($B160,[1]原始成績!$B$4:$P$220,7,FALSE)</f>
        <v>114.6</v>
      </c>
      <c r="I160" s="12">
        <f>VLOOKUP($B160,[1]原始成績!$B$4:$P$220,8,FALSE)</f>
        <v>92.6</v>
      </c>
      <c r="J160" s="12">
        <f>VLOOKUP($B160,[1]原始成績!$B$4:$P$220,9,FALSE)</f>
        <v>113</v>
      </c>
      <c r="K160" s="12">
        <f t="shared" si="24"/>
        <v>114.6</v>
      </c>
      <c r="L160" s="13">
        <f t="shared" si="28"/>
        <v>28</v>
      </c>
      <c r="M160" s="11">
        <f>VLOOKUP($B160,[1]原始成績!$B$4:$P$220,10,FALSE)</f>
        <v>0</v>
      </c>
      <c r="N160" s="12">
        <f>VLOOKUP($B160,[1]原始成績!$B$4:$P$220,11,FALSE)</f>
        <v>0</v>
      </c>
      <c r="O160" s="12">
        <f>VLOOKUP($B160,[1]原始成績!$B$4:$P$220,12,FALSE)</f>
        <v>0</v>
      </c>
      <c r="P160" s="12">
        <f t="shared" si="25"/>
        <v>0</v>
      </c>
      <c r="Q160" s="14">
        <f t="shared" si="29"/>
        <v>8</v>
      </c>
      <c r="R160" s="15">
        <f>VLOOKUP($B160,[1]原始成績!$B$4:$P$220,13,FALSE)</f>
        <v>0</v>
      </c>
      <c r="S160" s="12">
        <f>VLOOKUP($B160,[1]原始成績!$B$4:$P$220,14,FALSE)</f>
        <v>1</v>
      </c>
      <c r="T160" s="12">
        <f>VLOOKUP($B160,[1]原始成績!$B$4:$P$220,15,FALSE)</f>
        <v>5</v>
      </c>
      <c r="U160" s="12">
        <f t="shared" si="26"/>
        <v>6</v>
      </c>
      <c r="V160" s="13">
        <f t="shared" si="30"/>
        <v>16</v>
      </c>
      <c r="W160" s="11">
        <f t="shared" si="27"/>
        <v>52</v>
      </c>
      <c r="X160" s="14">
        <f t="shared" si="31"/>
        <v>26</v>
      </c>
    </row>
    <row r="161" spans="2:24" ht="17.25" thickBot="1" x14ac:dyDescent="0.3">
      <c r="B161" s="7" t="s">
        <v>409</v>
      </c>
      <c r="C161" s="8" t="s">
        <v>410</v>
      </c>
      <c r="D161" s="9" t="s">
        <v>411</v>
      </c>
      <c r="E161" s="37" t="s">
        <v>346</v>
      </c>
      <c r="F161" s="11">
        <f>VLOOKUP($B161,[1]原始成績!$B$4:$P$220,5,FALSE)</f>
        <v>132.30000000000001</v>
      </c>
      <c r="G161" s="12">
        <f>VLOOKUP($B161,[1]原始成績!$B$4:$P$220,6,FALSE)</f>
        <v>67.400000000000006</v>
      </c>
      <c r="H161" s="12">
        <f>VLOOKUP($B161,[1]原始成績!$B$4:$P$220,7,FALSE)</f>
        <v>111.9</v>
      </c>
      <c r="I161" s="12">
        <f>VLOOKUP($B161,[1]原始成績!$B$4:$P$220,8,FALSE)</f>
        <v>76.900000000000006</v>
      </c>
      <c r="J161" s="12">
        <f>VLOOKUP($B161,[1]原始成績!$B$4:$P$220,9,FALSE)</f>
        <v>124.5</v>
      </c>
      <c r="K161" s="12">
        <f t="shared" si="24"/>
        <v>132.30000000000001</v>
      </c>
      <c r="L161" s="13">
        <f t="shared" si="28"/>
        <v>17</v>
      </c>
      <c r="M161" s="11">
        <f>VLOOKUP($B161,[1]原始成績!$B$4:$P$220,10,FALSE)</f>
        <v>0</v>
      </c>
      <c r="N161" s="12">
        <f>VLOOKUP($B161,[1]原始成績!$B$4:$P$220,11,FALSE)</f>
        <v>0</v>
      </c>
      <c r="O161" s="12">
        <f>VLOOKUP($B161,[1]原始成績!$B$4:$P$220,12,FALSE)</f>
        <v>0</v>
      </c>
      <c r="P161" s="12">
        <f t="shared" si="25"/>
        <v>0</v>
      </c>
      <c r="Q161" s="14">
        <f t="shared" si="29"/>
        <v>8</v>
      </c>
      <c r="R161" s="15">
        <f>VLOOKUP($B161,[1]原始成績!$B$4:$P$220,13,FALSE)</f>
        <v>0</v>
      </c>
      <c r="S161" s="12">
        <f>VLOOKUP($B161,[1]原始成績!$B$4:$P$220,14,FALSE)</f>
        <v>0</v>
      </c>
      <c r="T161" s="12">
        <f>VLOOKUP($B161,[1]原始成績!$B$4:$P$220,15,FALSE)</f>
        <v>4</v>
      </c>
      <c r="U161" s="12">
        <f t="shared" si="26"/>
        <v>4</v>
      </c>
      <c r="V161" s="13">
        <f t="shared" si="30"/>
        <v>28</v>
      </c>
      <c r="W161" s="11">
        <f t="shared" si="27"/>
        <v>53</v>
      </c>
      <c r="X161" s="14">
        <f t="shared" si="31"/>
        <v>27</v>
      </c>
    </row>
    <row r="162" spans="2:24" ht="17.25" thickBot="1" x14ac:dyDescent="0.3">
      <c r="B162" s="7" t="s">
        <v>412</v>
      </c>
      <c r="C162" s="8" t="s">
        <v>413</v>
      </c>
      <c r="D162" s="9" t="s">
        <v>238</v>
      </c>
      <c r="E162" s="37" t="s">
        <v>346</v>
      </c>
      <c r="F162" s="11">
        <f>VLOOKUP($B162,[1]原始成績!$B$4:$P$220,5,FALSE)</f>
        <v>61.7</v>
      </c>
      <c r="G162" s="12">
        <f>VLOOKUP($B162,[1]原始成績!$B$4:$P$220,6,FALSE)</f>
        <v>85.6</v>
      </c>
      <c r="H162" s="12">
        <f>VLOOKUP($B162,[1]原始成績!$B$4:$P$220,7,FALSE)</f>
        <v>0</v>
      </c>
      <c r="I162" s="12">
        <f>VLOOKUP($B162,[1]原始成績!$B$4:$P$220,8,FALSE)</f>
        <v>120</v>
      </c>
      <c r="J162" s="12">
        <f>VLOOKUP($B162,[1]原始成績!$B$4:$P$220,9,FALSE)</f>
        <v>85</v>
      </c>
      <c r="K162" s="12">
        <f t="shared" si="24"/>
        <v>120</v>
      </c>
      <c r="L162" s="13">
        <f t="shared" si="28"/>
        <v>26</v>
      </c>
      <c r="M162" s="11">
        <f>VLOOKUP($B162,[1]原始成績!$B$4:$P$220,10,FALSE)</f>
        <v>0</v>
      </c>
      <c r="N162" s="12">
        <f>VLOOKUP($B162,[1]原始成績!$B$4:$P$220,11,FALSE)</f>
        <v>0</v>
      </c>
      <c r="O162" s="12">
        <f>VLOOKUP($B162,[1]原始成績!$B$4:$P$220,12,FALSE)</f>
        <v>0</v>
      </c>
      <c r="P162" s="12">
        <f t="shared" si="25"/>
        <v>0</v>
      </c>
      <c r="Q162" s="14">
        <f t="shared" si="29"/>
        <v>8</v>
      </c>
      <c r="R162" s="15">
        <f>VLOOKUP($B162,[1]原始成績!$B$4:$P$220,13,FALSE)</f>
        <v>0</v>
      </c>
      <c r="S162" s="12">
        <f>VLOOKUP($B162,[1]原始成績!$B$4:$P$220,14,FALSE)</f>
        <v>0</v>
      </c>
      <c r="T162" s="12">
        <f>VLOOKUP($B162,[1]原始成績!$B$4:$P$220,15,FALSE)</f>
        <v>5</v>
      </c>
      <c r="U162" s="12">
        <f t="shared" si="26"/>
        <v>5</v>
      </c>
      <c r="V162" s="13">
        <f t="shared" si="30"/>
        <v>21</v>
      </c>
      <c r="W162" s="11">
        <f t="shared" si="27"/>
        <v>55</v>
      </c>
      <c r="X162" s="14">
        <f t="shared" si="31"/>
        <v>28</v>
      </c>
    </row>
    <row r="163" spans="2:24" ht="17.25" thickBot="1" x14ac:dyDescent="0.3">
      <c r="B163" s="7" t="s">
        <v>414</v>
      </c>
      <c r="C163" s="8" t="s">
        <v>415</v>
      </c>
      <c r="D163" s="9" t="s">
        <v>190</v>
      </c>
      <c r="E163" s="37" t="s">
        <v>346</v>
      </c>
      <c r="F163" s="11">
        <f>VLOOKUP($B163,[1]原始成績!$B$4:$P$220,5,FALSE)</f>
        <v>79.599999999999994</v>
      </c>
      <c r="G163" s="12">
        <f>VLOOKUP($B163,[1]原始成績!$B$4:$P$220,6,FALSE)</f>
        <v>115.9</v>
      </c>
      <c r="H163" s="12">
        <f>VLOOKUP($B163,[1]原始成績!$B$4:$P$220,7,FALSE)</f>
        <v>0</v>
      </c>
      <c r="I163" s="12">
        <f>VLOOKUP($B163,[1]原始成績!$B$4:$P$220,8,FALSE)</f>
        <v>110.3</v>
      </c>
      <c r="J163" s="12">
        <f>VLOOKUP($B163,[1]原始成績!$B$4:$P$220,9,FALSE)</f>
        <v>101.7</v>
      </c>
      <c r="K163" s="12">
        <f t="shared" si="24"/>
        <v>115.9</v>
      </c>
      <c r="L163" s="13">
        <f t="shared" si="28"/>
        <v>27</v>
      </c>
      <c r="M163" s="11">
        <f>VLOOKUP($B163,[1]原始成績!$B$4:$P$220,10,FALSE)</f>
        <v>0</v>
      </c>
      <c r="N163" s="12">
        <f>VLOOKUP($B163,[1]原始成績!$B$4:$P$220,11,FALSE)</f>
        <v>0</v>
      </c>
      <c r="O163" s="12">
        <f>VLOOKUP($B163,[1]原始成績!$B$4:$P$220,12,FALSE)</f>
        <v>0</v>
      </c>
      <c r="P163" s="12">
        <f t="shared" si="25"/>
        <v>0</v>
      </c>
      <c r="Q163" s="14">
        <f t="shared" si="29"/>
        <v>8</v>
      </c>
      <c r="R163" s="15">
        <f>VLOOKUP($B163,[1]原始成績!$B$4:$P$220,13,FALSE)</f>
        <v>0</v>
      </c>
      <c r="S163" s="12">
        <f>VLOOKUP($B163,[1]原始成績!$B$4:$P$220,14,FALSE)</f>
        <v>3</v>
      </c>
      <c r="T163" s="12">
        <f>VLOOKUP($B163,[1]原始成績!$B$4:$P$220,15,FALSE)</f>
        <v>2</v>
      </c>
      <c r="U163" s="12">
        <f t="shared" si="26"/>
        <v>5</v>
      </c>
      <c r="V163" s="13">
        <f t="shared" si="30"/>
        <v>21</v>
      </c>
      <c r="W163" s="11">
        <f t="shared" si="27"/>
        <v>56</v>
      </c>
      <c r="X163" s="14">
        <f t="shared" si="31"/>
        <v>29</v>
      </c>
    </row>
    <row r="164" spans="2:24" ht="17.25" thickBot="1" x14ac:dyDescent="0.3">
      <c r="B164" s="7" t="s">
        <v>416</v>
      </c>
      <c r="C164" s="8" t="s">
        <v>417</v>
      </c>
      <c r="D164" s="9" t="s">
        <v>174</v>
      </c>
      <c r="E164" s="37" t="s">
        <v>346</v>
      </c>
      <c r="F164" s="11">
        <f>VLOOKUP($B164,[1]原始成績!$B$4:$P$220,5,FALSE)</f>
        <v>124.1</v>
      </c>
      <c r="G164" s="12">
        <f>VLOOKUP($B164,[1]原始成績!$B$4:$P$220,6,FALSE)</f>
        <v>89.1</v>
      </c>
      <c r="H164" s="12">
        <f>VLOOKUP($B164,[1]原始成績!$B$4:$P$220,7,FALSE)</f>
        <v>109.2</v>
      </c>
      <c r="I164" s="12">
        <f>VLOOKUP($B164,[1]原始成績!$B$4:$P$220,8,FALSE)</f>
        <v>117.5</v>
      </c>
      <c r="J164" s="12">
        <f>VLOOKUP($B164,[1]原始成績!$B$4:$P$220,9,FALSE)</f>
        <v>62</v>
      </c>
      <c r="K164" s="12">
        <f t="shared" si="24"/>
        <v>124.1</v>
      </c>
      <c r="L164" s="13">
        <f t="shared" si="28"/>
        <v>21</v>
      </c>
      <c r="M164" s="11">
        <f>VLOOKUP($B164,[1]原始成績!$B$4:$P$220,10,FALSE)</f>
        <v>0</v>
      </c>
      <c r="N164" s="12">
        <f>VLOOKUP($B164,[1]原始成績!$B$4:$P$220,11,FALSE)</f>
        <v>0</v>
      </c>
      <c r="O164" s="12">
        <f>VLOOKUP($B164,[1]原始成績!$B$4:$P$220,12,FALSE)</f>
        <v>0</v>
      </c>
      <c r="P164" s="12">
        <f t="shared" si="25"/>
        <v>0</v>
      </c>
      <c r="Q164" s="14">
        <f t="shared" si="29"/>
        <v>8</v>
      </c>
      <c r="R164" s="15">
        <f>VLOOKUP($B164,[1]原始成績!$B$4:$P$220,13,FALSE)</f>
        <v>0</v>
      </c>
      <c r="S164" s="12">
        <f>VLOOKUP($B164,[1]原始成績!$B$4:$P$220,14,FALSE)</f>
        <v>0</v>
      </c>
      <c r="T164" s="12">
        <f>VLOOKUP($B164,[1]原始成績!$B$4:$P$220,15,FALSE)</f>
        <v>4</v>
      </c>
      <c r="U164" s="12">
        <f t="shared" si="26"/>
        <v>4</v>
      </c>
      <c r="V164" s="13">
        <f t="shared" si="30"/>
        <v>28</v>
      </c>
      <c r="W164" s="11">
        <f t="shared" si="27"/>
        <v>57</v>
      </c>
      <c r="X164" s="14">
        <f t="shared" si="31"/>
        <v>30</v>
      </c>
    </row>
    <row r="165" spans="2:24" ht="17.25" thickBot="1" x14ac:dyDescent="0.3">
      <c r="B165" s="7" t="s">
        <v>418</v>
      </c>
      <c r="C165" s="8" t="s">
        <v>419</v>
      </c>
      <c r="D165" s="9" t="s">
        <v>238</v>
      </c>
      <c r="E165" s="37" t="s">
        <v>346</v>
      </c>
      <c r="F165" s="11">
        <f>VLOOKUP($B165,[1]原始成績!$B$4:$P$220,5,FALSE)</f>
        <v>121.2</v>
      </c>
      <c r="G165" s="12">
        <f>VLOOKUP($B165,[1]原始成績!$B$4:$P$220,6,FALSE)</f>
        <v>125.6</v>
      </c>
      <c r="H165" s="12">
        <f>VLOOKUP($B165,[1]原始成績!$B$4:$P$220,7,FALSE)</f>
        <v>98.5</v>
      </c>
      <c r="I165" s="12">
        <f>VLOOKUP($B165,[1]原始成績!$B$4:$P$220,8,FALSE)</f>
        <v>111.6</v>
      </c>
      <c r="J165" s="12">
        <f>VLOOKUP($B165,[1]原始成績!$B$4:$P$220,9,FALSE)</f>
        <v>87</v>
      </c>
      <c r="K165" s="12">
        <f t="shared" si="24"/>
        <v>125.6</v>
      </c>
      <c r="L165" s="13">
        <f t="shared" si="28"/>
        <v>19</v>
      </c>
      <c r="M165" s="11">
        <f>VLOOKUP($B165,[1]原始成績!$B$4:$P$220,10,FALSE)</f>
        <v>0</v>
      </c>
      <c r="N165" s="12">
        <f>VLOOKUP($B165,[1]原始成績!$B$4:$P$220,11,FALSE)</f>
        <v>0</v>
      </c>
      <c r="O165" s="12">
        <f>VLOOKUP($B165,[1]原始成績!$B$4:$P$220,12,FALSE)</f>
        <v>0</v>
      </c>
      <c r="P165" s="12">
        <f t="shared" si="25"/>
        <v>0</v>
      </c>
      <c r="Q165" s="14">
        <f t="shared" si="29"/>
        <v>8</v>
      </c>
      <c r="R165" s="15">
        <f>VLOOKUP($B165,[1]原始成績!$B$4:$P$220,13,FALSE)</f>
        <v>0</v>
      </c>
      <c r="S165" s="12">
        <f>VLOOKUP($B165,[1]原始成績!$B$4:$P$220,14,FALSE)</f>
        <v>1</v>
      </c>
      <c r="T165" s="12">
        <f>VLOOKUP($B165,[1]原始成績!$B$4:$P$220,15,FALSE)</f>
        <v>2</v>
      </c>
      <c r="U165" s="12">
        <f t="shared" si="26"/>
        <v>3</v>
      </c>
      <c r="V165" s="13">
        <f t="shared" si="30"/>
        <v>36</v>
      </c>
      <c r="W165" s="11">
        <f t="shared" si="27"/>
        <v>63</v>
      </c>
      <c r="X165" s="14">
        <f t="shared" si="31"/>
        <v>31</v>
      </c>
    </row>
    <row r="166" spans="2:24" ht="17.25" thickBot="1" x14ac:dyDescent="0.3">
      <c r="B166" s="7" t="s">
        <v>420</v>
      </c>
      <c r="C166" s="8" t="s">
        <v>421</v>
      </c>
      <c r="D166" s="9" t="s">
        <v>190</v>
      </c>
      <c r="E166" s="37" t="s">
        <v>346</v>
      </c>
      <c r="F166" s="11">
        <f>VLOOKUP($B166,[1]原始成績!$B$4:$P$220,5,FALSE)</f>
        <v>113.4</v>
      </c>
      <c r="G166" s="12">
        <f>VLOOKUP($B166,[1]原始成績!$B$4:$P$220,6,FALSE)</f>
        <v>101.6</v>
      </c>
      <c r="H166" s="12">
        <f>VLOOKUP($B166,[1]原始成績!$B$4:$P$220,7,FALSE)</f>
        <v>94</v>
      </c>
      <c r="I166" s="12">
        <f>VLOOKUP($B166,[1]原始成績!$B$4:$P$220,8,FALSE)</f>
        <v>82.3</v>
      </c>
      <c r="J166" s="12">
        <f>VLOOKUP($B166,[1]原始成績!$B$4:$P$220,9,FALSE)</f>
        <v>75.3</v>
      </c>
      <c r="K166" s="12">
        <f t="shared" si="24"/>
        <v>113.4</v>
      </c>
      <c r="L166" s="13">
        <f t="shared" si="28"/>
        <v>29</v>
      </c>
      <c r="M166" s="11">
        <f>VLOOKUP($B166,[1]原始成績!$B$4:$P$220,10,FALSE)</f>
        <v>0</v>
      </c>
      <c r="N166" s="12">
        <f>VLOOKUP($B166,[1]原始成績!$B$4:$P$220,11,FALSE)</f>
        <v>0</v>
      </c>
      <c r="O166" s="12">
        <f>VLOOKUP($B166,[1]原始成績!$B$4:$P$220,12,FALSE)</f>
        <v>0</v>
      </c>
      <c r="P166" s="12">
        <f t="shared" si="25"/>
        <v>0</v>
      </c>
      <c r="Q166" s="14">
        <f t="shared" si="29"/>
        <v>8</v>
      </c>
      <c r="R166" s="15">
        <f>VLOOKUP($B166,[1]原始成績!$B$4:$P$220,13,FALSE)</f>
        <v>1</v>
      </c>
      <c r="S166" s="12">
        <f>VLOOKUP($B166,[1]原始成績!$B$4:$P$220,14,FALSE)</f>
        <v>1</v>
      </c>
      <c r="T166" s="12">
        <f>VLOOKUP($B166,[1]原始成績!$B$4:$P$220,15,FALSE)</f>
        <v>2</v>
      </c>
      <c r="U166" s="12">
        <f t="shared" si="26"/>
        <v>4</v>
      </c>
      <c r="V166" s="13">
        <f t="shared" si="30"/>
        <v>28</v>
      </c>
      <c r="W166" s="11">
        <f t="shared" si="27"/>
        <v>65</v>
      </c>
      <c r="X166" s="14">
        <f t="shared" si="31"/>
        <v>32</v>
      </c>
    </row>
    <row r="167" spans="2:24" ht="17.25" thickBot="1" x14ac:dyDescent="0.3">
      <c r="B167" s="7" t="s">
        <v>422</v>
      </c>
      <c r="C167" s="8" t="s">
        <v>423</v>
      </c>
      <c r="D167" s="9" t="s">
        <v>424</v>
      </c>
      <c r="E167" s="37" t="s">
        <v>346</v>
      </c>
      <c r="F167" s="11">
        <f>VLOOKUP($B167,[1]原始成績!$B$4:$P$220,5,FALSE)</f>
        <v>63.5</v>
      </c>
      <c r="G167" s="12">
        <f>VLOOKUP($B167,[1]原始成績!$B$4:$P$220,6,FALSE)</f>
        <v>75.400000000000006</v>
      </c>
      <c r="H167" s="12">
        <f>VLOOKUP($B167,[1]原始成績!$B$4:$P$220,7,FALSE)</f>
        <v>40.1</v>
      </c>
      <c r="I167" s="12">
        <f>VLOOKUP($B167,[1]原始成績!$B$4:$P$220,8,FALSE)</f>
        <v>100</v>
      </c>
      <c r="J167" s="12">
        <f>VLOOKUP($B167,[1]原始成績!$B$4:$P$220,9,FALSE)</f>
        <v>84.4</v>
      </c>
      <c r="K167" s="12">
        <f t="shared" si="24"/>
        <v>100</v>
      </c>
      <c r="L167" s="13">
        <f t="shared" si="28"/>
        <v>36</v>
      </c>
      <c r="M167" s="11">
        <f>VLOOKUP($B167,[1]原始成績!$B$4:$P$220,10,FALSE)</f>
        <v>0</v>
      </c>
      <c r="N167" s="12">
        <f>VLOOKUP($B167,[1]原始成績!$B$4:$P$220,11,FALSE)</f>
        <v>0</v>
      </c>
      <c r="O167" s="12">
        <f>VLOOKUP($B167,[1]原始成績!$B$4:$P$220,12,FALSE)</f>
        <v>0</v>
      </c>
      <c r="P167" s="12">
        <f t="shared" si="25"/>
        <v>0</v>
      </c>
      <c r="Q167" s="14">
        <f t="shared" si="29"/>
        <v>8</v>
      </c>
      <c r="R167" s="15">
        <f>VLOOKUP($B167,[1]原始成績!$B$4:$P$220,13,FALSE)</f>
        <v>0</v>
      </c>
      <c r="S167" s="12">
        <f>VLOOKUP($B167,[1]原始成績!$B$4:$P$220,14,FALSE)</f>
        <v>1</v>
      </c>
      <c r="T167" s="12">
        <f>VLOOKUP($B167,[1]原始成績!$B$4:$P$220,15,FALSE)</f>
        <v>4</v>
      </c>
      <c r="U167" s="12">
        <f t="shared" si="26"/>
        <v>5</v>
      </c>
      <c r="V167" s="13">
        <f t="shared" si="30"/>
        <v>21</v>
      </c>
      <c r="W167" s="11">
        <f t="shared" si="27"/>
        <v>65</v>
      </c>
      <c r="X167" s="14">
        <f t="shared" si="31"/>
        <v>32</v>
      </c>
    </row>
    <row r="168" spans="2:24" ht="17.25" thickBot="1" x14ac:dyDescent="0.3">
      <c r="B168" s="7" t="s">
        <v>425</v>
      </c>
      <c r="C168" s="8" t="s">
        <v>426</v>
      </c>
      <c r="D168" s="9" t="s">
        <v>238</v>
      </c>
      <c r="E168" s="37" t="s">
        <v>346</v>
      </c>
      <c r="F168" s="11">
        <f>VLOOKUP($B168,[1]原始成績!$B$4:$P$220,5,FALSE)</f>
        <v>68.599999999999994</v>
      </c>
      <c r="G168" s="12">
        <f>VLOOKUP($B168,[1]原始成績!$B$4:$P$220,6,FALSE)</f>
        <v>63.9</v>
      </c>
      <c r="H168" s="12">
        <f>VLOOKUP($B168,[1]原始成績!$B$4:$P$220,7,FALSE)</f>
        <v>62.3</v>
      </c>
      <c r="I168" s="12">
        <f>VLOOKUP($B168,[1]原始成績!$B$4:$P$220,8,FALSE)</f>
        <v>65.900000000000006</v>
      </c>
      <c r="J168" s="12">
        <f>VLOOKUP($B168,[1]原始成績!$B$4:$P$220,9,FALSE)</f>
        <v>86.3</v>
      </c>
      <c r="K168" s="12">
        <f t="shared" si="24"/>
        <v>86.3</v>
      </c>
      <c r="L168" s="13">
        <f t="shared" si="28"/>
        <v>37</v>
      </c>
      <c r="M168" s="11">
        <f>VLOOKUP($B168,[1]原始成績!$B$4:$P$220,10,FALSE)</f>
        <v>0</v>
      </c>
      <c r="N168" s="12">
        <f>VLOOKUP($B168,[1]原始成績!$B$4:$P$220,11,FALSE)</f>
        <v>0</v>
      </c>
      <c r="O168" s="12">
        <f>VLOOKUP($B168,[1]原始成績!$B$4:$P$220,12,FALSE)</f>
        <v>0</v>
      </c>
      <c r="P168" s="12">
        <f t="shared" si="25"/>
        <v>0</v>
      </c>
      <c r="Q168" s="14">
        <f t="shared" si="29"/>
        <v>8</v>
      </c>
      <c r="R168" s="15">
        <f>VLOOKUP($B168,[1]原始成績!$B$4:$P$220,13,FALSE)</f>
        <v>0</v>
      </c>
      <c r="S168" s="12">
        <f>VLOOKUP($B168,[1]原始成績!$B$4:$P$220,14,FALSE)</f>
        <v>1</v>
      </c>
      <c r="T168" s="12">
        <f>VLOOKUP($B168,[1]原始成績!$B$4:$P$220,15,FALSE)</f>
        <v>4</v>
      </c>
      <c r="U168" s="12">
        <f t="shared" si="26"/>
        <v>5</v>
      </c>
      <c r="V168" s="13">
        <f t="shared" si="30"/>
        <v>21</v>
      </c>
      <c r="W168" s="11">
        <f t="shared" si="27"/>
        <v>66</v>
      </c>
      <c r="X168" s="14">
        <f t="shared" si="31"/>
        <v>34</v>
      </c>
    </row>
    <row r="169" spans="2:24" ht="17.25" thickBot="1" x14ac:dyDescent="0.3">
      <c r="B169" s="7" t="s">
        <v>427</v>
      </c>
      <c r="C169" s="8" t="s">
        <v>428</v>
      </c>
      <c r="D169" s="9" t="s">
        <v>341</v>
      </c>
      <c r="E169" s="37" t="s">
        <v>346</v>
      </c>
      <c r="F169" s="11">
        <f>VLOOKUP($B169,[1]原始成績!$B$4:$P$220,5,FALSE)</f>
        <v>109.9</v>
      </c>
      <c r="G169" s="12">
        <f>VLOOKUP($B169,[1]原始成績!$B$4:$P$220,6,FALSE)</f>
        <v>49.7</v>
      </c>
      <c r="H169" s="12">
        <f>VLOOKUP($B169,[1]原始成績!$B$4:$P$220,7,FALSE)</f>
        <v>0</v>
      </c>
      <c r="I169" s="12">
        <f>VLOOKUP($B169,[1]原始成績!$B$4:$P$220,8,FALSE)</f>
        <v>0</v>
      </c>
      <c r="J169" s="12">
        <f>VLOOKUP($B169,[1]原始成績!$B$4:$P$220,9,FALSE)</f>
        <v>0</v>
      </c>
      <c r="K169" s="12">
        <f t="shared" si="24"/>
        <v>109.9</v>
      </c>
      <c r="L169" s="13">
        <f t="shared" si="28"/>
        <v>32</v>
      </c>
      <c r="M169" s="11">
        <f>VLOOKUP($B169,[1]原始成績!$B$4:$P$220,10,FALSE)</f>
        <v>0</v>
      </c>
      <c r="N169" s="12">
        <f>VLOOKUP($B169,[1]原始成績!$B$4:$P$220,11,FALSE)</f>
        <v>0</v>
      </c>
      <c r="O169" s="12">
        <f>VLOOKUP($B169,[1]原始成績!$B$4:$P$220,12,FALSE)</f>
        <v>0</v>
      </c>
      <c r="P169" s="12">
        <f t="shared" si="25"/>
        <v>0</v>
      </c>
      <c r="Q169" s="14">
        <f t="shared" si="29"/>
        <v>8</v>
      </c>
      <c r="R169" s="15">
        <f>VLOOKUP($B169,[1]原始成績!$B$4:$P$220,13,FALSE)</f>
        <v>0</v>
      </c>
      <c r="S169" s="12">
        <f>VLOOKUP($B169,[1]原始成績!$B$4:$P$220,14,FALSE)</f>
        <v>0</v>
      </c>
      <c r="T169" s="12">
        <f>VLOOKUP($B169,[1]原始成績!$B$4:$P$220,15,FALSE)</f>
        <v>4</v>
      </c>
      <c r="U169" s="12">
        <f t="shared" si="26"/>
        <v>4</v>
      </c>
      <c r="V169" s="13">
        <f t="shared" si="30"/>
        <v>28</v>
      </c>
      <c r="W169" s="11">
        <f t="shared" si="27"/>
        <v>68</v>
      </c>
      <c r="X169" s="14">
        <f t="shared" si="31"/>
        <v>35</v>
      </c>
    </row>
    <row r="170" spans="2:24" ht="17.25" thickBot="1" x14ac:dyDescent="0.3">
      <c r="B170" s="7" t="s">
        <v>429</v>
      </c>
      <c r="C170" s="8" t="s">
        <v>430</v>
      </c>
      <c r="D170" s="9" t="s">
        <v>217</v>
      </c>
      <c r="E170" s="37" t="s">
        <v>346</v>
      </c>
      <c r="F170" s="11">
        <f>VLOOKUP($B170,[1]原始成績!$B$4:$P$220,5,FALSE)</f>
        <v>54.6</v>
      </c>
      <c r="G170" s="12">
        <f>VLOOKUP($B170,[1]原始成績!$B$4:$P$220,6,FALSE)</f>
        <v>107.2</v>
      </c>
      <c r="H170" s="12">
        <f>VLOOKUP($B170,[1]原始成績!$B$4:$P$220,7,FALSE)</f>
        <v>59.5</v>
      </c>
      <c r="I170" s="12">
        <f>VLOOKUP($B170,[1]原始成績!$B$4:$P$220,8,FALSE)</f>
        <v>0</v>
      </c>
      <c r="J170" s="12">
        <f>VLOOKUP($B170,[1]原始成績!$B$4:$P$220,9,FALSE)</f>
        <v>80.3</v>
      </c>
      <c r="K170" s="12">
        <f t="shared" si="24"/>
        <v>107.2</v>
      </c>
      <c r="L170" s="13">
        <f t="shared" si="28"/>
        <v>35</v>
      </c>
      <c r="M170" s="11">
        <f>VLOOKUP($B170,[1]原始成績!$B$4:$P$220,10,FALSE)</f>
        <v>0</v>
      </c>
      <c r="N170" s="12">
        <f>VLOOKUP($B170,[1]原始成績!$B$4:$P$220,11,FALSE)</f>
        <v>0</v>
      </c>
      <c r="O170" s="12">
        <f>VLOOKUP($B170,[1]原始成績!$B$4:$P$220,12,FALSE)</f>
        <v>0</v>
      </c>
      <c r="P170" s="12">
        <f t="shared" si="25"/>
        <v>0</v>
      </c>
      <c r="Q170" s="14">
        <f t="shared" si="29"/>
        <v>8</v>
      </c>
      <c r="R170" s="15">
        <f>VLOOKUP($B170,[1]原始成績!$B$4:$P$220,13,FALSE)</f>
        <v>0</v>
      </c>
      <c r="S170" s="12">
        <f>VLOOKUP($B170,[1]原始成績!$B$4:$P$220,14,FALSE)</f>
        <v>2</v>
      </c>
      <c r="T170" s="12">
        <f>VLOOKUP($B170,[1]原始成績!$B$4:$P$220,15,FALSE)</f>
        <v>2</v>
      </c>
      <c r="U170" s="12">
        <f t="shared" si="26"/>
        <v>4</v>
      </c>
      <c r="V170" s="13">
        <f t="shared" si="30"/>
        <v>28</v>
      </c>
      <c r="W170" s="11">
        <f t="shared" si="27"/>
        <v>71</v>
      </c>
      <c r="X170" s="14">
        <f t="shared" si="31"/>
        <v>36</v>
      </c>
    </row>
    <row r="171" spans="2:24" ht="17.25" thickBot="1" x14ac:dyDescent="0.3">
      <c r="B171" s="7" t="s">
        <v>431</v>
      </c>
      <c r="C171" s="8" t="s">
        <v>432</v>
      </c>
      <c r="D171" s="9" t="s">
        <v>341</v>
      </c>
      <c r="E171" s="37" t="s">
        <v>346</v>
      </c>
      <c r="F171" s="11">
        <f>VLOOKUP($B171,[1]原始成績!$B$4:$P$220,5,FALSE)</f>
        <v>108.8</v>
      </c>
      <c r="G171" s="12">
        <f>VLOOKUP($B171,[1]原始成績!$B$4:$P$220,6,FALSE)</f>
        <v>104.6</v>
      </c>
      <c r="H171" s="12">
        <f>VLOOKUP($B171,[1]原始成績!$B$4:$P$220,7,FALSE)</f>
        <v>50</v>
      </c>
      <c r="I171" s="12">
        <f>VLOOKUP($B171,[1]原始成績!$B$4:$P$220,8,FALSE)</f>
        <v>50</v>
      </c>
      <c r="J171" s="12">
        <f>VLOOKUP($B171,[1]原始成績!$B$4:$P$220,9,FALSE)</f>
        <v>30</v>
      </c>
      <c r="K171" s="12">
        <f t="shared" si="24"/>
        <v>108.8</v>
      </c>
      <c r="L171" s="13">
        <f t="shared" si="28"/>
        <v>34</v>
      </c>
      <c r="M171" s="11">
        <f>VLOOKUP($B171,[1]原始成績!$B$4:$P$220,10,FALSE)</f>
        <v>0</v>
      </c>
      <c r="N171" s="12">
        <f>VLOOKUP($B171,[1]原始成績!$B$4:$P$220,11,FALSE)</f>
        <v>0</v>
      </c>
      <c r="O171" s="12">
        <f>VLOOKUP($B171,[1]原始成績!$B$4:$P$220,12,FALSE)</f>
        <v>0</v>
      </c>
      <c r="P171" s="12">
        <f t="shared" si="25"/>
        <v>0</v>
      </c>
      <c r="Q171" s="14">
        <f t="shared" si="29"/>
        <v>8</v>
      </c>
      <c r="R171" s="15">
        <f>VLOOKUP($B171,[1]原始成績!$B$4:$P$220,13,FALSE)</f>
        <v>0</v>
      </c>
      <c r="S171" s="12">
        <f>VLOOKUP($B171,[1]原始成績!$B$4:$P$220,14,FALSE)</f>
        <v>0</v>
      </c>
      <c r="T171" s="12">
        <f>VLOOKUP($B171,[1]原始成績!$B$4:$P$220,15,FALSE)</f>
        <v>2</v>
      </c>
      <c r="U171" s="12">
        <f t="shared" si="26"/>
        <v>2</v>
      </c>
      <c r="V171" s="13">
        <f t="shared" si="30"/>
        <v>37</v>
      </c>
      <c r="W171" s="11">
        <f t="shared" si="27"/>
        <v>79</v>
      </c>
      <c r="X171" s="14">
        <f t="shared" si="31"/>
        <v>37</v>
      </c>
    </row>
    <row r="172" spans="2:24" ht="17.25" thickBot="1" x14ac:dyDescent="0.3">
      <c r="B172" s="7" t="s">
        <v>433</v>
      </c>
      <c r="C172" s="8" t="s">
        <v>434</v>
      </c>
      <c r="D172" s="9" t="s">
        <v>243</v>
      </c>
      <c r="E172" s="37" t="s">
        <v>346</v>
      </c>
      <c r="F172" s="11">
        <f>VLOOKUP($B172,[1]原始成績!$B$4:$P$220,5,FALSE)</f>
        <v>53</v>
      </c>
      <c r="G172" s="12">
        <f>VLOOKUP($B172,[1]原始成績!$B$4:$P$220,6,FALSE)</f>
        <v>22.8</v>
      </c>
      <c r="H172" s="12">
        <f>VLOOKUP($B172,[1]原始成績!$B$4:$P$220,7,FALSE)</f>
        <v>75</v>
      </c>
      <c r="I172" s="12">
        <f>VLOOKUP($B172,[1]原始成績!$B$4:$P$220,8,FALSE)</f>
        <v>47.6</v>
      </c>
      <c r="J172" s="12">
        <f>VLOOKUP($B172,[1]原始成績!$B$4:$P$220,9,FALSE)</f>
        <v>50</v>
      </c>
      <c r="K172" s="12">
        <f t="shared" si="24"/>
        <v>75</v>
      </c>
      <c r="L172" s="13">
        <f t="shared" si="28"/>
        <v>38</v>
      </c>
      <c r="M172" s="11">
        <f>VLOOKUP($B172,[1]原始成績!$B$4:$P$220,10,FALSE)</f>
        <v>0</v>
      </c>
      <c r="N172" s="12">
        <f>VLOOKUP($B172,[1]原始成績!$B$4:$P$220,11,FALSE)</f>
        <v>0</v>
      </c>
      <c r="O172" s="12">
        <f>VLOOKUP($B172,[1]原始成績!$B$4:$P$220,12,FALSE)</f>
        <v>0</v>
      </c>
      <c r="P172" s="12">
        <f t="shared" si="25"/>
        <v>0</v>
      </c>
      <c r="Q172" s="14">
        <f t="shared" si="29"/>
        <v>8</v>
      </c>
      <c r="R172" s="15">
        <f>VLOOKUP($B172,[1]原始成績!$B$4:$P$220,13,FALSE)</f>
        <v>0</v>
      </c>
      <c r="S172" s="12">
        <f>VLOOKUP($B172,[1]原始成績!$B$4:$P$220,14,FALSE)</f>
        <v>1</v>
      </c>
      <c r="T172" s="12">
        <f>VLOOKUP($B172,[1]原始成績!$B$4:$P$220,15,FALSE)</f>
        <v>1</v>
      </c>
      <c r="U172" s="12">
        <f t="shared" si="26"/>
        <v>2</v>
      </c>
      <c r="V172" s="13">
        <f t="shared" si="30"/>
        <v>37</v>
      </c>
      <c r="W172" s="11">
        <f t="shared" si="27"/>
        <v>83</v>
      </c>
      <c r="X172" s="14">
        <f t="shared" si="31"/>
        <v>38</v>
      </c>
    </row>
    <row r="173" spans="2:24" ht="17.25" thickBot="1" x14ac:dyDescent="0.3">
      <c r="B173" s="7" t="s">
        <v>435</v>
      </c>
      <c r="C173" s="8" t="s">
        <v>436</v>
      </c>
      <c r="D173" s="9" t="s">
        <v>217</v>
      </c>
      <c r="E173" s="37" t="s">
        <v>346</v>
      </c>
      <c r="F173" s="16">
        <f>VLOOKUP($B173,[1]原始成績!$B$4:$P$220,5,FALSE)</f>
        <v>50</v>
      </c>
      <c r="G173" s="17">
        <f>VLOOKUP($B173,[1]原始成績!$B$4:$P$220,6,FALSE)</f>
        <v>75</v>
      </c>
      <c r="H173" s="17">
        <f>VLOOKUP($B173,[1]原始成績!$B$4:$P$220,7,FALSE)</f>
        <v>73.3</v>
      </c>
      <c r="I173" s="17">
        <f>VLOOKUP($B173,[1]原始成績!$B$4:$P$220,8,FALSE)</f>
        <v>73.900000000000006</v>
      </c>
      <c r="J173" s="17">
        <f>VLOOKUP($B173,[1]原始成績!$B$4:$P$220,9,FALSE)</f>
        <v>22.4</v>
      </c>
      <c r="K173" s="17">
        <f t="shared" si="24"/>
        <v>75</v>
      </c>
      <c r="L173" s="18">
        <f t="shared" si="28"/>
        <v>38</v>
      </c>
      <c r="M173" s="16">
        <f>VLOOKUP($B173,[1]原始成績!$B$4:$P$220,10,FALSE)</f>
        <v>0</v>
      </c>
      <c r="N173" s="17">
        <f>VLOOKUP($B173,[1]原始成績!$B$4:$P$220,11,FALSE)</f>
        <v>0</v>
      </c>
      <c r="O173" s="17">
        <f>VLOOKUP($B173,[1]原始成績!$B$4:$P$220,12,FALSE)</f>
        <v>0</v>
      </c>
      <c r="P173" s="17">
        <f t="shared" si="25"/>
        <v>0</v>
      </c>
      <c r="Q173" s="19">
        <f t="shared" si="29"/>
        <v>8</v>
      </c>
      <c r="R173" s="20">
        <f>VLOOKUP($B173,[1]原始成績!$B$4:$P$220,13,FALSE)</f>
        <v>0</v>
      </c>
      <c r="S173" s="17">
        <f>VLOOKUP($B173,[1]原始成績!$B$4:$P$220,14,FALSE)</f>
        <v>1</v>
      </c>
      <c r="T173" s="17">
        <f>VLOOKUP($B173,[1]原始成績!$B$4:$P$220,15,FALSE)</f>
        <v>1</v>
      </c>
      <c r="U173" s="17">
        <f t="shared" si="26"/>
        <v>2</v>
      </c>
      <c r="V173" s="18">
        <f t="shared" si="30"/>
        <v>37</v>
      </c>
      <c r="W173" s="16">
        <f t="shared" si="27"/>
        <v>83</v>
      </c>
      <c r="X173" s="19">
        <f t="shared" si="31"/>
        <v>38</v>
      </c>
    </row>
    <row r="174" spans="2:24" ht="18" thickTop="1" thickBot="1" x14ac:dyDescent="0.3">
      <c r="B174" s="70" t="s">
        <v>437</v>
      </c>
      <c r="C174" s="86" t="s">
        <v>438</v>
      </c>
      <c r="D174" s="71" t="s">
        <v>217</v>
      </c>
      <c r="E174" s="85" t="s">
        <v>439</v>
      </c>
      <c r="F174" s="65">
        <f>VLOOKUP($B174,[1]原始成績!$B$4:$P$220,5,FALSE)</f>
        <v>152.80000000000001</v>
      </c>
      <c r="G174" s="66">
        <f>VLOOKUP($B174,[1]原始成績!$B$4:$P$220,6,FALSE)</f>
        <v>153.80000000000001</v>
      </c>
      <c r="H174" s="66">
        <f>VLOOKUP($B174,[1]原始成績!$B$4:$P$220,7,FALSE)</f>
        <v>142.19999999999999</v>
      </c>
      <c r="I174" s="66">
        <f>VLOOKUP($B174,[1]原始成績!$B$4:$P$220,8,FALSE)</f>
        <v>160.6</v>
      </c>
      <c r="J174" s="66">
        <f>VLOOKUP($B174,[1]原始成績!$B$4:$P$220,9,FALSE)</f>
        <v>150.1</v>
      </c>
      <c r="K174" s="66">
        <f t="shared" si="24"/>
        <v>160.6</v>
      </c>
      <c r="L174" s="67">
        <f t="shared" ref="L174:L191" si="32">RANK($K174,$K$174:$K$191)</f>
        <v>1</v>
      </c>
      <c r="M174" s="65">
        <f>VLOOKUP($B174,[1]原始成績!$B$4:$P$220,10,FALSE)</f>
        <v>0</v>
      </c>
      <c r="N174" s="66">
        <f>VLOOKUP($B174,[1]原始成績!$B$4:$P$220,11,FALSE)</f>
        <v>1</v>
      </c>
      <c r="O174" s="66">
        <f>VLOOKUP($B174,[1]原始成績!$B$4:$P$220,12,FALSE)</f>
        <v>4</v>
      </c>
      <c r="P174" s="66">
        <f t="shared" si="25"/>
        <v>5</v>
      </c>
      <c r="Q174" s="68">
        <f t="shared" ref="Q174:Q191" si="33">RANK($P174,$P$174:$P$191)</f>
        <v>1</v>
      </c>
      <c r="R174" s="69">
        <f>VLOOKUP($B174,[1]原始成績!$B$4:$P$220,13,FALSE)</f>
        <v>2</v>
      </c>
      <c r="S174" s="66">
        <f>VLOOKUP($B174,[1]原始成績!$B$4:$P$220,14,FALSE)</f>
        <v>1</v>
      </c>
      <c r="T174" s="66">
        <f>VLOOKUP($B174,[1]原始成績!$B$4:$P$220,15,FALSE)</f>
        <v>4</v>
      </c>
      <c r="U174" s="66">
        <f t="shared" si="26"/>
        <v>7</v>
      </c>
      <c r="V174" s="67">
        <f t="shared" ref="V174:V191" si="34">RANK($U174,$U$174:$U$191)</f>
        <v>4</v>
      </c>
      <c r="W174" s="65">
        <f t="shared" si="27"/>
        <v>6</v>
      </c>
      <c r="X174" s="68">
        <f t="shared" ref="X174:X191" si="35">RANK($W174,$W$174:$W$191,1)</f>
        <v>1</v>
      </c>
    </row>
    <row r="175" spans="2:24" ht="17.25" thickBot="1" x14ac:dyDescent="0.3">
      <c r="B175" s="70" t="s">
        <v>440</v>
      </c>
      <c r="C175" s="86" t="s">
        <v>441</v>
      </c>
      <c r="D175" s="71" t="s">
        <v>174</v>
      </c>
      <c r="E175" s="85" t="s">
        <v>439</v>
      </c>
      <c r="F175" s="73">
        <f>VLOOKUP($B175,[1]原始成績!$B$4:$P$220,5,FALSE)</f>
        <v>130</v>
      </c>
      <c r="G175" s="74">
        <f>VLOOKUP($B175,[1]原始成績!$B$4:$P$220,6,FALSE)</f>
        <v>103.8</v>
      </c>
      <c r="H175" s="74">
        <f>VLOOKUP($B175,[1]原始成績!$B$4:$P$220,7,FALSE)</f>
        <v>83</v>
      </c>
      <c r="I175" s="74">
        <f>VLOOKUP($B175,[1]原始成績!$B$4:$P$220,8,FALSE)</f>
        <v>124.6</v>
      </c>
      <c r="J175" s="74">
        <f>VLOOKUP($B175,[1]原始成績!$B$4:$P$220,9,FALSE)</f>
        <v>128.30000000000001</v>
      </c>
      <c r="K175" s="74">
        <f t="shared" si="24"/>
        <v>130</v>
      </c>
      <c r="L175" s="75">
        <f t="shared" si="32"/>
        <v>3</v>
      </c>
      <c r="M175" s="73">
        <f>VLOOKUP($B175,[1]原始成績!$B$4:$P$220,10,FALSE)</f>
        <v>0</v>
      </c>
      <c r="N175" s="74">
        <f>VLOOKUP($B175,[1]原始成績!$B$4:$P$220,11,FALSE)</f>
        <v>0</v>
      </c>
      <c r="O175" s="74">
        <f>VLOOKUP($B175,[1]原始成績!$B$4:$P$220,12,FALSE)</f>
        <v>0</v>
      </c>
      <c r="P175" s="74">
        <f t="shared" si="25"/>
        <v>0</v>
      </c>
      <c r="Q175" s="76">
        <f t="shared" si="33"/>
        <v>5</v>
      </c>
      <c r="R175" s="77">
        <f>VLOOKUP($B175,[1]原始成績!$B$4:$P$220,13,FALSE)</f>
        <v>0</v>
      </c>
      <c r="S175" s="74">
        <f>VLOOKUP($B175,[1]原始成績!$B$4:$P$220,14,FALSE)</f>
        <v>3</v>
      </c>
      <c r="T175" s="74">
        <f>VLOOKUP($B175,[1]原始成績!$B$4:$P$220,15,FALSE)</f>
        <v>4</v>
      </c>
      <c r="U175" s="74">
        <f t="shared" si="26"/>
        <v>7</v>
      </c>
      <c r="V175" s="75">
        <f t="shared" si="34"/>
        <v>4</v>
      </c>
      <c r="W175" s="73">
        <f t="shared" si="27"/>
        <v>12</v>
      </c>
      <c r="X175" s="76">
        <f t="shared" si="35"/>
        <v>2</v>
      </c>
    </row>
    <row r="176" spans="2:24" ht="17.25" thickBot="1" x14ac:dyDescent="0.3">
      <c r="B176" s="70" t="s">
        <v>442</v>
      </c>
      <c r="C176" s="86" t="s">
        <v>443</v>
      </c>
      <c r="D176" s="71" t="s">
        <v>238</v>
      </c>
      <c r="E176" s="85" t="s">
        <v>439</v>
      </c>
      <c r="F176" s="73">
        <f>VLOOKUP($B176,[1]原始成績!$B$4:$P$220,5,FALSE)</f>
        <v>42.6</v>
      </c>
      <c r="G176" s="74">
        <f>VLOOKUP($B176,[1]原始成績!$B$4:$P$220,6,FALSE)</f>
        <v>74</v>
      </c>
      <c r="H176" s="74">
        <f>VLOOKUP($B176,[1]原始成績!$B$4:$P$220,7,FALSE)</f>
        <v>115.4</v>
      </c>
      <c r="I176" s="74">
        <f>VLOOKUP($B176,[1]原始成績!$B$4:$P$220,8,FALSE)</f>
        <v>88.7</v>
      </c>
      <c r="J176" s="74">
        <f>VLOOKUP($B176,[1]原始成績!$B$4:$P$220,9,FALSE)</f>
        <v>59.6</v>
      </c>
      <c r="K176" s="74">
        <f t="shared" si="24"/>
        <v>115.4</v>
      </c>
      <c r="L176" s="75">
        <f t="shared" si="32"/>
        <v>7</v>
      </c>
      <c r="M176" s="73">
        <f>VLOOKUP($B176,[1]原始成績!$B$4:$P$220,10,FALSE)</f>
        <v>0</v>
      </c>
      <c r="N176" s="74">
        <f>VLOOKUP($B176,[1]原始成績!$B$4:$P$220,11,FALSE)</f>
        <v>0</v>
      </c>
      <c r="O176" s="74">
        <f>VLOOKUP($B176,[1]原始成績!$B$4:$P$220,12,FALSE)</f>
        <v>1</v>
      </c>
      <c r="P176" s="74">
        <f t="shared" si="25"/>
        <v>1</v>
      </c>
      <c r="Q176" s="76">
        <f t="shared" si="33"/>
        <v>4</v>
      </c>
      <c r="R176" s="77">
        <f>VLOOKUP($B176,[1]原始成績!$B$4:$P$220,13,FALSE)</f>
        <v>2</v>
      </c>
      <c r="S176" s="74">
        <f>VLOOKUP($B176,[1]原始成績!$B$4:$P$220,14,FALSE)</f>
        <v>4</v>
      </c>
      <c r="T176" s="74">
        <f>VLOOKUP($B176,[1]原始成績!$B$4:$P$220,15,FALSE)</f>
        <v>4</v>
      </c>
      <c r="U176" s="74">
        <f t="shared" si="26"/>
        <v>10</v>
      </c>
      <c r="V176" s="75">
        <f t="shared" si="34"/>
        <v>1</v>
      </c>
      <c r="W176" s="73">
        <f t="shared" si="27"/>
        <v>12</v>
      </c>
      <c r="X176" s="76">
        <v>3</v>
      </c>
    </row>
    <row r="177" spans="2:24" ht="17.25" thickBot="1" x14ac:dyDescent="0.3">
      <c r="B177" s="21" t="s">
        <v>444</v>
      </c>
      <c r="C177" s="38" t="s">
        <v>445</v>
      </c>
      <c r="D177" s="22" t="s">
        <v>446</v>
      </c>
      <c r="E177" s="39" t="s">
        <v>439</v>
      </c>
      <c r="F177" s="24">
        <f>VLOOKUP($B177,[1]原始成績!$B$4:$P$220,5,FALSE)</f>
        <v>106.8</v>
      </c>
      <c r="G177" s="25">
        <f>VLOOKUP($B177,[1]原始成績!$B$4:$P$220,6,FALSE)</f>
        <v>115.6</v>
      </c>
      <c r="H177" s="25">
        <f>VLOOKUP($B177,[1]原始成績!$B$4:$P$220,7,FALSE)</f>
        <v>125.6</v>
      </c>
      <c r="I177" s="25">
        <f>VLOOKUP($B177,[1]原始成績!$B$4:$P$220,8,FALSE)</f>
        <v>126.9</v>
      </c>
      <c r="J177" s="25">
        <f>VLOOKUP($B177,[1]原始成績!$B$4:$P$220,9,FALSE)</f>
        <v>138.6</v>
      </c>
      <c r="K177" s="25">
        <f t="shared" si="24"/>
        <v>138.6</v>
      </c>
      <c r="L177" s="26">
        <f t="shared" si="32"/>
        <v>2</v>
      </c>
      <c r="M177" s="24">
        <f>VLOOKUP($B177,[1]原始成績!$B$4:$P$220,10,FALSE)</f>
        <v>4</v>
      </c>
      <c r="N177" s="25">
        <f>VLOOKUP($B177,[1]原始成績!$B$4:$P$220,11,FALSE)</f>
        <v>0</v>
      </c>
      <c r="O177" s="25">
        <f>VLOOKUP($B177,[1]原始成績!$B$4:$P$220,12,FALSE)</f>
        <v>0</v>
      </c>
      <c r="P177" s="25">
        <f t="shared" si="25"/>
        <v>4</v>
      </c>
      <c r="Q177" s="27">
        <f t="shared" si="33"/>
        <v>2</v>
      </c>
      <c r="R177" s="28">
        <f>VLOOKUP($B177,[1]原始成績!$B$4:$P$220,13,FALSE)</f>
        <v>0</v>
      </c>
      <c r="S177" s="25">
        <f>VLOOKUP($B177,[1]原始成績!$B$4:$P$220,14,FALSE)</f>
        <v>1</v>
      </c>
      <c r="T177" s="25">
        <f>VLOOKUP($B177,[1]原始成績!$B$4:$P$220,15,FALSE)</f>
        <v>4</v>
      </c>
      <c r="U177" s="25">
        <f t="shared" si="26"/>
        <v>5</v>
      </c>
      <c r="V177" s="26">
        <f t="shared" si="34"/>
        <v>10</v>
      </c>
      <c r="W177" s="24">
        <f t="shared" si="27"/>
        <v>14</v>
      </c>
      <c r="X177" s="27">
        <f t="shared" si="35"/>
        <v>4</v>
      </c>
    </row>
    <row r="178" spans="2:24" ht="17.25" thickBot="1" x14ac:dyDescent="0.3">
      <c r="B178" s="21" t="s">
        <v>447</v>
      </c>
      <c r="C178" s="22" t="s">
        <v>448</v>
      </c>
      <c r="D178" s="40" t="s">
        <v>449</v>
      </c>
      <c r="E178" s="39" t="s">
        <v>439</v>
      </c>
      <c r="F178" s="24">
        <f>VLOOKUP($B178,[1]原始成績!$B$4:$P$220,5,FALSE)</f>
        <v>113.4</v>
      </c>
      <c r="G178" s="25">
        <f>VLOOKUP($B178,[1]原始成績!$B$4:$P$220,6,FALSE)</f>
        <v>111.8</v>
      </c>
      <c r="H178" s="25">
        <f>VLOOKUP($B178,[1]原始成績!$B$4:$P$220,7,FALSE)</f>
        <v>116</v>
      </c>
      <c r="I178" s="25">
        <f>VLOOKUP($B178,[1]原始成績!$B$4:$P$220,8,FALSE)</f>
        <v>103</v>
      </c>
      <c r="J178" s="25">
        <f>VLOOKUP($B178,[1]原始成績!$B$4:$P$220,9,FALSE)</f>
        <v>109.8</v>
      </c>
      <c r="K178" s="25">
        <f t="shared" si="24"/>
        <v>116</v>
      </c>
      <c r="L178" s="26">
        <f t="shared" si="32"/>
        <v>6</v>
      </c>
      <c r="M178" s="24">
        <f>VLOOKUP($B178,[1]原始成績!$B$4:$P$220,10,FALSE)</f>
        <v>0</v>
      </c>
      <c r="N178" s="25">
        <f>VLOOKUP($B178,[1]原始成績!$B$4:$P$220,11,FALSE)</f>
        <v>0</v>
      </c>
      <c r="O178" s="25">
        <f>VLOOKUP($B178,[1]原始成績!$B$4:$P$220,12,FALSE)</f>
        <v>0</v>
      </c>
      <c r="P178" s="25">
        <f t="shared" si="25"/>
        <v>0</v>
      </c>
      <c r="Q178" s="27">
        <f t="shared" si="33"/>
        <v>5</v>
      </c>
      <c r="R178" s="28">
        <f>VLOOKUP($B178,[1]原始成績!$B$4:$P$220,13,FALSE)</f>
        <v>0</v>
      </c>
      <c r="S178" s="25">
        <f>VLOOKUP($B178,[1]原始成績!$B$4:$P$220,14,FALSE)</f>
        <v>5</v>
      </c>
      <c r="T178" s="25">
        <f>VLOOKUP($B178,[1]原始成績!$B$4:$P$220,15,FALSE)</f>
        <v>4</v>
      </c>
      <c r="U178" s="25">
        <f t="shared" si="26"/>
        <v>9</v>
      </c>
      <c r="V178" s="26">
        <f t="shared" si="34"/>
        <v>3</v>
      </c>
      <c r="W178" s="24">
        <f t="shared" si="27"/>
        <v>14</v>
      </c>
      <c r="X178" s="27">
        <f t="shared" si="35"/>
        <v>4</v>
      </c>
    </row>
    <row r="179" spans="2:24" ht="17.25" thickBot="1" x14ac:dyDescent="0.3">
      <c r="B179" s="21" t="s">
        <v>450</v>
      </c>
      <c r="C179" s="22" t="s">
        <v>451</v>
      </c>
      <c r="D179" s="22" t="s">
        <v>452</v>
      </c>
      <c r="E179" s="39" t="s">
        <v>439</v>
      </c>
      <c r="F179" s="24">
        <f>VLOOKUP($B179,[1]原始成績!$B$4:$P$220,5,FALSE)</f>
        <v>95.9</v>
      </c>
      <c r="G179" s="25">
        <f>VLOOKUP($B179,[1]原始成績!$B$4:$P$220,6,FALSE)</f>
        <v>101.2</v>
      </c>
      <c r="H179" s="25">
        <f>VLOOKUP($B179,[1]原始成績!$B$4:$P$220,7,FALSE)</f>
        <v>111.7</v>
      </c>
      <c r="I179" s="25">
        <f>VLOOKUP($B179,[1]原始成績!$B$4:$P$220,8,FALSE)</f>
        <v>101.5</v>
      </c>
      <c r="J179" s="25">
        <f>VLOOKUP($B179,[1]原始成績!$B$4:$P$220,9,FALSE)</f>
        <v>104.5</v>
      </c>
      <c r="K179" s="25">
        <f t="shared" si="24"/>
        <v>111.7</v>
      </c>
      <c r="L179" s="26">
        <f t="shared" si="32"/>
        <v>9</v>
      </c>
      <c r="M179" s="24">
        <f>VLOOKUP($B179,[1]原始成績!$B$4:$P$220,10,FALSE)</f>
        <v>0</v>
      </c>
      <c r="N179" s="25">
        <f>VLOOKUP($B179,[1]原始成績!$B$4:$P$220,11,FALSE)</f>
        <v>0</v>
      </c>
      <c r="O179" s="25">
        <f>VLOOKUP($B179,[1]原始成績!$B$4:$P$220,12,FALSE)</f>
        <v>0</v>
      </c>
      <c r="P179" s="25">
        <f t="shared" si="25"/>
        <v>0</v>
      </c>
      <c r="Q179" s="27">
        <f t="shared" si="33"/>
        <v>5</v>
      </c>
      <c r="R179" s="28">
        <f>VLOOKUP($B179,[1]原始成績!$B$4:$P$220,13,FALSE)</f>
        <v>1</v>
      </c>
      <c r="S179" s="25">
        <f>VLOOKUP($B179,[1]原始成績!$B$4:$P$220,14,FALSE)</f>
        <v>4</v>
      </c>
      <c r="T179" s="25">
        <f>VLOOKUP($B179,[1]原始成績!$B$4:$P$220,15,FALSE)</f>
        <v>5</v>
      </c>
      <c r="U179" s="25">
        <f t="shared" si="26"/>
        <v>10</v>
      </c>
      <c r="V179" s="26">
        <f t="shared" si="34"/>
        <v>1</v>
      </c>
      <c r="W179" s="24">
        <f t="shared" si="27"/>
        <v>15</v>
      </c>
      <c r="X179" s="27">
        <f t="shared" si="35"/>
        <v>6</v>
      </c>
    </row>
    <row r="180" spans="2:24" ht="17.25" thickBot="1" x14ac:dyDescent="0.3">
      <c r="B180" s="21" t="s">
        <v>453</v>
      </c>
      <c r="C180" s="38" t="s">
        <v>454</v>
      </c>
      <c r="D180" s="22" t="s">
        <v>305</v>
      </c>
      <c r="E180" s="39" t="s">
        <v>439</v>
      </c>
      <c r="F180" s="24">
        <f>VLOOKUP($B180,[1]原始成績!$B$4:$P$220,5,FALSE)</f>
        <v>114.6</v>
      </c>
      <c r="G180" s="25">
        <f>VLOOKUP($B180,[1]原始成績!$B$4:$P$220,6,FALSE)</f>
        <v>108.2</v>
      </c>
      <c r="H180" s="25">
        <f>VLOOKUP($B180,[1]原始成績!$B$4:$P$220,7,FALSE)</f>
        <v>105.3</v>
      </c>
      <c r="I180" s="25">
        <f>VLOOKUP($B180,[1]原始成績!$B$4:$P$220,8,FALSE)</f>
        <v>121.5</v>
      </c>
      <c r="J180" s="25">
        <f>VLOOKUP($B180,[1]原始成績!$B$4:$P$220,9,FALSE)</f>
        <v>127.2</v>
      </c>
      <c r="K180" s="25">
        <f t="shared" si="24"/>
        <v>127.2</v>
      </c>
      <c r="L180" s="26">
        <f t="shared" si="32"/>
        <v>4</v>
      </c>
      <c r="M180" s="24">
        <f>VLOOKUP($B180,[1]原始成績!$B$4:$P$220,10,FALSE)</f>
        <v>0</v>
      </c>
      <c r="N180" s="25">
        <f>VLOOKUP($B180,[1]原始成績!$B$4:$P$220,11,FALSE)</f>
        <v>0</v>
      </c>
      <c r="O180" s="25">
        <f>VLOOKUP($B180,[1]原始成績!$B$4:$P$220,12,FALSE)</f>
        <v>0</v>
      </c>
      <c r="P180" s="25">
        <f t="shared" si="25"/>
        <v>0</v>
      </c>
      <c r="Q180" s="27">
        <f t="shared" si="33"/>
        <v>5</v>
      </c>
      <c r="R180" s="28">
        <f>VLOOKUP($B180,[1]原始成績!$B$4:$P$220,13,FALSE)</f>
        <v>0</v>
      </c>
      <c r="S180" s="25">
        <f>VLOOKUP($B180,[1]原始成績!$B$4:$P$220,14,FALSE)</f>
        <v>3</v>
      </c>
      <c r="T180" s="25">
        <f>VLOOKUP($B180,[1]原始成績!$B$4:$P$220,15,FALSE)</f>
        <v>3</v>
      </c>
      <c r="U180" s="25">
        <f t="shared" si="26"/>
        <v>6</v>
      </c>
      <c r="V180" s="26">
        <f t="shared" si="34"/>
        <v>7</v>
      </c>
      <c r="W180" s="24">
        <f t="shared" si="27"/>
        <v>16</v>
      </c>
      <c r="X180" s="27">
        <f t="shared" si="35"/>
        <v>7</v>
      </c>
    </row>
    <row r="181" spans="2:24" ht="17.25" thickBot="1" x14ac:dyDescent="0.3">
      <c r="B181" s="21" t="s">
        <v>455</v>
      </c>
      <c r="C181" s="38" t="s">
        <v>456</v>
      </c>
      <c r="D181" s="22" t="s">
        <v>217</v>
      </c>
      <c r="E181" s="39" t="s">
        <v>439</v>
      </c>
      <c r="F181" s="24">
        <f>VLOOKUP($B181,[1]原始成績!$B$4:$P$220,5,FALSE)</f>
        <v>110.4</v>
      </c>
      <c r="G181" s="25">
        <f>VLOOKUP($B181,[1]原始成績!$B$4:$P$220,6,FALSE)</f>
        <v>30.4</v>
      </c>
      <c r="H181" s="25">
        <f>VLOOKUP($B181,[1]原始成績!$B$4:$P$220,7,FALSE)</f>
        <v>78.2</v>
      </c>
      <c r="I181" s="25">
        <f>VLOOKUP($B181,[1]原始成績!$B$4:$P$220,8,FALSE)</f>
        <v>98.1</v>
      </c>
      <c r="J181" s="25">
        <f>VLOOKUP($B181,[1]原始成績!$B$4:$P$220,9,FALSE)</f>
        <v>100.2</v>
      </c>
      <c r="K181" s="25">
        <f t="shared" si="24"/>
        <v>110.4</v>
      </c>
      <c r="L181" s="26">
        <f t="shared" si="32"/>
        <v>10</v>
      </c>
      <c r="M181" s="24">
        <f>VLOOKUP($B181,[1]原始成績!$B$4:$P$220,10,FALSE)</f>
        <v>0</v>
      </c>
      <c r="N181" s="25">
        <f>VLOOKUP($B181,[1]原始成績!$B$4:$P$220,11,FALSE)</f>
        <v>0</v>
      </c>
      <c r="O181" s="25">
        <f>VLOOKUP($B181,[1]原始成績!$B$4:$P$220,12,FALSE)</f>
        <v>0</v>
      </c>
      <c r="P181" s="25">
        <f t="shared" si="25"/>
        <v>0</v>
      </c>
      <c r="Q181" s="27">
        <f t="shared" si="33"/>
        <v>5</v>
      </c>
      <c r="R181" s="28">
        <f>VLOOKUP($B181,[1]原始成績!$B$4:$P$220,13,FALSE)</f>
        <v>0</v>
      </c>
      <c r="S181" s="25">
        <f>VLOOKUP($B181,[1]原始成績!$B$4:$P$220,14,FALSE)</f>
        <v>2</v>
      </c>
      <c r="T181" s="25">
        <f>VLOOKUP($B181,[1]原始成績!$B$4:$P$220,15,FALSE)</f>
        <v>5</v>
      </c>
      <c r="U181" s="25">
        <f t="shared" si="26"/>
        <v>7</v>
      </c>
      <c r="V181" s="26">
        <f t="shared" si="34"/>
        <v>4</v>
      </c>
      <c r="W181" s="24">
        <f t="shared" si="27"/>
        <v>19</v>
      </c>
      <c r="X181" s="27">
        <f t="shared" si="35"/>
        <v>8</v>
      </c>
    </row>
    <row r="182" spans="2:24" ht="17.25" thickBot="1" x14ac:dyDescent="0.3">
      <c r="B182" s="21" t="s">
        <v>457</v>
      </c>
      <c r="C182" s="38" t="s">
        <v>458</v>
      </c>
      <c r="D182" s="22" t="s">
        <v>217</v>
      </c>
      <c r="E182" s="39" t="s">
        <v>439</v>
      </c>
      <c r="F182" s="24">
        <f>VLOOKUP($B182,[1]原始成績!$B$4:$P$220,5,FALSE)</f>
        <v>97.4</v>
      </c>
      <c r="G182" s="25">
        <f>VLOOKUP($B182,[1]原始成績!$B$4:$P$220,6,FALSE)</f>
        <v>100.7</v>
      </c>
      <c r="H182" s="25">
        <f>VLOOKUP($B182,[1]原始成績!$B$4:$P$220,7,FALSE)</f>
        <v>120</v>
      </c>
      <c r="I182" s="25">
        <f>VLOOKUP($B182,[1]原始成績!$B$4:$P$220,8,FALSE)</f>
        <v>114.2</v>
      </c>
      <c r="J182" s="25">
        <f>VLOOKUP($B182,[1]原始成績!$B$4:$P$220,9,FALSE)</f>
        <v>118.9</v>
      </c>
      <c r="K182" s="25">
        <f t="shared" si="24"/>
        <v>120</v>
      </c>
      <c r="L182" s="26">
        <f t="shared" si="32"/>
        <v>5</v>
      </c>
      <c r="M182" s="24">
        <f>VLOOKUP($B182,[1]原始成績!$B$4:$P$220,10,FALSE)</f>
        <v>0</v>
      </c>
      <c r="N182" s="25">
        <f>VLOOKUP($B182,[1]原始成績!$B$4:$P$220,11,FALSE)</f>
        <v>0</v>
      </c>
      <c r="O182" s="25">
        <f>VLOOKUP($B182,[1]原始成績!$B$4:$P$220,12,FALSE)</f>
        <v>0</v>
      </c>
      <c r="P182" s="25">
        <f t="shared" si="25"/>
        <v>0</v>
      </c>
      <c r="Q182" s="27">
        <f t="shared" si="33"/>
        <v>5</v>
      </c>
      <c r="R182" s="28">
        <f>VLOOKUP($B182,[1]原始成績!$B$4:$P$220,13,FALSE)</f>
        <v>0</v>
      </c>
      <c r="S182" s="25">
        <f>VLOOKUP($B182,[1]原始成績!$B$4:$P$220,14,FALSE)</f>
        <v>2</v>
      </c>
      <c r="T182" s="25">
        <f>VLOOKUP($B182,[1]原始成績!$B$4:$P$220,15,FALSE)</f>
        <v>3</v>
      </c>
      <c r="U182" s="25">
        <f t="shared" si="26"/>
        <v>5</v>
      </c>
      <c r="V182" s="26">
        <f t="shared" si="34"/>
        <v>10</v>
      </c>
      <c r="W182" s="24">
        <f t="shared" si="27"/>
        <v>20</v>
      </c>
      <c r="X182" s="27">
        <f t="shared" si="35"/>
        <v>9</v>
      </c>
    </row>
    <row r="183" spans="2:24" ht="17.25" thickBot="1" x14ac:dyDescent="0.3">
      <c r="B183" s="21" t="s">
        <v>459</v>
      </c>
      <c r="C183" s="38" t="s">
        <v>460</v>
      </c>
      <c r="D183" s="22" t="s">
        <v>174</v>
      </c>
      <c r="E183" s="39" t="s">
        <v>439</v>
      </c>
      <c r="F183" s="24">
        <f>VLOOKUP($B183,[1]原始成績!$B$4:$P$220,5,FALSE)</f>
        <v>111.4</v>
      </c>
      <c r="G183" s="25">
        <f>VLOOKUP($B183,[1]原始成績!$B$4:$P$220,6,FALSE)</f>
        <v>114.6</v>
      </c>
      <c r="H183" s="25">
        <f>VLOOKUP($B183,[1]原始成績!$B$4:$P$220,7,FALSE)</f>
        <v>105.9</v>
      </c>
      <c r="I183" s="25">
        <f>VLOOKUP($B183,[1]原始成績!$B$4:$P$220,8,FALSE)</f>
        <v>106.5</v>
      </c>
      <c r="J183" s="25">
        <f>VLOOKUP($B183,[1]原始成績!$B$4:$P$220,9,FALSE)</f>
        <v>105</v>
      </c>
      <c r="K183" s="25">
        <f t="shared" si="24"/>
        <v>114.6</v>
      </c>
      <c r="L183" s="26">
        <f t="shared" si="32"/>
        <v>8</v>
      </c>
      <c r="M183" s="24">
        <f>VLOOKUP($B183,[1]原始成績!$B$4:$P$220,10,FALSE)</f>
        <v>0</v>
      </c>
      <c r="N183" s="25">
        <f>VLOOKUP($B183,[1]原始成績!$B$4:$P$220,11,FALSE)</f>
        <v>0</v>
      </c>
      <c r="O183" s="25">
        <f>VLOOKUP($B183,[1]原始成績!$B$4:$P$220,12,FALSE)</f>
        <v>2</v>
      </c>
      <c r="P183" s="25">
        <f t="shared" si="25"/>
        <v>2</v>
      </c>
      <c r="Q183" s="27">
        <f t="shared" si="33"/>
        <v>3</v>
      </c>
      <c r="R183" s="28">
        <f>VLOOKUP($B183,[1]原始成績!$B$4:$P$220,13,FALSE)</f>
        <v>0</v>
      </c>
      <c r="S183" s="25">
        <f>VLOOKUP($B183,[1]原始成績!$B$4:$P$220,14,FALSE)</f>
        <v>0</v>
      </c>
      <c r="T183" s="25">
        <f>VLOOKUP($B183,[1]原始成績!$B$4:$P$220,15,FALSE)</f>
        <v>5</v>
      </c>
      <c r="U183" s="25">
        <f t="shared" si="26"/>
        <v>5</v>
      </c>
      <c r="V183" s="26">
        <f t="shared" si="34"/>
        <v>10</v>
      </c>
      <c r="W183" s="24">
        <f t="shared" si="27"/>
        <v>21</v>
      </c>
      <c r="X183" s="27">
        <f t="shared" si="35"/>
        <v>10</v>
      </c>
    </row>
    <row r="184" spans="2:24" ht="17.25" thickBot="1" x14ac:dyDescent="0.3">
      <c r="B184" s="21" t="s">
        <v>461</v>
      </c>
      <c r="C184" s="38" t="s">
        <v>462</v>
      </c>
      <c r="D184" s="22" t="s">
        <v>238</v>
      </c>
      <c r="E184" s="39" t="s">
        <v>439</v>
      </c>
      <c r="F184" s="24">
        <f>VLOOKUP($B184,[1]原始成績!$B$4:$P$220,5,FALSE)</f>
        <v>80</v>
      </c>
      <c r="G184" s="25">
        <f>VLOOKUP($B184,[1]原始成績!$B$4:$P$220,6,FALSE)</f>
        <v>95.3</v>
      </c>
      <c r="H184" s="25">
        <f>VLOOKUP($B184,[1]原始成績!$B$4:$P$220,7,FALSE)</f>
        <v>75</v>
      </c>
      <c r="I184" s="25">
        <f>VLOOKUP($B184,[1]原始成績!$B$4:$P$220,8,FALSE)</f>
        <v>78</v>
      </c>
      <c r="J184" s="25">
        <f>VLOOKUP($B184,[1]原始成績!$B$4:$P$220,9,FALSE)</f>
        <v>80</v>
      </c>
      <c r="K184" s="25">
        <f t="shared" si="24"/>
        <v>95.3</v>
      </c>
      <c r="L184" s="26">
        <f t="shared" si="32"/>
        <v>12</v>
      </c>
      <c r="M184" s="24">
        <f>VLOOKUP($B184,[1]原始成績!$B$4:$P$220,10,FALSE)</f>
        <v>0</v>
      </c>
      <c r="N184" s="25">
        <f>VLOOKUP($B184,[1]原始成績!$B$4:$P$220,11,FALSE)</f>
        <v>0</v>
      </c>
      <c r="O184" s="25">
        <f>VLOOKUP($B184,[1]原始成績!$B$4:$P$220,12,FALSE)</f>
        <v>0</v>
      </c>
      <c r="P184" s="25">
        <f t="shared" si="25"/>
        <v>0</v>
      </c>
      <c r="Q184" s="27">
        <f t="shared" si="33"/>
        <v>5</v>
      </c>
      <c r="R184" s="28">
        <f>VLOOKUP($B184,[1]原始成績!$B$4:$P$220,13,FALSE)</f>
        <v>2</v>
      </c>
      <c r="S184" s="25">
        <f>VLOOKUP($B184,[1]原始成績!$B$4:$P$220,14,FALSE)</f>
        <v>0</v>
      </c>
      <c r="T184" s="25">
        <f>VLOOKUP($B184,[1]原始成績!$B$4:$P$220,15,FALSE)</f>
        <v>4</v>
      </c>
      <c r="U184" s="25">
        <f t="shared" si="26"/>
        <v>6</v>
      </c>
      <c r="V184" s="26">
        <f t="shared" si="34"/>
        <v>7</v>
      </c>
      <c r="W184" s="24">
        <f t="shared" si="27"/>
        <v>24</v>
      </c>
      <c r="X184" s="27">
        <f t="shared" si="35"/>
        <v>11</v>
      </c>
    </row>
    <row r="185" spans="2:24" ht="17.25" thickBot="1" x14ac:dyDescent="0.3">
      <c r="B185" s="21" t="s">
        <v>463</v>
      </c>
      <c r="C185" s="38" t="s">
        <v>464</v>
      </c>
      <c r="D185" s="22" t="s">
        <v>190</v>
      </c>
      <c r="E185" s="39" t="s">
        <v>439</v>
      </c>
      <c r="F185" s="24">
        <f>VLOOKUP($B185,[1]原始成績!$B$4:$P$220,5,FALSE)</f>
        <v>70</v>
      </c>
      <c r="G185" s="25">
        <f>VLOOKUP($B185,[1]原始成績!$B$4:$P$220,6,FALSE)</f>
        <v>70</v>
      </c>
      <c r="H185" s="25">
        <f>VLOOKUP($B185,[1]原始成績!$B$4:$P$220,7,FALSE)</f>
        <v>55</v>
      </c>
      <c r="I185" s="25">
        <f>VLOOKUP($B185,[1]原始成績!$B$4:$P$220,8,FALSE)</f>
        <v>60</v>
      </c>
      <c r="J185" s="25">
        <f>VLOOKUP($B185,[1]原始成績!$B$4:$P$220,9,FALSE)</f>
        <v>70</v>
      </c>
      <c r="K185" s="25">
        <f t="shared" si="24"/>
        <v>70</v>
      </c>
      <c r="L185" s="26">
        <f t="shared" si="32"/>
        <v>13</v>
      </c>
      <c r="M185" s="24">
        <f>VLOOKUP($B185,[1]原始成績!$B$4:$P$220,10,FALSE)</f>
        <v>0</v>
      </c>
      <c r="N185" s="25">
        <f>VLOOKUP($B185,[1]原始成績!$B$4:$P$220,11,FALSE)</f>
        <v>0</v>
      </c>
      <c r="O185" s="25">
        <f>VLOOKUP($B185,[1]原始成績!$B$4:$P$220,12,FALSE)</f>
        <v>0</v>
      </c>
      <c r="P185" s="25">
        <f t="shared" si="25"/>
        <v>0</v>
      </c>
      <c r="Q185" s="27">
        <f t="shared" si="33"/>
        <v>5</v>
      </c>
      <c r="R185" s="28">
        <f>VLOOKUP($B185,[1]原始成績!$B$4:$P$220,13,FALSE)</f>
        <v>0</v>
      </c>
      <c r="S185" s="25">
        <f>VLOOKUP($B185,[1]原始成績!$B$4:$P$220,14,FALSE)</f>
        <v>2</v>
      </c>
      <c r="T185" s="25">
        <f>VLOOKUP($B185,[1]原始成績!$B$4:$P$220,15,FALSE)</f>
        <v>3</v>
      </c>
      <c r="U185" s="25">
        <f t="shared" si="26"/>
        <v>5</v>
      </c>
      <c r="V185" s="26">
        <f t="shared" si="34"/>
        <v>10</v>
      </c>
      <c r="W185" s="24">
        <f t="shared" si="27"/>
        <v>28</v>
      </c>
      <c r="X185" s="27">
        <f t="shared" si="35"/>
        <v>12</v>
      </c>
    </row>
    <row r="186" spans="2:24" ht="17.25" thickBot="1" x14ac:dyDescent="0.3">
      <c r="B186" s="21" t="s">
        <v>465</v>
      </c>
      <c r="C186" s="21" t="s">
        <v>466</v>
      </c>
      <c r="D186" s="22" t="s">
        <v>190</v>
      </c>
      <c r="E186" s="39" t="s">
        <v>439</v>
      </c>
      <c r="F186" s="24">
        <f>VLOOKUP($B186,[1]原始成績!$B$4:$P$220,5,FALSE)</f>
        <v>50</v>
      </c>
      <c r="G186" s="25">
        <f>VLOOKUP($B186,[1]原始成績!$B$4:$P$220,6,FALSE)</f>
        <v>20.100000000000001</v>
      </c>
      <c r="H186" s="25">
        <f>VLOOKUP($B186,[1]原始成績!$B$4:$P$220,7,FALSE)</f>
        <v>55.6</v>
      </c>
      <c r="I186" s="25">
        <f>VLOOKUP($B186,[1]原始成績!$B$4:$P$220,8,FALSE)</f>
        <v>60.6</v>
      </c>
      <c r="J186" s="25">
        <f>VLOOKUP($B186,[1]原始成績!$B$4:$P$220,9,FALSE)</f>
        <v>52.9</v>
      </c>
      <c r="K186" s="25">
        <f t="shared" si="24"/>
        <v>60.6</v>
      </c>
      <c r="L186" s="26">
        <f t="shared" si="32"/>
        <v>14</v>
      </c>
      <c r="M186" s="24">
        <f>VLOOKUP($B186,[1]原始成績!$B$4:$P$220,10,FALSE)</f>
        <v>0</v>
      </c>
      <c r="N186" s="25">
        <f>VLOOKUP($B186,[1]原始成績!$B$4:$P$220,11,FALSE)</f>
        <v>0</v>
      </c>
      <c r="O186" s="25">
        <f>VLOOKUP($B186,[1]原始成績!$B$4:$P$220,12,FALSE)</f>
        <v>0</v>
      </c>
      <c r="P186" s="25">
        <f t="shared" si="25"/>
        <v>0</v>
      </c>
      <c r="Q186" s="27">
        <f t="shared" si="33"/>
        <v>5</v>
      </c>
      <c r="R186" s="28">
        <f>VLOOKUP($B186,[1]原始成績!$B$4:$P$220,13,FALSE)</f>
        <v>1</v>
      </c>
      <c r="S186" s="25">
        <f>VLOOKUP($B186,[1]原始成績!$B$4:$P$220,14,FALSE)</f>
        <v>0</v>
      </c>
      <c r="T186" s="25">
        <f>VLOOKUP($B186,[1]原始成績!$B$4:$P$220,15,FALSE)</f>
        <v>4</v>
      </c>
      <c r="U186" s="25">
        <f t="shared" si="26"/>
        <v>5</v>
      </c>
      <c r="V186" s="26">
        <f t="shared" si="34"/>
        <v>10</v>
      </c>
      <c r="W186" s="24">
        <f t="shared" si="27"/>
        <v>29</v>
      </c>
      <c r="X186" s="27">
        <f t="shared" si="35"/>
        <v>13</v>
      </c>
    </row>
    <row r="187" spans="2:24" ht="17.25" thickBot="1" x14ac:dyDescent="0.3">
      <c r="B187" s="21" t="s">
        <v>467</v>
      </c>
      <c r="C187" s="38" t="s">
        <v>468</v>
      </c>
      <c r="D187" s="22" t="s">
        <v>243</v>
      </c>
      <c r="E187" s="39" t="s">
        <v>439</v>
      </c>
      <c r="F187" s="24">
        <f>VLOOKUP($B187,[1]原始成績!$B$4:$P$220,5,FALSE)</f>
        <v>18.399999999999999</v>
      </c>
      <c r="G187" s="25">
        <f>VLOOKUP($B187,[1]原始成績!$B$4:$P$220,6,FALSE)</f>
        <v>49.9</v>
      </c>
      <c r="H187" s="25">
        <f>VLOOKUP($B187,[1]原始成績!$B$4:$P$220,7,FALSE)</f>
        <v>32.799999999999997</v>
      </c>
      <c r="I187" s="25">
        <f>VLOOKUP($B187,[1]原始成績!$B$4:$P$220,8,FALSE)</f>
        <v>10</v>
      </c>
      <c r="J187" s="25">
        <f>VLOOKUP($B187,[1]原始成績!$B$4:$P$220,9,FALSE)</f>
        <v>45</v>
      </c>
      <c r="K187" s="25">
        <f t="shared" si="24"/>
        <v>49.9</v>
      </c>
      <c r="L187" s="26">
        <f t="shared" si="32"/>
        <v>18</v>
      </c>
      <c r="M187" s="24">
        <f>VLOOKUP($B187,[1]原始成績!$B$4:$P$220,10,FALSE)</f>
        <v>0</v>
      </c>
      <c r="N187" s="25">
        <f>VLOOKUP($B187,[1]原始成績!$B$4:$P$220,11,FALSE)</f>
        <v>0</v>
      </c>
      <c r="O187" s="25">
        <f>VLOOKUP($B187,[1]原始成績!$B$4:$P$220,12,FALSE)</f>
        <v>0</v>
      </c>
      <c r="P187" s="25">
        <f t="shared" si="25"/>
        <v>0</v>
      </c>
      <c r="Q187" s="27">
        <f t="shared" si="33"/>
        <v>5</v>
      </c>
      <c r="R187" s="28">
        <f>VLOOKUP($B187,[1]原始成績!$B$4:$P$220,13,FALSE)</f>
        <v>0</v>
      </c>
      <c r="S187" s="25">
        <f>VLOOKUP($B187,[1]原始成績!$B$4:$P$220,14,FALSE)</f>
        <v>1</v>
      </c>
      <c r="T187" s="25">
        <f>VLOOKUP($B187,[1]原始成績!$B$4:$P$220,15,FALSE)</f>
        <v>5</v>
      </c>
      <c r="U187" s="25">
        <f t="shared" si="26"/>
        <v>6</v>
      </c>
      <c r="V187" s="26">
        <f t="shared" si="34"/>
        <v>7</v>
      </c>
      <c r="W187" s="24">
        <f t="shared" si="27"/>
        <v>30</v>
      </c>
      <c r="X187" s="27">
        <f t="shared" si="35"/>
        <v>14</v>
      </c>
    </row>
    <row r="188" spans="2:24" ht="17.25" thickBot="1" x14ac:dyDescent="0.3">
      <c r="B188" s="21" t="s">
        <v>469</v>
      </c>
      <c r="C188" s="38" t="s">
        <v>470</v>
      </c>
      <c r="D188" s="22" t="s">
        <v>281</v>
      </c>
      <c r="E188" s="39" t="s">
        <v>439</v>
      </c>
      <c r="F188" s="24">
        <f>VLOOKUP($B188,[1]原始成績!$B$4:$P$220,5,FALSE)</f>
        <v>58.3</v>
      </c>
      <c r="G188" s="25">
        <f>VLOOKUP($B188,[1]原始成績!$B$4:$P$220,6,FALSE)</f>
        <v>26</v>
      </c>
      <c r="H188" s="25">
        <f>VLOOKUP($B188,[1]原始成績!$B$4:$P$220,7,FALSE)</f>
        <v>52.9</v>
      </c>
      <c r="I188" s="25">
        <f>VLOOKUP($B188,[1]原始成績!$B$4:$P$220,8,FALSE)</f>
        <v>80.599999999999994</v>
      </c>
      <c r="J188" s="25">
        <f>VLOOKUP($B188,[1]原始成績!$B$4:$P$220,9,FALSE)</f>
        <v>100</v>
      </c>
      <c r="K188" s="25">
        <f t="shared" si="24"/>
        <v>100</v>
      </c>
      <c r="L188" s="26">
        <f t="shared" si="32"/>
        <v>11</v>
      </c>
      <c r="M188" s="24">
        <f>VLOOKUP($B188,[1]原始成績!$B$4:$P$220,10,FALSE)</f>
        <v>0</v>
      </c>
      <c r="N188" s="25">
        <f>VLOOKUP($B188,[1]原始成績!$B$4:$P$220,11,FALSE)</f>
        <v>0</v>
      </c>
      <c r="O188" s="25">
        <f>VLOOKUP($B188,[1]原始成績!$B$4:$P$220,12,FALSE)</f>
        <v>0</v>
      </c>
      <c r="P188" s="25">
        <f t="shared" si="25"/>
        <v>0</v>
      </c>
      <c r="Q188" s="27">
        <f t="shared" si="33"/>
        <v>5</v>
      </c>
      <c r="R188" s="28">
        <f>VLOOKUP($B188,[1]原始成績!$B$4:$P$220,13,FALSE)</f>
        <v>0</v>
      </c>
      <c r="S188" s="25">
        <f>VLOOKUP($B188,[1]原始成績!$B$4:$P$220,14,FALSE)</f>
        <v>4</v>
      </c>
      <c r="T188" s="25">
        <f>VLOOKUP($B188,[1]原始成績!$B$4:$P$220,15,FALSE)</f>
        <v>0</v>
      </c>
      <c r="U188" s="25">
        <f t="shared" si="26"/>
        <v>4</v>
      </c>
      <c r="V188" s="26">
        <f t="shared" si="34"/>
        <v>15</v>
      </c>
      <c r="W188" s="24">
        <f t="shared" si="27"/>
        <v>31</v>
      </c>
      <c r="X188" s="27">
        <f t="shared" si="35"/>
        <v>15</v>
      </c>
    </row>
    <row r="189" spans="2:24" ht="17.25" thickBot="1" x14ac:dyDescent="0.3">
      <c r="B189" s="21" t="s">
        <v>471</v>
      </c>
      <c r="C189" s="38" t="s">
        <v>472</v>
      </c>
      <c r="D189" s="22" t="s">
        <v>243</v>
      </c>
      <c r="E189" s="39" t="s">
        <v>439</v>
      </c>
      <c r="F189" s="24">
        <f>VLOOKUP($B189,[1]原始成績!$B$4:$P$220,5,FALSE)</f>
        <v>48.9</v>
      </c>
      <c r="G189" s="25">
        <f>VLOOKUP($B189,[1]原始成績!$B$4:$P$220,6,FALSE)</f>
        <v>50</v>
      </c>
      <c r="H189" s="25">
        <f>VLOOKUP($B189,[1]原始成績!$B$4:$P$220,7,FALSE)</f>
        <v>45</v>
      </c>
      <c r="I189" s="25">
        <f>VLOOKUP($B189,[1]原始成績!$B$4:$P$220,8,FALSE)</f>
        <v>45</v>
      </c>
      <c r="J189" s="25">
        <f>VLOOKUP($B189,[1]原始成績!$B$4:$P$220,9,FALSE)</f>
        <v>54</v>
      </c>
      <c r="K189" s="25">
        <f t="shared" si="24"/>
        <v>54</v>
      </c>
      <c r="L189" s="26">
        <f t="shared" si="32"/>
        <v>17</v>
      </c>
      <c r="M189" s="24">
        <f>VLOOKUP($B189,[1]原始成績!$B$4:$P$220,10,FALSE)</f>
        <v>0</v>
      </c>
      <c r="N189" s="25">
        <f>VLOOKUP($B189,[1]原始成績!$B$4:$P$220,11,FALSE)</f>
        <v>0</v>
      </c>
      <c r="O189" s="25">
        <f>VLOOKUP($B189,[1]原始成績!$B$4:$P$220,12,FALSE)</f>
        <v>0</v>
      </c>
      <c r="P189" s="25">
        <f t="shared" si="25"/>
        <v>0</v>
      </c>
      <c r="Q189" s="27">
        <f t="shared" si="33"/>
        <v>5</v>
      </c>
      <c r="R189" s="28">
        <f>VLOOKUP($B189,[1]原始成績!$B$4:$P$220,13,FALSE)</f>
        <v>0</v>
      </c>
      <c r="S189" s="25">
        <f>VLOOKUP($B189,[1]原始成績!$B$4:$P$220,14,FALSE)</f>
        <v>4</v>
      </c>
      <c r="T189" s="25">
        <f>VLOOKUP($B189,[1]原始成績!$B$4:$P$220,15,FALSE)</f>
        <v>0</v>
      </c>
      <c r="U189" s="25">
        <f t="shared" si="26"/>
        <v>4</v>
      </c>
      <c r="V189" s="26">
        <f t="shared" si="34"/>
        <v>15</v>
      </c>
      <c r="W189" s="24">
        <f t="shared" si="27"/>
        <v>37</v>
      </c>
      <c r="X189" s="27">
        <f t="shared" si="35"/>
        <v>16</v>
      </c>
    </row>
    <row r="190" spans="2:24" ht="17.25" thickBot="1" x14ac:dyDescent="0.3">
      <c r="B190" s="21" t="s">
        <v>473</v>
      </c>
      <c r="C190" s="21" t="s">
        <v>474</v>
      </c>
      <c r="D190" s="22" t="s">
        <v>190</v>
      </c>
      <c r="E190" s="39" t="s">
        <v>439</v>
      </c>
      <c r="F190" s="24">
        <f>VLOOKUP($B190,[1]原始成績!$B$4:$P$220,5,FALSE)</f>
        <v>56.8</v>
      </c>
      <c r="G190" s="25">
        <f>VLOOKUP($B190,[1]原始成績!$B$4:$P$220,6,FALSE)</f>
        <v>43.2</v>
      </c>
      <c r="H190" s="25">
        <f>VLOOKUP($B190,[1]原始成績!$B$4:$P$220,7,FALSE)</f>
        <v>52.3</v>
      </c>
      <c r="I190" s="25">
        <f>VLOOKUP($B190,[1]原始成績!$B$4:$P$220,8,FALSE)</f>
        <v>58.2</v>
      </c>
      <c r="J190" s="25">
        <f>VLOOKUP($B190,[1]原始成績!$B$4:$P$220,9,FALSE)</f>
        <v>41.6</v>
      </c>
      <c r="K190" s="25">
        <f t="shared" si="24"/>
        <v>58.2</v>
      </c>
      <c r="L190" s="26">
        <f t="shared" si="32"/>
        <v>16</v>
      </c>
      <c r="M190" s="24">
        <f>VLOOKUP($B190,[1]原始成績!$B$4:$P$220,10,FALSE)</f>
        <v>0</v>
      </c>
      <c r="N190" s="25">
        <f>VLOOKUP($B190,[1]原始成績!$B$4:$P$220,11,FALSE)</f>
        <v>0</v>
      </c>
      <c r="O190" s="25">
        <f>VLOOKUP($B190,[1]原始成績!$B$4:$P$220,12,FALSE)</f>
        <v>0</v>
      </c>
      <c r="P190" s="25">
        <f t="shared" si="25"/>
        <v>0</v>
      </c>
      <c r="Q190" s="27">
        <f t="shared" si="33"/>
        <v>5</v>
      </c>
      <c r="R190" s="28">
        <f>VLOOKUP($B190,[1]原始成績!$B$4:$P$220,13,FALSE)</f>
        <v>0</v>
      </c>
      <c r="S190" s="25">
        <f>VLOOKUP($B190,[1]原始成績!$B$4:$P$220,14,FALSE)</f>
        <v>0</v>
      </c>
      <c r="T190" s="25">
        <f>VLOOKUP($B190,[1]原始成績!$B$4:$P$220,15,FALSE)</f>
        <v>3</v>
      </c>
      <c r="U190" s="25">
        <f t="shared" si="26"/>
        <v>3</v>
      </c>
      <c r="V190" s="26">
        <f t="shared" si="34"/>
        <v>17</v>
      </c>
      <c r="W190" s="24">
        <f t="shared" si="27"/>
        <v>38</v>
      </c>
      <c r="X190" s="27">
        <f t="shared" si="35"/>
        <v>17</v>
      </c>
    </row>
    <row r="191" spans="2:24" ht="17.25" thickBot="1" x14ac:dyDescent="0.3">
      <c r="B191" s="21" t="s">
        <v>475</v>
      </c>
      <c r="C191" s="21" t="s">
        <v>476</v>
      </c>
      <c r="D191" s="22" t="s">
        <v>190</v>
      </c>
      <c r="E191" s="39" t="s">
        <v>439</v>
      </c>
      <c r="F191" s="30">
        <f>VLOOKUP($B191,[1]原始成績!$B$4:$P$220,5,FALSE)</f>
        <v>5</v>
      </c>
      <c r="G191" s="31">
        <f>VLOOKUP($B191,[1]原始成績!$B$4:$P$220,6,FALSE)</f>
        <v>58.3</v>
      </c>
      <c r="H191" s="31">
        <f>VLOOKUP($B191,[1]原始成績!$B$4:$P$220,7,FALSE)</f>
        <v>43.2</v>
      </c>
      <c r="I191" s="31">
        <f>VLOOKUP($B191,[1]原始成績!$B$4:$P$220,8,FALSE)</f>
        <v>5</v>
      </c>
      <c r="J191" s="31">
        <f>VLOOKUP($B191,[1]原始成績!$B$4:$P$220,9,FALSE)</f>
        <v>38.299999999999997</v>
      </c>
      <c r="K191" s="31">
        <f t="shared" si="24"/>
        <v>58.3</v>
      </c>
      <c r="L191" s="32">
        <f t="shared" si="32"/>
        <v>15</v>
      </c>
      <c r="M191" s="30">
        <f>VLOOKUP($B191,[1]原始成績!$B$4:$P$220,10,FALSE)</f>
        <v>0</v>
      </c>
      <c r="N191" s="31">
        <f>VLOOKUP($B191,[1]原始成績!$B$4:$P$220,11,FALSE)</f>
        <v>0</v>
      </c>
      <c r="O191" s="31">
        <f>VLOOKUP($B191,[1]原始成績!$B$4:$P$220,12,FALSE)</f>
        <v>0</v>
      </c>
      <c r="P191" s="31">
        <f t="shared" si="25"/>
        <v>0</v>
      </c>
      <c r="Q191" s="33">
        <f t="shared" si="33"/>
        <v>5</v>
      </c>
      <c r="R191" s="34">
        <f>VLOOKUP($B191,[1]原始成績!$B$4:$P$220,13,FALSE)</f>
        <v>0</v>
      </c>
      <c r="S191" s="31">
        <f>VLOOKUP($B191,[1]原始成績!$B$4:$P$220,14,FALSE)</f>
        <v>1</v>
      </c>
      <c r="T191" s="31">
        <f>VLOOKUP($B191,[1]原始成績!$B$4:$P$220,15,FALSE)</f>
        <v>0</v>
      </c>
      <c r="U191" s="31">
        <f t="shared" si="26"/>
        <v>1</v>
      </c>
      <c r="V191" s="32">
        <f t="shared" si="34"/>
        <v>18</v>
      </c>
      <c r="W191" s="30">
        <f t="shared" si="27"/>
        <v>38</v>
      </c>
      <c r="X191" s="33">
        <f t="shared" si="35"/>
        <v>17</v>
      </c>
    </row>
    <row r="192" spans="2:24" ht="17.25" thickBot="1" x14ac:dyDescent="0.3">
      <c r="B192" s="70" t="s">
        <v>477</v>
      </c>
      <c r="C192" s="86" t="s">
        <v>478</v>
      </c>
      <c r="D192" s="71" t="s">
        <v>315</v>
      </c>
      <c r="E192" s="85" t="s">
        <v>479</v>
      </c>
      <c r="F192" s="80">
        <f>VLOOKUP($B192,[1]原始成績!$B$4:$P$220,5,FALSE)</f>
        <v>159.1</v>
      </c>
      <c r="G192" s="81">
        <f>VLOOKUP($B192,[1]原始成績!$B$4:$P$220,6,FALSE)</f>
        <v>162.19999999999999</v>
      </c>
      <c r="H192" s="81">
        <f>VLOOKUP($B192,[1]原始成績!$B$4:$P$220,7,FALSE)</f>
        <v>160</v>
      </c>
      <c r="I192" s="81">
        <f>VLOOKUP($B192,[1]原始成績!$B$4:$P$220,8,FALSE)</f>
        <v>116.2</v>
      </c>
      <c r="J192" s="81">
        <f>VLOOKUP($B192,[1]原始成績!$B$4:$P$220,9,FALSE)</f>
        <v>146.30000000000001</v>
      </c>
      <c r="K192" s="81">
        <f t="shared" si="24"/>
        <v>162.19999999999999</v>
      </c>
      <c r="L192" s="82">
        <f t="shared" ref="L192:L206" si="36">RANK($K192,$K$192:$K$206)</f>
        <v>1</v>
      </c>
      <c r="M192" s="80">
        <f>VLOOKUP($B192,[1]原始成績!$B$4:$P$220,10,FALSE)</f>
        <v>0</v>
      </c>
      <c r="N192" s="81">
        <f>VLOOKUP($B192,[1]原始成績!$B$4:$P$220,11,FALSE)</f>
        <v>3</v>
      </c>
      <c r="O192" s="81">
        <f>VLOOKUP($B192,[1]原始成績!$B$4:$P$220,12,FALSE)</f>
        <v>0</v>
      </c>
      <c r="P192" s="81">
        <f t="shared" si="25"/>
        <v>3</v>
      </c>
      <c r="Q192" s="83">
        <f t="shared" ref="Q192:Q206" si="37">RANK($P192,$P$192:$P$206)</f>
        <v>1</v>
      </c>
      <c r="R192" s="84">
        <f>VLOOKUP($B192,[1]原始成績!$B$4:$P$220,13,FALSE)</f>
        <v>0</v>
      </c>
      <c r="S192" s="81">
        <f>VLOOKUP($B192,[1]原始成績!$B$4:$P$220,14,FALSE)</f>
        <v>1</v>
      </c>
      <c r="T192" s="81">
        <f>VLOOKUP($B192,[1]原始成績!$B$4:$P$220,15,FALSE)</f>
        <v>4</v>
      </c>
      <c r="U192" s="81">
        <f t="shared" si="26"/>
        <v>5</v>
      </c>
      <c r="V192" s="82">
        <f t="shared" ref="V192:V206" si="38">RANK($U192,$U$192:$U$206)</f>
        <v>8</v>
      </c>
      <c r="W192" s="80">
        <f t="shared" si="27"/>
        <v>10</v>
      </c>
      <c r="X192" s="83">
        <f t="shared" ref="X192:X206" si="39">RANK($W192,$W$192:$W$206,1)</f>
        <v>1</v>
      </c>
    </row>
    <row r="193" spans="2:24" ht="17.25" thickBot="1" x14ac:dyDescent="0.3">
      <c r="B193" s="70" t="s">
        <v>480</v>
      </c>
      <c r="C193" s="70" t="s">
        <v>481</v>
      </c>
      <c r="D193" s="71" t="s">
        <v>174</v>
      </c>
      <c r="E193" s="85" t="s">
        <v>479</v>
      </c>
      <c r="F193" s="73">
        <f>VLOOKUP($B193,[1]原始成績!$B$4:$P$220,5,FALSE)</f>
        <v>101.5</v>
      </c>
      <c r="G193" s="74">
        <f>VLOOKUP($B193,[1]原始成績!$B$4:$P$220,6,FALSE)</f>
        <v>110.3</v>
      </c>
      <c r="H193" s="74">
        <f>VLOOKUP($B193,[1]原始成績!$B$4:$P$220,7,FALSE)</f>
        <v>99.5</v>
      </c>
      <c r="I193" s="74">
        <f>VLOOKUP($B193,[1]原始成績!$B$4:$P$220,8,FALSE)</f>
        <v>116.8</v>
      </c>
      <c r="J193" s="74">
        <f>VLOOKUP($B193,[1]原始成績!$B$4:$P$220,9,FALSE)</f>
        <v>86.4</v>
      </c>
      <c r="K193" s="74">
        <f t="shared" si="24"/>
        <v>116.8</v>
      </c>
      <c r="L193" s="75">
        <f t="shared" si="36"/>
        <v>2</v>
      </c>
      <c r="M193" s="73">
        <f>VLOOKUP($B193,[1]原始成績!$B$4:$P$220,10,FALSE)</f>
        <v>0</v>
      </c>
      <c r="N193" s="74">
        <f>VLOOKUP($B193,[1]原始成績!$B$4:$P$220,11,FALSE)</f>
        <v>0</v>
      </c>
      <c r="O193" s="74">
        <f>VLOOKUP($B193,[1]原始成績!$B$4:$P$220,12,FALSE)</f>
        <v>0</v>
      </c>
      <c r="P193" s="74">
        <f t="shared" si="25"/>
        <v>0</v>
      </c>
      <c r="Q193" s="76">
        <f t="shared" si="37"/>
        <v>6</v>
      </c>
      <c r="R193" s="77">
        <f>VLOOKUP($B193,[1]原始成績!$B$4:$P$220,13,FALSE)</f>
        <v>1</v>
      </c>
      <c r="S193" s="74">
        <f>VLOOKUP($B193,[1]原始成績!$B$4:$P$220,14,FALSE)</f>
        <v>1</v>
      </c>
      <c r="T193" s="74">
        <f>VLOOKUP($B193,[1]原始成績!$B$4:$P$220,15,FALSE)</f>
        <v>4</v>
      </c>
      <c r="U193" s="74">
        <f t="shared" si="26"/>
        <v>6</v>
      </c>
      <c r="V193" s="75">
        <f t="shared" si="38"/>
        <v>5</v>
      </c>
      <c r="W193" s="73">
        <f t="shared" si="27"/>
        <v>13</v>
      </c>
      <c r="X193" s="76">
        <f t="shared" si="39"/>
        <v>2</v>
      </c>
    </row>
    <row r="194" spans="2:24" ht="17.25" thickBot="1" x14ac:dyDescent="0.3">
      <c r="B194" s="70" t="s">
        <v>482</v>
      </c>
      <c r="C194" s="86" t="s">
        <v>483</v>
      </c>
      <c r="D194" s="71" t="s">
        <v>484</v>
      </c>
      <c r="E194" s="85" t="s">
        <v>479</v>
      </c>
      <c r="F194" s="73">
        <f>VLOOKUP($B194,[1]原始成績!$B$4:$P$220,5,FALSE)</f>
        <v>100</v>
      </c>
      <c r="G194" s="74">
        <f>VLOOKUP($B194,[1]原始成績!$B$4:$P$220,6,FALSE)</f>
        <v>82.8</v>
      </c>
      <c r="H194" s="74">
        <f>VLOOKUP($B194,[1]原始成績!$B$4:$P$220,7,FALSE)</f>
        <v>80.7</v>
      </c>
      <c r="I194" s="74">
        <f>VLOOKUP($B194,[1]原始成績!$B$4:$P$220,8,FALSE)</f>
        <v>45</v>
      </c>
      <c r="J194" s="74">
        <f>VLOOKUP($B194,[1]原始成績!$B$4:$P$220,9,FALSE)</f>
        <v>104.7</v>
      </c>
      <c r="K194" s="74">
        <f t="shared" si="24"/>
        <v>104.7</v>
      </c>
      <c r="L194" s="75">
        <f t="shared" si="36"/>
        <v>3</v>
      </c>
      <c r="M194" s="73">
        <f>VLOOKUP($B194,[1]原始成績!$B$4:$P$220,10,FALSE)</f>
        <v>0</v>
      </c>
      <c r="N194" s="74">
        <f>VLOOKUP($B194,[1]原始成績!$B$4:$P$220,11,FALSE)</f>
        <v>0</v>
      </c>
      <c r="O194" s="74">
        <f>VLOOKUP($B194,[1]原始成績!$B$4:$P$220,12,FALSE)</f>
        <v>1</v>
      </c>
      <c r="P194" s="74">
        <f t="shared" si="25"/>
        <v>1</v>
      </c>
      <c r="Q194" s="76">
        <f t="shared" si="37"/>
        <v>2</v>
      </c>
      <c r="R194" s="77">
        <f>VLOOKUP($B194,[1]原始成績!$B$4:$P$220,13,FALSE)</f>
        <v>0</v>
      </c>
      <c r="S194" s="74">
        <f>VLOOKUP($B194,[1]原始成績!$B$4:$P$220,14,FALSE)</f>
        <v>2</v>
      </c>
      <c r="T194" s="74">
        <f>VLOOKUP($B194,[1]原始成績!$B$4:$P$220,15,FALSE)</f>
        <v>3</v>
      </c>
      <c r="U194" s="74">
        <f t="shared" si="26"/>
        <v>5</v>
      </c>
      <c r="V194" s="75">
        <f t="shared" si="38"/>
        <v>8</v>
      </c>
      <c r="W194" s="73">
        <f t="shared" si="27"/>
        <v>13</v>
      </c>
      <c r="X194" s="76">
        <v>3</v>
      </c>
    </row>
    <row r="195" spans="2:24" ht="17.25" thickBot="1" x14ac:dyDescent="0.3">
      <c r="B195" s="7" t="s">
        <v>485</v>
      </c>
      <c r="C195" s="41" t="s">
        <v>486</v>
      </c>
      <c r="D195" s="9" t="s">
        <v>487</v>
      </c>
      <c r="E195" s="37" t="s">
        <v>479</v>
      </c>
      <c r="F195" s="11">
        <f>VLOOKUP($B195,[1]原始成績!$B$4:$P$220,5,FALSE)</f>
        <v>88</v>
      </c>
      <c r="G195" s="12">
        <f>VLOOKUP($B195,[1]原始成績!$B$4:$P$220,6,FALSE)</f>
        <v>57.5</v>
      </c>
      <c r="H195" s="12">
        <f>VLOOKUP($B195,[1]原始成績!$B$4:$P$220,7,FALSE)</f>
        <v>88.8</v>
      </c>
      <c r="I195" s="12">
        <f>VLOOKUP($B195,[1]原始成績!$B$4:$P$220,8,FALSE)</f>
        <v>91.5</v>
      </c>
      <c r="J195" s="12">
        <f>VLOOKUP($B195,[1]原始成績!$B$4:$P$220,9,FALSE)</f>
        <v>85.6</v>
      </c>
      <c r="K195" s="12">
        <f t="shared" si="24"/>
        <v>91.5</v>
      </c>
      <c r="L195" s="13">
        <f t="shared" si="36"/>
        <v>8</v>
      </c>
      <c r="M195" s="11">
        <f>VLOOKUP($B195,[1]原始成績!$B$4:$P$220,10,FALSE)</f>
        <v>0</v>
      </c>
      <c r="N195" s="12">
        <f>VLOOKUP($B195,[1]原始成績!$B$4:$P$220,11,FALSE)</f>
        <v>0</v>
      </c>
      <c r="O195" s="12">
        <f>VLOOKUP($B195,[1]原始成績!$B$4:$P$220,12,FALSE)</f>
        <v>1</v>
      </c>
      <c r="P195" s="12">
        <f t="shared" si="25"/>
        <v>1</v>
      </c>
      <c r="Q195" s="14">
        <f t="shared" si="37"/>
        <v>2</v>
      </c>
      <c r="R195" s="15">
        <f>VLOOKUP($B195,[1]原始成績!$B$4:$P$220,13,FALSE)</f>
        <v>0</v>
      </c>
      <c r="S195" s="12">
        <f>VLOOKUP($B195,[1]原始成績!$B$4:$P$220,14,FALSE)</f>
        <v>4</v>
      </c>
      <c r="T195" s="12">
        <f>VLOOKUP($B195,[1]原始成績!$B$4:$P$220,15,FALSE)</f>
        <v>3</v>
      </c>
      <c r="U195" s="12">
        <f t="shared" si="26"/>
        <v>7</v>
      </c>
      <c r="V195" s="13">
        <f t="shared" si="38"/>
        <v>3</v>
      </c>
      <c r="W195" s="11">
        <f t="shared" si="27"/>
        <v>13</v>
      </c>
      <c r="X195" s="14">
        <v>4</v>
      </c>
    </row>
    <row r="196" spans="2:24" ht="17.25" thickBot="1" x14ac:dyDescent="0.3">
      <c r="B196" s="7" t="s">
        <v>488</v>
      </c>
      <c r="C196" s="41" t="s">
        <v>489</v>
      </c>
      <c r="D196" s="9" t="s">
        <v>490</v>
      </c>
      <c r="E196" s="37" t="s">
        <v>479</v>
      </c>
      <c r="F196" s="11">
        <f>VLOOKUP($B196,[1]原始成績!$B$4:$P$220,5,FALSE)</f>
        <v>104.5</v>
      </c>
      <c r="G196" s="12">
        <f>VLOOKUP($B196,[1]原始成績!$B$4:$P$220,6,FALSE)</f>
        <v>99.7</v>
      </c>
      <c r="H196" s="12">
        <f>VLOOKUP($B196,[1]原始成績!$B$4:$P$220,7,FALSE)</f>
        <v>96</v>
      </c>
      <c r="I196" s="12">
        <f>VLOOKUP($B196,[1]原始成績!$B$4:$P$220,8,FALSE)</f>
        <v>91</v>
      </c>
      <c r="J196" s="12">
        <f>VLOOKUP($B196,[1]原始成績!$B$4:$P$220,9,FALSE)</f>
        <v>96.4</v>
      </c>
      <c r="K196" s="12">
        <f t="shared" ref="K196:K220" si="40">LARGE(F196:J196,1)</f>
        <v>104.5</v>
      </c>
      <c r="L196" s="13">
        <f t="shared" si="36"/>
        <v>4</v>
      </c>
      <c r="M196" s="11">
        <f>VLOOKUP($B196,[1]原始成績!$B$4:$P$220,10,FALSE)</f>
        <v>0</v>
      </c>
      <c r="N196" s="12">
        <f>VLOOKUP($B196,[1]原始成績!$B$4:$P$220,11,FALSE)</f>
        <v>0</v>
      </c>
      <c r="O196" s="12">
        <f>VLOOKUP($B196,[1]原始成績!$B$4:$P$220,12,FALSE)</f>
        <v>1</v>
      </c>
      <c r="P196" s="12">
        <f t="shared" ref="P196:P220" si="41">SUM($M196:$O196)</f>
        <v>1</v>
      </c>
      <c r="Q196" s="14">
        <f t="shared" si="37"/>
        <v>2</v>
      </c>
      <c r="R196" s="15">
        <f>VLOOKUP($B196,[1]原始成績!$B$4:$P$220,13,FALSE)</f>
        <v>0</v>
      </c>
      <c r="S196" s="12">
        <f>VLOOKUP($B196,[1]原始成績!$B$4:$P$220,14,FALSE)</f>
        <v>1</v>
      </c>
      <c r="T196" s="12">
        <f>VLOOKUP($B196,[1]原始成績!$B$4:$P$220,15,FALSE)</f>
        <v>4</v>
      </c>
      <c r="U196" s="12">
        <f t="shared" ref="U196:U220" si="42">SUM($R196:$T196)</f>
        <v>5</v>
      </c>
      <c r="V196" s="13">
        <f t="shared" si="38"/>
        <v>8</v>
      </c>
      <c r="W196" s="11">
        <f t="shared" ref="W196:W220" si="43">L196+Q196+V196</f>
        <v>14</v>
      </c>
      <c r="X196" s="14">
        <f t="shared" si="39"/>
        <v>5</v>
      </c>
    </row>
    <row r="197" spans="2:24" ht="17.25" thickBot="1" x14ac:dyDescent="0.3">
      <c r="B197" s="7" t="s">
        <v>491</v>
      </c>
      <c r="C197" s="9" t="s">
        <v>492</v>
      </c>
      <c r="D197" s="9" t="s">
        <v>217</v>
      </c>
      <c r="E197" s="37" t="s">
        <v>479</v>
      </c>
      <c r="F197" s="11">
        <f>VLOOKUP($B197,[1]原始成績!$B$4:$P$220,5,FALSE)</f>
        <v>54.8</v>
      </c>
      <c r="G197" s="12">
        <f>VLOOKUP($B197,[1]原始成績!$B$4:$P$220,6,FALSE)</f>
        <v>42.2</v>
      </c>
      <c r="H197" s="12">
        <f>VLOOKUP($B197,[1]原始成績!$B$4:$P$220,7,FALSE)</f>
        <v>90</v>
      </c>
      <c r="I197" s="12">
        <f>VLOOKUP($B197,[1]原始成績!$B$4:$P$220,8,FALSE)</f>
        <v>77.3</v>
      </c>
      <c r="J197" s="12">
        <f>VLOOKUP($B197,[1]原始成績!$B$4:$P$220,9,FALSE)</f>
        <v>94.6</v>
      </c>
      <c r="K197" s="12">
        <f t="shared" si="40"/>
        <v>94.6</v>
      </c>
      <c r="L197" s="13">
        <f t="shared" si="36"/>
        <v>7</v>
      </c>
      <c r="M197" s="11">
        <f>VLOOKUP($B197,[1]原始成績!$B$4:$P$220,10,FALSE)</f>
        <v>0</v>
      </c>
      <c r="N197" s="12">
        <f>VLOOKUP($B197,[1]原始成績!$B$4:$P$220,11,FALSE)</f>
        <v>0</v>
      </c>
      <c r="O197" s="12">
        <f>VLOOKUP($B197,[1]原始成績!$B$4:$P$220,12,FALSE)</f>
        <v>0</v>
      </c>
      <c r="P197" s="12">
        <f t="shared" si="41"/>
        <v>0</v>
      </c>
      <c r="Q197" s="14">
        <f t="shared" si="37"/>
        <v>6</v>
      </c>
      <c r="R197" s="15">
        <f>VLOOKUP($B197,[1]原始成績!$B$4:$P$220,13,FALSE)</f>
        <v>0</v>
      </c>
      <c r="S197" s="12">
        <f>VLOOKUP($B197,[1]原始成績!$B$4:$P$220,14,FALSE)</f>
        <v>3</v>
      </c>
      <c r="T197" s="12">
        <f>VLOOKUP($B197,[1]原始成績!$B$4:$P$220,15,FALSE)</f>
        <v>5</v>
      </c>
      <c r="U197" s="12">
        <f t="shared" si="42"/>
        <v>8</v>
      </c>
      <c r="V197" s="13">
        <f t="shared" si="38"/>
        <v>2</v>
      </c>
      <c r="W197" s="11">
        <f t="shared" si="43"/>
        <v>15</v>
      </c>
      <c r="X197" s="14">
        <f t="shared" si="39"/>
        <v>6</v>
      </c>
    </row>
    <row r="198" spans="2:24" ht="17.25" thickBot="1" x14ac:dyDescent="0.3">
      <c r="B198" s="7" t="s">
        <v>493</v>
      </c>
      <c r="C198" s="9" t="s">
        <v>494</v>
      </c>
      <c r="D198" s="9" t="s">
        <v>495</v>
      </c>
      <c r="E198" s="37" t="s">
        <v>479</v>
      </c>
      <c r="F198" s="11">
        <f>VLOOKUP($B198,[1]原始成績!$B$4:$P$220,5,FALSE)</f>
        <v>99.3</v>
      </c>
      <c r="G198" s="12">
        <f>VLOOKUP($B198,[1]原始成績!$B$4:$P$220,6,FALSE)</f>
        <v>45.8</v>
      </c>
      <c r="H198" s="12">
        <f>VLOOKUP($B198,[1]原始成績!$B$4:$P$220,7,FALSE)</f>
        <v>82.6</v>
      </c>
      <c r="I198" s="12">
        <f>VLOOKUP($B198,[1]原始成績!$B$4:$P$220,8,FALSE)</f>
        <v>28.6</v>
      </c>
      <c r="J198" s="12">
        <f>VLOOKUP($B198,[1]原始成績!$B$4:$P$220,9,FALSE)</f>
        <v>85.3</v>
      </c>
      <c r="K198" s="12">
        <f t="shared" si="40"/>
        <v>99.3</v>
      </c>
      <c r="L198" s="13">
        <f t="shared" si="36"/>
        <v>5</v>
      </c>
      <c r="M198" s="11">
        <f>VLOOKUP($B198,[1]原始成績!$B$4:$P$220,10,FALSE)</f>
        <v>0</v>
      </c>
      <c r="N198" s="12">
        <f>VLOOKUP($B198,[1]原始成績!$B$4:$P$220,11,FALSE)</f>
        <v>0</v>
      </c>
      <c r="O198" s="12">
        <f>VLOOKUP($B198,[1]原始成績!$B$4:$P$220,12,FALSE)</f>
        <v>0</v>
      </c>
      <c r="P198" s="12">
        <f t="shared" si="41"/>
        <v>0</v>
      </c>
      <c r="Q198" s="14">
        <f t="shared" si="37"/>
        <v>6</v>
      </c>
      <c r="R198" s="15">
        <f>VLOOKUP($B198,[1]原始成績!$B$4:$P$220,13,FALSE)</f>
        <v>0</v>
      </c>
      <c r="S198" s="12">
        <f>VLOOKUP($B198,[1]原始成績!$B$4:$P$220,14,FALSE)</f>
        <v>1</v>
      </c>
      <c r="T198" s="12">
        <f>VLOOKUP($B198,[1]原始成績!$B$4:$P$220,15,FALSE)</f>
        <v>5</v>
      </c>
      <c r="U198" s="12">
        <f t="shared" si="42"/>
        <v>6</v>
      </c>
      <c r="V198" s="13">
        <f t="shared" si="38"/>
        <v>5</v>
      </c>
      <c r="W198" s="11">
        <f t="shared" si="43"/>
        <v>16</v>
      </c>
      <c r="X198" s="14">
        <f t="shared" si="39"/>
        <v>7</v>
      </c>
    </row>
    <row r="199" spans="2:24" ht="17.25" thickBot="1" x14ac:dyDescent="0.3">
      <c r="B199" s="7" t="s">
        <v>496</v>
      </c>
      <c r="C199" s="41" t="s">
        <v>497</v>
      </c>
      <c r="D199" s="9" t="s">
        <v>397</v>
      </c>
      <c r="E199" s="37" t="s">
        <v>479</v>
      </c>
      <c r="F199" s="11">
        <f>VLOOKUP($B199,[1]原始成績!$B$4:$P$220,5,FALSE)</f>
        <v>90</v>
      </c>
      <c r="G199" s="12">
        <f>VLOOKUP($B199,[1]原始成績!$B$4:$P$220,6,FALSE)</f>
        <v>80</v>
      </c>
      <c r="H199" s="12">
        <f>VLOOKUP($B199,[1]原始成績!$B$4:$P$220,7,FALSE)</f>
        <v>85</v>
      </c>
      <c r="I199" s="12">
        <f>VLOOKUP($B199,[1]原始成績!$B$4:$P$220,8,FALSE)</f>
        <v>90</v>
      </c>
      <c r="J199" s="12">
        <f>VLOOKUP($B199,[1]原始成績!$B$4:$P$220,9,FALSE)</f>
        <v>80</v>
      </c>
      <c r="K199" s="12">
        <f t="shared" si="40"/>
        <v>90</v>
      </c>
      <c r="L199" s="13">
        <f t="shared" si="36"/>
        <v>10</v>
      </c>
      <c r="M199" s="11">
        <f>VLOOKUP($B199,[1]原始成績!$B$4:$P$220,10,FALSE)</f>
        <v>0</v>
      </c>
      <c r="N199" s="12">
        <f>VLOOKUP($B199,[1]原始成績!$B$4:$P$220,11,FALSE)</f>
        <v>0</v>
      </c>
      <c r="O199" s="12">
        <f>VLOOKUP($B199,[1]原始成績!$B$4:$P$220,12,FALSE)</f>
        <v>0</v>
      </c>
      <c r="P199" s="12">
        <f t="shared" si="41"/>
        <v>0</v>
      </c>
      <c r="Q199" s="14">
        <f t="shared" si="37"/>
        <v>6</v>
      </c>
      <c r="R199" s="15">
        <f>VLOOKUP($B199,[1]原始成績!$B$4:$P$220,13,FALSE)</f>
        <v>0</v>
      </c>
      <c r="S199" s="12">
        <f>VLOOKUP($B199,[1]原始成績!$B$4:$P$220,14,FALSE)</f>
        <v>2</v>
      </c>
      <c r="T199" s="12">
        <f>VLOOKUP($B199,[1]原始成績!$B$4:$P$220,15,FALSE)</f>
        <v>5</v>
      </c>
      <c r="U199" s="12">
        <f t="shared" si="42"/>
        <v>7</v>
      </c>
      <c r="V199" s="13">
        <f t="shared" si="38"/>
        <v>3</v>
      </c>
      <c r="W199" s="11">
        <f t="shared" si="43"/>
        <v>19</v>
      </c>
      <c r="X199" s="14">
        <f t="shared" si="39"/>
        <v>8</v>
      </c>
    </row>
    <row r="200" spans="2:24" ht="17.25" thickBot="1" x14ac:dyDescent="0.3">
      <c r="B200" s="7" t="s">
        <v>498</v>
      </c>
      <c r="C200" s="41" t="s">
        <v>499</v>
      </c>
      <c r="D200" s="9" t="s">
        <v>500</v>
      </c>
      <c r="E200" s="37" t="s">
        <v>479</v>
      </c>
      <c r="F200" s="11">
        <f>VLOOKUP($B200,[1]原始成績!$B$4:$P$220,5,FALSE)</f>
        <v>75</v>
      </c>
      <c r="G200" s="12">
        <f>VLOOKUP($B200,[1]原始成績!$B$4:$P$220,6,FALSE)</f>
        <v>91.1</v>
      </c>
      <c r="H200" s="12">
        <f>VLOOKUP($B200,[1]原始成績!$B$4:$P$220,7,FALSE)</f>
        <v>96.7</v>
      </c>
      <c r="I200" s="12">
        <f>VLOOKUP($B200,[1]原始成績!$B$4:$P$220,8,FALSE)</f>
        <v>79.2</v>
      </c>
      <c r="J200" s="12">
        <f>VLOOKUP($B200,[1]原始成績!$B$4:$P$220,9,FALSE)</f>
        <v>87.5</v>
      </c>
      <c r="K200" s="12">
        <f t="shared" si="40"/>
        <v>96.7</v>
      </c>
      <c r="L200" s="13">
        <f t="shared" si="36"/>
        <v>6</v>
      </c>
      <c r="M200" s="11">
        <f>VLOOKUP($B200,[1]原始成績!$B$4:$P$220,10,FALSE)</f>
        <v>0</v>
      </c>
      <c r="N200" s="12">
        <f>VLOOKUP($B200,[1]原始成績!$B$4:$P$220,11,FALSE)</f>
        <v>0</v>
      </c>
      <c r="O200" s="12">
        <f>VLOOKUP($B200,[1]原始成績!$B$4:$P$220,12,FALSE)</f>
        <v>0</v>
      </c>
      <c r="P200" s="12">
        <f t="shared" si="41"/>
        <v>0</v>
      </c>
      <c r="Q200" s="14">
        <f t="shared" si="37"/>
        <v>6</v>
      </c>
      <c r="R200" s="15">
        <f>VLOOKUP($B200,[1]原始成績!$B$4:$P$220,13,FALSE)</f>
        <v>2</v>
      </c>
      <c r="S200" s="12">
        <f>VLOOKUP($B200,[1]原始成績!$B$4:$P$220,14,FALSE)</f>
        <v>0</v>
      </c>
      <c r="T200" s="12">
        <f>VLOOKUP($B200,[1]原始成績!$B$4:$P$220,15,FALSE)</f>
        <v>3</v>
      </c>
      <c r="U200" s="12">
        <f t="shared" si="42"/>
        <v>5</v>
      </c>
      <c r="V200" s="13">
        <f t="shared" si="38"/>
        <v>8</v>
      </c>
      <c r="W200" s="11">
        <f t="shared" si="43"/>
        <v>20</v>
      </c>
      <c r="X200" s="14">
        <f t="shared" si="39"/>
        <v>9</v>
      </c>
    </row>
    <row r="201" spans="2:24" ht="17.25" thickBot="1" x14ac:dyDescent="0.3">
      <c r="B201" s="7" t="s">
        <v>501</v>
      </c>
      <c r="C201" s="41" t="s">
        <v>502</v>
      </c>
      <c r="D201" s="9" t="s">
        <v>503</v>
      </c>
      <c r="E201" s="37" t="s">
        <v>479</v>
      </c>
      <c r="F201" s="11">
        <f>VLOOKUP($B201,[1]原始成績!$B$4:$P$220,5,FALSE)</f>
        <v>60.1</v>
      </c>
      <c r="G201" s="12">
        <f>VLOOKUP($B201,[1]原始成績!$B$4:$P$220,6,FALSE)</f>
        <v>5</v>
      </c>
      <c r="H201" s="12">
        <f>VLOOKUP($B201,[1]原始成績!$B$4:$P$220,7,FALSE)</f>
        <v>27.6</v>
      </c>
      <c r="I201" s="12">
        <f>VLOOKUP($B201,[1]原始成績!$B$4:$P$220,8,FALSE)</f>
        <v>52.5</v>
      </c>
      <c r="J201" s="12">
        <f>VLOOKUP($B201,[1]原始成績!$B$4:$P$220,9,FALSE)</f>
        <v>45.8</v>
      </c>
      <c r="K201" s="12">
        <f t="shared" si="40"/>
        <v>60.1</v>
      </c>
      <c r="L201" s="13">
        <f t="shared" si="36"/>
        <v>15</v>
      </c>
      <c r="M201" s="11">
        <f>VLOOKUP($B201,[1]原始成績!$B$4:$P$220,10,FALSE)</f>
        <v>0</v>
      </c>
      <c r="N201" s="12">
        <f>VLOOKUP($B201,[1]原始成績!$B$4:$P$220,11,FALSE)</f>
        <v>0</v>
      </c>
      <c r="O201" s="12">
        <f>VLOOKUP($B201,[1]原始成績!$B$4:$P$220,12,FALSE)</f>
        <v>0</v>
      </c>
      <c r="P201" s="12">
        <f t="shared" si="41"/>
        <v>0</v>
      </c>
      <c r="Q201" s="14">
        <f t="shared" si="37"/>
        <v>6</v>
      </c>
      <c r="R201" s="15">
        <f>VLOOKUP($B201,[1]原始成績!$B$4:$P$220,13,FALSE)</f>
        <v>3</v>
      </c>
      <c r="S201" s="12">
        <f>VLOOKUP($B201,[1]原始成績!$B$4:$P$220,14,FALSE)</f>
        <v>5</v>
      </c>
      <c r="T201" s="12">
        <f>VLOOKUP($B201,[1]原始成績!$B$4:$P$220,15,FALSE)</f>
        <v>3</v>
      </c>
      <c r="U201" s="12">
        <f t="shared" si="42"/>
        <v>11</v>
      </c>
      <c r="V201" s="13">
        <f t="shared" si="38"/>
        <v>1</v>
      </c>
      <c r="W201" s="11">
        <f t="shared" si="43"/>
        <v>22</v>
      </c>
      <c r="X201" s="14">
        <f t="shared" si="39"/>
        <v>10</v>
      </c>
    </row>
    <row r="202" spans="2:24" ht="17.25" thickBot="1" x14ac:dyDescent="0.3">
      <c r="B202" s="7" t="s">
        <v>504</v>
      </c>
      <c r="C202" s="41" t="s">
        <v>505</v>
      </c>
      <c r="D202" s="9" t="s">
        <v>217</v>
      </c>
      <c r="E202" s="37" t="s">
        <v>479</v>
      </c>
      <c r="F202" s="11">
        <f>VLOOKUP($B202,[1]原始成績!$B$4:$P$220,5,FALSE)</f>
        <v>65.099999999999994</v>
      </c>
      <c r="G202" s="12">
        <f>VLOOKUP($B202,[1]原始成績!$B$4:$P$220,6,FALSE)</f>
        <v>10</v>
      </c>
      <c r="H202" s="12">
        <f>VLOOKUP($B202,[1]原始成績!$B$4:$P$220,7,FALSE)</f>
        <v>10</v>
      </c>
      <c r="I202" s="12">
        <f>VLOOKUP($B202,[1]原始成績!$B$4:$P$220,8,FALSE)</f>
        <v>50</v>
      </c>
      <c r="J202" s="12">
        <f>VLOOKUP($B202,[1]原始成績!$B$4:$P$220,9,FALSE)</f>
        <v>48</v>
      </c>
      <c r="K202" s="12">
        <f t="shared" si="40"/>
        <v>65.099999999999994</v>
      </c>
      <c r="L202" s="13">
        <f t="shared" si="36"/>
        <v>13</v>
      </c>
      <c r="M202" s="11">
        <f>VLOOKUP($B202,[1]原始成績!$B$4:$P$220,10,FALSE)</f>
        <v>1</v>
      </c>
      <c r="N202" s="12">
        <f>VLOOKUP($B202,[1]原始成績!$B$4:$P$220,11,FALSE)</f>
        <v>0</v>
      </c>
      <c r="O202" s="12">
        <f>VLOOKUP($B202,[1]原始成績!$B$4:$P$220,12,FALSE)</f>
        <v>0</v>
      </c>
      <c r="P202" s="12">
        <f t="shared" si="41"/>
        <v>1</v>
      </c>
      <c r="Q202" s="14">
        <f t="shared" si="37"/>
        <v>2</v>
      </c>
      <c r="R202" s="15">
        <f>VLOOKUP($B202,[1]原始成績!$B$4:$P$220,13,FALSE)</f>
        <v>0</v>
      </c>
      <c r="S202" s="12">
        <f>VLOOKUP($B202,[1]原始成績!$B$4:$P$220,14,FALSE)</f>
        <v>1</v>
      </c>
      <c r="T202" s="12">
        <f>VLOOKUP($B202,[1]原始成績!$B$4:$P$220,15,FALSE)</f>
        <v>4</v>
      </c>
      <c r="U202" s="12">
        <f t="shared" si="42"/>
        <v>5</v>
      </c>
      <c r="V202" s="13">
        <f t="shared" si="38"/>
        <v>8</v>
      </c>
      <c r="W202" s="11">
        <f t="shared" si="43"/>
        <v>23</v>
      </c>
      <c r="X202" s="14">
        <f t="shared" si="39"/>
        <v>11</v>
      </c>
    </row>
    <row r="203" spans="2:24" ht="17.25" thickBot="1" x14ac:dyDescent="0.3">
      <c r="B203" s="7" t="s">
        <v>506</v>
      </c>
      <c r="C203" s="9" t="s">
        <v>507</v>
      </c>
      <c r="D203" s="9" t="s">
        <v>217</v>
      </c>
      <c r="E203" s="37" t="s">
        <v>479</v>
      </c>
      <c r="F203" s="11">
        <f>VLOOKUP($B203,[1]原始成績!$B$4:$P$220,5,FALSE)</f>
        <v>64.7</v>
      </c>
      <c r="G203" s="12">
        <f>VLOOKUP($B203,[1]原始成績!$B$4:$P$220,6,FALSE)</f>
        <v>46.6</v>
      </c>
      <c r="H203" s="12">
        <f>VLOOKUP($B203,[1]原始成績!$B$4:$P$220,7,FALSE)</f>
        <v>48.8</v>
      </c>
      <c r="I203" s="12">
        <f>VLOOKUP($B203,[1]原始成績!$B$4:$P$220,8,FALSE)</f>
        <v>55</v>
      </c>
      <c r="J203" s="12">
        <f>VLOOKUP($B203,[1]原始成績!$B$4:$P$220,9,FALSE)</f>
        <v>59.8</v>
      </c>
      <c r="K203" s="12">
        <f t="shared" si="40"/>
        <v>64.7</v>
      </c>
      <c r="L203" s="13">
        <f t="shared" si="36"/>
        <v>14</v>
      </c>
      <c r="M203" s="11">
        <f>VLOOKUP($B203,[1]原始成績!$B$4:$P$220,10,FALSE)</f>
        <v>0</v>
      </c>
      <c r="N203" s="12">
        <f>VLOOKUP($B203,[1]原始成績!$B$4:$P$220,11,FALSE)</f>
        <v>0</v>
      </c>
      <c r="O203" s="12">
        <f>VLOOKUP($B203,[1]原始成績!$B$4:$P$220,12,FALSE)</f>
        <v>0</v>
      </c>
      <c r="P203" s="12">
        <f t="shared" si="41"/>
        <v>0</v>
      </c>
      <c r="Q203" s="14">
        <f t="shared" si="37"/>
        <v>6</v>
      </c>
      <c r="R203" s="15">
        <f>VLOOKUP($B203,[1]原始成績!$B$4:$P$220,13,FALSE)</f>
        <v>0</v>
      </c>
      <c r="S203" s="12">
        <f>VLOOKUP($B203,[1]原始成績!$B$4:$P$220,14,FALSE)</f>
        <v>2</v>
      </c>
      <c r="T203" s="12">
        <f>VLOOKUP($B203,[1]原始成績!$B$4:$P$220,15,FALSE)</f>
        <v>4</v>
      </c>
      <c r="U203" s="12">
        <f t="shared" si="42"/>
        <v>6</v>
      </c>
      <c r="V203" s="13">
        <f t="shared" si="38"/>
        <v>5</v>
      </c>
      <c r="W203" s="11">
        <f t="shared" si="43"/>
        <v>25</v>
      </c>
      <c r="X203" s="14">
        <f t="shared" si="39"/>
        <v>12</v>
      </c>
    </row>
    <row r="204" spans="2:24" ht="17.25" thickBot="1" x14ac:dyDescent="0.3">
      <c r="B204" s="7" t="s">
        <v>508</v>
      </c>
      <c r="C204" s="41" t="s">
        <v>509</v>
      </c>
      <c r="D204" s="9" t="s">
        <v>174</v>
      </c>
      <c r="E204" s="37" t="s">
        <v>479</v>
      </c>
      <c r="F204" s="11">
        <f>VLOOKUP($B204,[1]原始成績!$B$4:$P$220,5,FALSE)</f>
        <v>50.5</v>
      </c>
      <c r="G204" s="12">
        <f>VLOOKUP($B204,[1]原始成績!$B$4:$P$220,6,FALSE)</f>
        <v>29.2</v>
      </c>
      <c r="H204" s="12">
        <f>VLOOKUP($B204,[1]原始成績!$B$4:$P$220,7,FALSE)</f>
        <v>39.5</v>
      </c>
      <c r="I204" s="12">
        <f>VLOOKUP($B204,[1]原始成績!$B$4:$P$220,8,FALSE)</f>
        <v>36.799999999999997</v>
      </c>
      <c r="J204" s="12">
        <f>VLOOKUP($B204,[1]原始成績!$B$4:$P$220,9,FALSE)</f>
        <v>66.400000000000006</v>
      </c>
      <c r="K204" s="12">
        <f t="shared" si="40"/>
        <v>66.400000000000006</v>
      </c>
      <c r="L204" s="13">
        <f t="shared" si="36"/>
        <v>12</v>
      </c>
      <c r="M204" s="11">
        <f>VLOOKUP($B204,[1]原始成績!$B$4:$P$220,10,FALSE)</f>
        <v>0</v>
      </c>
      <c r="N204" s="12">
        <f>VLOOKUP($B204,[1]原始成績!$B$4:$P$220,11,FALSE)</f>
        <v>0</v>
      </c>
      <c r="O204" s="12">
        <f>VLOOKUP($B204,[1]原始成績!$B$4:$P$220,12,FALSE)</f>
        <v>0</v>
      </c>
      <c r="P204" s="12">
        <f t="shared" si="41"/>
        <v>0</v>
      </c>
      <c r="Q204" s="14">
        <f t="shared" si="37"/>
        <v>6</v>
      </c>
      <c r="R204" s="15">
        <f>VLOOKUP($B204,[1]原始成績!$B$4:$P$220,13,FALSE)</f>
        <v>0</v>
      </c>
      <c r="S204" s="12">
        <f>VLOOKUP($B204,[1]原始成績!$B$4:$P$220,14,FALSE)</f>
        <v>1</v>
      </c>
      <c r="T204" s="12">
        <f>VLOOKUP($B204,[1]原始成績!$B$4:$P$220,15,FALSE)</f>
        <v>4</v>
      </c>
      <c r="U204" s="12">
        <f t="shared" si="42"/>
        <v>5</v>
      </c>
      <c r="V204" s="13">
        <f t="shared" si="38"/>
        <v>8</v>
      </c>
      <c r="W204" s="11">
        <f t="shared" si="43"/>
        <v>26</v>
      </c>
      <c r="X204" s="14">
        <f t="shared" si="39"/>
        <v>13</v>
      </c>
    </row>
    <row r="205" spans="2:24" ht="17.25" thickBot="1" x14ac:dyDescent="0.3">
      <c r="B205" s="7" t="s">
        <v>510</v>
      </c>
      <c r="C205" s="8" t="s">
        <v>511</v>
      </c>
      <c r="D205" s="9" t="s">
        <v>174</v>
      </c>
      <c r="E205" s="37" t="s">
        <v>479</v>
      </c>
      <c r="F205" s="11">
        <f>VLOOKUP($B205,[1]原始成績!$B$4:$P$220,5,FALSE)</f>
        <v>84.3</v>
      </c>
      <c r="G205" s="12">
        <f>VLOOKUP($B205,[1]原始成績!$B$4:$P$220,6,FALSE)</f>
        <v>40</v>
      </c>
      <c r="H205" s="12">
        <f>VLOOKUP($B205,[1]原始成績!$B$4:$P$220,7,FALSE)</f>
        <v>90.7</v>
      </c>
      <c r="I205" s="12">
        <f>VLOOKUP($B205,[1]原始成績!$B$4:$P$220,8,FALSE)</f>
        <v>48</v>
      </c>
      <c r="J205" s="12">
        <f>VLOOKUP($B205,[1]原始成績!$B$4:$P$220,9,FALSE)</f>
        <v>74.5</v>
      </c>
      <c r="K205" s="12">
        <f t="shared" si="40"/>
        <v>90.7</v>
      </c>
      <c r="L205" s="13">
        <f t="shared" si="36"/>
        <v>9</v>
      </c>
      <c r="M205" s="11">
        <f>VLOOKUP($B205,[1]原始成績!$B$4:$P$220,10,FALSE)</f>
        <v>0</v>
      </c>
      <c r="N205" s="12">
        <f>VLOOKUP($B205,[1]原始成績!$B$4:$P$220,11,FALSE)</f>
        <v>0</v>
      </c>
      <c r="O205" s="12">
        <f>VLOOKUP($B205,[1]原始成績!$B$4:$P$220,12,FALSE)</f>
        <v>0</v>
      </c>
      <c r="P205" s="12">
        <f t="shared" si="41"/>
        <v>0</v>
      </c>
      <c r="Q205" s="14">
        <f t="shared" si="37"/>
        <v>6</v>
      </c>
      <c r="R205" s="15">
        <f>VLOOKUP($B205,[1]原始成績!$B$4:$P$220,13,FALSE)</f>
        <v>0</v>
      </c>
      <c r="S205" s="12">
        <f>VLOOKUP($B205,[1]原始成績!$B$4:$P$220,14,FALSE)</f>
        <v>0</v>
      </c>
      <c r="T205" s="12">
        <f>VLOOKUP($B205,[1]原始成績!$B$4:$P$220,15,FALSE)</f>
        <v>4</v>
      </c>
      <c r="U205" s="12">
        <f t="shared" si="42"/>
        <v>4</v>
      </c>
      <c r="V205" s="13">
        <f t="shared" si="38"/>
        <v>14</v>
      </c>
      <c r="W205" s="11">
        <f t="shared" si="43"/>
        <v>29</v>
      </c>
      <c r="X205" s="14">
        <f t="shared" si="39"/>
        <v>14</v>
      </c>
    </row>
    <row r="206" spans="2:24" ht="17.25" thickBot="1" x14ac:dyDescent="0.3">
      <c r="B206" s="7" t="s">
        <v>512</v>
      </c>
      <c r="C206" s="9" t="s">
        <v>513</v>
      </c>
      <c r="D206" s="9" t="s">
        <v>495</v>
      </c>
      <c r="E206" s="37" t="s">
        <v>479</v>
      </c>
      <c r="F206" s="16">
        <f>VLOOKUP($B206,[1]原始成績!$B$4:$P$220,5,FALSE)</f>
        <v>44.8</v>
      </c>
      <c r="G206" s="17">
        <f>VLOOKUP($B206,[1]原始成績!$B$4:$P$220,6,FALSE)</f>
        <v>17.2</v>
      </c>
      <c r="H206" s="17">
        <f>VLOOKUP($B206,[1]原始成績!$B$4:$P$220,7,FALSE)</f>
        <v>66.900000000000006</v>
      </c>
      <c r="I206" s="17">
        <f>VLOOKUP($B206,[1]原始成績!$B$4:$P$220,8,FALSE)</f>
        <v>58.7</v>
      </c>
      <c r="J206" s="17">
        <f>VLOOKUP($B206,[1]原始成績!$B$4:$P$220,9,FALSE)</f>
        <v>46.9</v>
      </c>
      <c r="K206" s="17">
        <f t="shared" si="40"/>
        <v>66.900000000000006</v>
      </c>
      <c r="L206" s="18">
        <f t="shared" si="36"/>
        <v>11</v>
      </c>
      <c r="M206" s="16">
        <f>VLOOKUP($B206,[1]原始成績!$B$4:$P$220,10,FALSE)</f>
        <v>0</v>
      </c>
      <c r="N206" s="17">
        <f>VLOOKUP($B206,[1]原始成績!$B$4:$P$220,11,FALSE)</f>
        <v>0</v>
      </c>
      <c r="O206" s="17">
        <f>VLOOKUP($B206,[1]原始成績!$B$4:$P$220,12,FALSE)</f>
        <v>0</v>
      </c>
      <c r="P206" s="17">
        <f t="shared" si="41"/>
        <v>0</v>
      </c>
      <c r="Q206" s="19">
        <f t="shared" si="37"/>
        <v>6</v>
      </c>
      <c r="R206" s="20">
        <f>VLOOKUP($B206,[1]原始成績!$B$4:$P$220,13,FALSE)</f>
        <v>0</v>
      </c>
      <c r="S206" s="17">
        <f>VLOOKUP($B206,[1]原始成績!$B$4:$P$220,14,FALSE)</f>
        <v>0</v>
      </c>
      <c r="T206" s="17">
        <f>VLOOKUP($B206,[1]原始成績!$B$4:$P$220,15,FALSE)</f>
        <v>2</v>
      </c>
      <c r="U206" s="17">
        <f t="shared" si="42"/>
        <v>2</v>
      </c>
      <c r="V206" s="18">
        <f t="shared" si="38"/>
        <v>15</v>
      </c>
      <c r="W206" s="16">
        <f t="shared" si="43"/>
        <v>32</v>
      </c>
      <c r="X206" s="19">
        <f t="shared" si="39"/>
        <v>15</v>
      </c>
    </row>
    <row r="207" spans="2:24" ht="18" thickTop="1" thickBot="1" x14ac:dyDescent="0.3">
      <c r="B207" s="70" t="s">
        <v>514</v>
      </c>
      <c r="C207" s="71" t="s">
        <v>515</v>
      </c>
      <c r="D207" s="71" t="s">
        <v>516</v>
      </c>
      <c r="E207" s="85" t="s">
        <v>517</v>
      </c>
      <c r="F207" s="65">
        <f>VLOOKUP($B207,[1]原始成績!$B$4:$P$220,5,FALSE)</f>
        <v>112.8</v>
      </c>
      <c r="G207" s="66">
        <f>VLOOKUP($B207,[1]原始成績!$B$4:$P$220,6,FALSE)</f>
        <v>74</v>
      </c>
      <c r="H207" s="66">
        <f>VLOOKUP($B207,[1]原始成績!$B$4:$P$220,7,FALSE)</f>
        <v>118.3</v>
      </c>
      <c r="I207" s="66">
        <f>VLOOKUP($B207,[1]原始成績!$B$4:$P$220,8,FALSE)</f>
        <v>107.5</v>
      </c>
      <c r="J207" s="66">
        <f>VLOOKUP($B207,[1]原始成績!$B$4:$P$220,9,FALSE)</f>
        <v>125.1</v>
      </c>
      <c r="K207" s="66">
        <f t="shared" si="40"/>
        <v>125.1</v>
      </c>
      <c r="L207" s="67">
        <f t="shared" ref="L207:L213" si="44">RANK($K207,$K$207:$K$213)</f>
        <v>1</v>
      </c>
      <c r="M207" s="65">
        <f>VLOOKUP($B207,[1]原始成績!$B$4:$P$220,10,FALSE)</f>
        <v>0</v>
      </c>
      <c r="N207" s="66">
        <f>VLOOKUP($B207,[1]原始成績!$B$4:$P$220,11,FALSE)</f>
        <v>0</v>
      </c>
      <c r="O207" s="66">
        <f>VLOOKUP($B207,[1]原始成績!$B$4:$P$220,12,FALSE)</f>
        <v>0</v>
      </c>
      <c r="P207" s="66">
        <f t="shared" si="41"/>
        <v>0</v>
      </c>
      <c r="Q207" s="68">
        <f t="shared" ref="Q207:Q213" si="45">RANK($P207,$P$207:$P$213)</f>
        <v>2</v>
      </c>
      <c r="R207" s="69">
        <f>VLOOKUP($B207,[1]原始成績!$B$4:$P$220,13,FALSE)</f>
        <v>0</v>
      </c>
      <c r="S207" s="66">
        <f>VLOOKUP($B207,[1]原始成績!$B$4:$P$220,14,FALSE)</f>
        <v>4</v>
      </c>
      <c r="T207" s="66">
        <f>VLOOKUP($B207,[1]原始成績!$B$4:$P$220,15,FALSE)</f>
        <v>4</v>
      </c>
      <c r="U207" s="66">
        <f t="shared" si="42"/>
        <v>8</v>
      </c>
      <c r="V207" s="67">
        <f t="shared" ref="V207:V213" si="46">RANK($U207,$U$207:$U$213)</f>
        <v>1</v>
      </c>
      <c r="W207" s="65">
        <f t="shared" si="43"/>
        <v>4</v>
      </c>
      <c r="X207" s="68">
        <f t="shared" ref="X207:X213" si="47">RANK($W207,$W$207:$W$213,1)</f>
        <v>1</v>
      </c>
    </row>
    <row r="208" spans="2:24" ht="17.25" thickBot="1" x14ac:dyDescent="0.3">
      <c r="B208" s="70" t="s">
        <v>518</v>
      </c>
      <c r="C208" s="71" t="s">
        <v>519</v>
      </c>
      <c r="D208" s="71" t="s">
        <v>520</v>
      </c>
      <c r="E208" s="85" t="s">
        <v>517</v>
      </c>
      <c r="F208" s="73">
        <f>VLOOKUP($B208,[1]原始成績!$B$4:$P$220,5,FALSE)</f>
        <v>117.9</v>
      </c>
      <c r="G208" s="74">
        <f>VLOOKUP($B208,[1]原始成績!$B$4:$P$220,6,FALSE)</f>
        <v>123.5</v>
      </c>
      <c r="H208" s="74">
        <f>VLOOKUP($B208,[1]原始成績!$B$4:$P$220,7,FALSE)</f>
        <v>121.1</v>
      </c>
      <c r="I208" s="74">
        <f>VLOOKUP($B208,[1]原始成績!$B$4:$P$220,8,FALSE)</f>
        <v>102.8</v>
      </c>
      <c r="J208" s="74">
        <f>VLOOKUP($B208,[1]原始成績!$B$4:$P$220,9,FALSE)</f>
        <v>106</v>
      </c>
      <c r="K208" s="74">
        <f t="shared" si="40"/>
        <v>123.5</v>
      </c>
      <c r="L208" s="75">
        <f t="shared" si="44"/>
        <v>2</v>
      </c>
      <c r="M208" s="73">
        <f>VLOOKUP($B208,[1]原始成績!$B$4:$P$220,10,FALSE)</f>
        <v>0</v>
      </c>
      <c r="N208" s="74">
        <f>VLOOKUP($B208,[1]原始成績!$B$4:$P$220,11,FALSE)</f>
        <v>0</v>
      </c>
      <c r="O208" s="74">
        <f>VLOOKUP($B208,[1]原始成績!$B$4:$P$220,12,FALSE)</f>
        <v>0</v>
      </c>
      <c r="P208" s="74">
        <f t="shared" si="41"/>
        <v>0</v>
      </c>
      <c r="Q208" s="76">
        <f t="shared" si="45"/>
        <v>2</v>
      </c>
      <c r="R208" s="77">
        <f>VLOOKUP($B208,[1]原始成績!$B$4:$P$220,13,FALSE)</f>
        <v>0</v>
      </c>
      <c r="S208" s="74">
        <f>VLOOKUP($B208,[1]原始成績!$B$4:$P$220,14,FALSE)</f>
        <v>1</v>
      </c>
      <c r="T208" s="74">
        <f>VLOOKUP($B208,[1]原始成績!$B$4:$P$220,15,FALSE)</f>
        <v>4</v>
      </c>
      <c r="U208" s="74">
        <f t="shared" si="42"/>
        <v>5</v>
      </c>
      <c r="V208" s="75">
        <f t="shared" si="46"/>
        <v>3</v>
      </c>
      <c r="W208" s="73">
        <f t="shared" si="43"/>
        <v>7</v>
      </c>
      <c r="X208" s="76">
        <f t="shared" si="47"/>
        <v>2</v>
      </c>
    </row>
    <row r="209" spans="2:24" ht="17.25" thickBot="1" x14ac:dyDescent="0.3">
      <c r="B209" s="70" t="s">
        <v>521</v>
      </c>
      <c r="C209" s="71" t="s">
        <v>522</v>
      </c>
      <c r="D209" s="71" t="s">
        <v>44</v>
      </c>
      <c r="E209" s="85" t="s">
        <v>517</v>
      </c>
      <c r="F209" s="73">
        <f>VLOOKUP($B209,[1]原始成績!$B$4:$P$220,5,FALSE)</f>
        <v>110.5</v>
      </c>
      <c r="G209" s="74">
        <f>VLOOKUP($B209,[1]原始成績!$B$4:$P$220,6,FALSE)</f>
        <v>82.8</v>
      </c>
      <c r="H209" s="74">
        <f>VLOOKUP($B209,[1]原始成績!$B$4:$P$220,7,FALSE)</f>
        <v>110.3</v>
      </c>
      <c r="I209" s="74">
        <f>VLOOKUP($B209,[1]原始成績!$B$4:$P$220,8,FALSE)</f>
        <v>88.8</v>
      </c>
      <c r="J209" s="74">
        <f>VLOOKUP($B209,[1]原始成績!$B$4:$P$220,9,FALSE)</f>
        <v>73.099999999999994</v>
      </c>
      <c r="K209" s="74">
        <f t="shared" si="40"/>
        <v>110.5</v>
      </c>
      <c r="L209" s="75">
        <f t="shared" si="44"/>
        <v>3</v>
      </c>
      <c r="M209" s="73">
        <f>VLOOKUP($B209,[1]原始成績!$B$4:$P$220,10,FALSE)</f>
        <v>0</v>
      </c>
      <c r="N209" s="74">
        <f>VLOOKUP($B209,[1]原始成績!$B$4:$P$220,11,FALSE)</f>
        <v>0</v>
      </c>
      <c r="O209" s="74">
        <f>VLOOKUP($B209,[1]原始成績!$B$4:$P$220,12,FALSE)</f>
        <v>0</v>
      </c>
      <c r="P209" s="74">
        <f t="shared" si="41"/>
        <v>0</v>
      </c>
      <c r="Q209" s="76">
        <f t="shared" si="45"/>
        <v>2</v>
      </c>
      <c r="R209" s="77">
        <f>VLOOKUP($B209,[1]原始成績!$B$4:$P$220,13,FALSE)</f>
        <v>0</v>
      </c>
      <c r="S209" s="74">
        <f>VLOOKUP($B209,[1]原始成績!$B$4:$P$220,14,FALSE)</f>
        <v>1</v>
      </c>
      <c r="T209" s="74">
        <f>VLOOKUP($B209,[1]原始成績!$B$4:$P$220,15,FALSE)</f>
        <v>4</v>
      </c>
      <c r="U209" s="74">
        <f t="shared" si="42"/>
        <v>5</v>
      </c>
      <c r="V209" s="75">
        <f t="shared" si="46"/>
        <v>3</v>
      </c>
      <c r="W209" s="73">
        <f t="shared" si="43"/>
        <v>8</v>
      </c>
      <c r="X209" s="76">
        <f t="shared" si="47"/>
        <v>3</v>
      </c>
    </row>
    <row r="210" spans="2:24" ht="17.25" thickBot="1" x14ac:dyDescent="0.3">
      <c r="B210" s="42" t="s">
        <v>523</v>
      </c>
      <c r="C210" s="43" t="s">
        <v>524</v>
      </c>
      <c r="D210" s="43" t="s">
        <v>362</v>
      </c>
      <c r="E210" s="44" t="s">
        <v>517</v>
      </c>
      <c r="F210" s="45">
        <f>VLOOKUP($B210,[1]原始成績!$B$4:$P$220,5,FALSE)</f>
        <v>50</v>
      </c>
      <c r="G210" s="46">
        <f>VLOOKUP($B210,[1]原始成績!$B$4:$P$220,6,FALSE)</f>
        <v>50</v>
      </c>
      <c r="H210" s="46">
        <f>VLOOKUP($B210,[1]原始成績!$B$4:$P$220,7,FALSE)</f>
        <v>75</v>
      </c>
      <c r="I210" s="46">
        <f>VLOOKUP($B210,[1]原始成績!$B$4:$P$220,8,FALSE)</f>
        <v>50</v>
      </c>
      <c r="J210" s="46">
        <f>VLOOKUP($B210,[1]原始成績!$B$4:$P$220,9,FALSE)</f>
        <v>65</v>
      </c>
      <c r="K210" s="46">
        <f t="shared" si="40"/>
        <v>75</v>
      </c>
      <c r="L210" s="47">
        <f t="shared" si="44"/>
        <v>5</v>
      </c>
      <c r="M210" s="45">
        <f>VLOOKUP($B210,[1]原始成績!$B$4:$P$220,10,FALSE)</f>
        <v>0</v>
      </c>
      <c r="N210" s="46">
        <f>VLOOKUP($B210,[1]原始成績!$B$4:$P$220,11,FALSE)</f>
        <v>0</v>
      </c>
      <c r="O210" s="46">
        <f>VLOOKUP($B210,[1]原始成績!$B$4:$P$220,12,FALSE)</f>
        <v>3</v>
      </c>
      <c r="P210" s="46">
        <f t="shared" si="41"/>
        <v>3</v>
      </c>
      <c r="Q210" s="48">
        <f t="shared" si="45"/>
        <v>1</v>
      </c>
      <c r="R210" s="49">
        <f>VLOOKUP($B210,[1]原始成績!$B$4:$P$220,13,FALSE)</f>
        <v>0</v>
      </c>
      <c r="S210" s="46">
        <f>VLOOKUP($B210,[1]原始成績!$B$4:$P$220,14,FALSE)</f>
        <v>3</v>
      </c>
      <c r="T210" s="46">
        <f>VLOOKUP($B210,[1]原始成績!$B$4:$P$220,15,FALSE)</f>
        <v>3</v>
      </c>
      <c r="U210" s="46">
        <f t="shared" si="42"/>
        <v>6</v>
      </c>
      <c r="V210" s="47">
        <f t="shared" si="46"/>
        <v>2</v>
      </c>
      <c r="W210" s="45">
        <f t="shared" si="43"/>
        <v>8</v>
      </c>
      <c r="X210" s="48">
        <v>4</v>
      </c>
    </row>
    <row r="211" spans="2:24" ht="17.25" thickBot="1" x14ac:dyDescent="0.3">
      <c r="B211" s="42" t="s">
        <v>525</v>
      </c>
      <c r="C211" s="43" t="s">
        <v>526</v>
      </c>
      <c r="D211" s="43" t="s">
        <v>527</v>
      </c>
      <c r="E211" s="44" t="s">
        <v>517</v>
      </c>
      <c r="F211" s="45">
        <f>VLOOKUP($B211,[1]原始成績!$B$4:$P$220,5,FALSE)</f>
        <v>71</v>
      </c>
      <c r="G211" s="46">
        <f>VLOOKUP($B211,[1]原始成績!$B$4:$P$220,6,FALSE)</f>
        <v>67.7</v>
      </c>
      <c r="H211" s="46">
        <f>VLOOKUP($B211,[1]原始成績!$B$4:$P$220,7,FALSE)</f>
        <v>93.6</v>
      </c>
      <c r="I211" s="46">
        <f>VLOOKUP($B211,[1]原始成績!$B$4:$P$220,8,FALSE)</f>
        <v>84.9</v>
      </c>
      <c r="J211" s="46">
        <f>VLOOKUP($B211,[1]原始成績!$B$4:$P$220,9,FALSE)</f>
        <v>99.7</v>
      </c>
      <c r="K211" s="46">
        <f t="shared" si="40"/>
        <v>99.7</v>
      </c>
      <c r="L211" s="47">
        <f t="shared" si="44"/>
        <v>4</v>
      </c>
      <c r="M211" s="45">
        <f>VLOOKUP($B211,[1]原始成績!$B$4:$P$220,10,FALSE)</f>
        <v>0</v>
      </c>
      <c r="N211" s="46">
        <f>VLOOKUP($B211,[1]原始成績!$B$4:$P$220,11,FALSE)</f>
        <v>0</v>
      </c>
      <c r="O211" s="46">
        <f>VLOOKUP($B211,[1]原始成績!$B$4:$P$220,12,FALSE)</f>
        <v>0</v>
      </c>
      <c r="P211" s="46">
        <f t="shared" si="41"/>
        <v>0</v>
      </c>
      <c r="Q211" s="48">
        <f t="shared" si="45"/>
        <v>2</v>
      </c>
      <c r="R211" s="49">
        <f>VLOOKUP($B211,[1]原始成績!$B$4:$P$220,13,FALSE)</f>
        <v>0</v>
      </c>
      <c r="S211" s="46">
        <f>VLOOKUP($B211,[1]原始成績!$B$4:$P$220,14,FALSE)</f>
        <v>0</v>
      </c>
      <c r="T211" s="46">
        <f>VLOOKUP($B211,[1]原始成績!$B$4:$P$220,15,FALSE)</f>
        <v>4</v>
      </c>
      <c r="U211" s="46">
        <f t="shared" si="42"/>
        <v>4</v>
      </c>
      <c r="V211" s="47">
        <f t="shared" si="46"/>
        <v>5</v>
      </c>
      <c r="W211" s="45">
        <f t="shared" si="43"/>
        <v>11</v>
      </c>
      <c r="X211" s="48">
        <f t="shared" si="47"/>
        <v>5</v>
      </c>
    </row>
    <row r="212" spans="2:24" ht="17.25" thickBot="1" x14ac:dyDescent="0.3">
      <c r="B212" s="42" t="s">
        <v>528</v>
      </c>
      <c r="C212" s="43" t="s">
        <v>529</v>
      </c>
      <c r="D212" s="43" t="s">
        <v>530</v>
      </c>
      <c r="E212" s="44" t="s">
        <v>517</v>
      </c>
      <c r="F212" s="45">
        <f>VLOOKUP($B212,[1]原始成績!$B$4:$P$220,5,FALSE)</f>
        <v>74.3</v>
      </c>
      <c r="G212" s="46">
        <f>VLOOKUP($B212,[1]原始成績!$B$4:$P$220,6,FALSE)</f>
        <v>74.400000000000006</v>
      </c>
      <c r="H212" s="46">
        <f>VLOOKUP($B212,[1]原始成績!$B$4:$P$220,7,FALSE)</f>
        <v>50</v>
      </c>
      <c r="I212" s="46">
        <f>VLOOKUP($B212,[1]原始成績!$B$4:$P$220,8,FALSE)</f>
        <v>30</v>
      </c>
      <c r="J212" s="46">
        <f>VLOOKUP($B212,[1]原始成績!$B$4:$P$220,9,FALSE)</f>
        <v>35</v>
      </c>
      <c r="K212" s="46">
        <f t="shared" si="40"/>
        <v>74.400000000000006</v>
      </c>
      <c r="L212" s="47">
        <f t="shared" si="44"/>
        <v>6</v>
      </c>
      <c r="M212" s="45">
        <f>VLOOKUP($B212,[1]原始成績!$B$4:$P$220,10,FALSE)</f>
        <v>0</v>
      </c>
      <c r="N212" s="46">
        <f>VLOOKUP($B212,[1]原始成績!$B$4:$P$220,11,FALSE)</f>
        <v>0</v>
      </c>
      <c r="O212" s="46">
        <f>VLOOKUP($B212,[1]原始成績!$B$4:$P$220,12,FALSE)</f>
        <v>0</v>
      </c>
      <c r="P212" s="46">
        <f t="shared" si="41"/>
        <v>0</v>
      </c>
      <c r="Q212" s="48">
        <f t="shared" si="45"/>
        <v>2</v>
      </c>
      <c r="R212" s="49">
        <f>VLOOKUP($B212,[1]原始成績!$B$4:$P$220,13,FALSE)</f>
        <v>0</v>
      </c>
      <c r="S212" s="46">
        <f>VLOOKUP($B212,[1]原始成績!$B$4:$P$220,14,FALSE)</f>
        <v>2</v>
      </c>
      <c r="T212" s="46">
        <f>VLOOKUP($B212,[1]原始成績!$B$4:$P$220,15,FALSE)</f>
        <v>2</v>
      </c>
      <c r="U212" s="46">
        <f t="shared" si="42"/>
        <v>4</v>
      </c>
      <c r="V212" s="47">
        <f t="shared" si="46"/>
        <v>5</v>
      </c>
      <c r="W212" s="45">
        <f t="shared" si="43"/>
        <v>13</v>
      </c>
      <c r="X212" s="48">
        <f t="shared" si="47"/>
        <v>6</v>
      </c>
    </row>
    <row r="213" spans="2:24" ht="17.25" thickBot="1" x14ac:dyDescent="0.3">
      <c r="B213" s="42" t="s">
        <v>531</v>
      </c>
      <c r="C213" s="50" t="s">
        <v>532</v>
      </c>
      <c r="D213" s="51" t="s">
        <v>217</v>
      </c>
      <c r="E213" s="44" t="s">
        <v>517</v>
      </c>
      <c r="F213" s="52">
        <f>VLOOKUP($B213,[1]原始成績!$B$4:$P$220,5,FALSE)</f>
        <v>52.2</v>
      </c>
      <c r="G213" s="53">
        <f>VLOOKUP($B213,[1]原始成績!$B$4:$P$220,6,FALSE)</f>
        <v>48.4</v>
      </c>
      <c r="H213" s="53">
        <f>VLOOKUP($B213,[1]原始成績!$B$4:$P$220,7,FALSE)</f>
        <v>29.9</v>
      </c>
      <c r="I213" s="53">
        <f>VLOOKUP($B213,[1]原始成績!$B$4:$P$220,8,FALSE)</f>
        <v>52.3</v>
      </c>
      <c r="J213" s="53">
        <f>VLOOKUP($B213,[1]原始成績!$B$4:$P$220,9,FALSE)</f>
        <v>48.9</v>
      </c>
      <c r="K213" s="53">
        <f t="shared" si="40"/>
        <v>52.3</v>
      </c>
      <c r="L213" s="54">
        <f t="shared" si="44"/>
        <v>7</v>
      </c>
      <c r="M213" s="52">
        <f>VLOOKUP($B213,[1]原始成績!$B$4:$P$220,10,FALSE)</f>
        <v>0</v>
      </c>
      <c r="N213" s="53">
        <f>VLOOKUP($B213,[1]原始成績!$B$4:$P$220,11,FALSE)</f>
        <v>0</v>
      </c>
      <c r="O213" s="53">
        <f>VLOOKUP($B213,[1]原始成績!$B$4:$P$220,12,FALSE)</f>
        <v>0</v>
      </c>
      <c r="P213" s="53">
        <f t="shared" si="41"/>
        <v>0</v>
      </c>
      <c r="Q213" s="55">
        <f t="shared" si="45"/>
        <v>2</v>
      </c>
      <c r="R213" s="56">
        <f>VLOOKUP($B213,[1]原始成績!$B$4:$P$220,13,FALSE)</f>
        <v>0</v>
      </c>
      <c r="S213" s="53">
        <f>VLOOKUP($B213,[1]原始成績!$B$4:$P$220,14,FALSE)</f>
        <v>1</v>
      </c>
      <c r="T213" s="53">
        <f>VLOOKUP($B213,[1]原始成績!$B$4:$P$220,15,FALSE)</f>
        <v>2</v>
      </c>
      <c r="U213" s="53">
        <f t="shared" si="42"/>
        <v>3</v>
      </c>
      <c r="V213" s="54">
        <f t="shared" si="46"/>
        <v>7</v>
      </c>
      <c r="W213" s="52">
        <f t="shared" si="43"/>
        <v>16</v>
      </c>
      <c r="X213" s="55">
        <f t="shared" si="47"/>
        <v>7</v>
      </c>
    </row>
    <row r="214" spans="2:24" ht="17.25" thickBot="1" x14ac:dyDescent="0.3">
      <c r="B214" s="70" t="s">
        <v>533</v>
      </c>
      <c r="C214" s="87" t="s">
        <v>534</v>
      </c>
      <c r="D214" s="71"/>
      <c r="E214" s="88" t="s">
        <v>535</v>
      </c>
      <c r="F214" s="80">
        <f>VLOOKUP($B214,[1]原始成績!$B$4:$P$220,5,FALSE)</f>
        <v>0</v>
      </c>
      <c r="G214" s="81">
        <f>VLOOKUP($B214,[1]原始成績!$B$4:$P$220,6,FALSE)</f>
        <v>0</v>
      </c>
      <c r="H214" s="81">
        <f>VLOOKUP($B214,[1]原始成績!$B$4:$P$220,7,FALSE)</f>
        <v>0</v>
      </c>
      <c r="I214" s="81">
        <f>VLOOKUP($B214,[1]原始成績!$B$4:$P$220,8,FALSE)</f>
        <v>0</v>
      </c>
      <c r="J214" s="81">
        <f>VLOOKUP($B214,[1]原始成績!$B$4:$P$220,9,FALSE)</f>
        <v>0</v>
      </c>
      <c r="K214" s="81">
        <f t="shared" si="40"/>
        <v>0</v>
      </c>
      <c r="L214" s="82">
        <f>RANK($K214,$K$214:$K$218)</f>
        <v>1</v>
      </c>
      <c r="M214" s="80">
        <f>VLOOKUP($B214,[1]原始成績!$B$4:$P$220,10,FALSE)</f>
        <v>0</v>
      </c>
      <c r="N214" s="81">
        <f>VLOOKUP($B214,[1]原始成績!$B$4:$P$220,11,FALSE)</f>
        <v>0</v>
      </c>
      <c r="O214" s="81">
        <f>VLOOKUP($B214,[1]原始成績!$B$4:$P$220,12,FALSE)</f>
        <v>0</v>
      </c>
      <c r="P214" s="81">
        <f t="shared" si="41"/>
        <v>0</v>
      </c>
      <c r="Q214" s="83">
        <f>RANK($P214,$P$214:$P$218)</f>
        <v>1</v>
      </c>
      <c r="R214" s="84">
        <f>VLOOKUP($B214,[1]原始成績!$B$4:$P$220,13,FALSE)</f>
        <v>3</v>
      </c>
      <c r="S214" s="81">
        <f>VLOOKUP($B214,[1]原始成績!$B$4:$P$220,14,FALSE)</f>
        <v>0</v>
      </c>
      <c r="T214" s="81">
        <f>VLOOKUP($B214,[1]原始成績!$B$4:$P$220,15,FALSE)</f>
        <v>3</v>
      </c>
      <c r="U214" s="81">
        <f t="shared" si="42"/>
        <v>6</v>
      </c>
      <c r="V214" s="82">
        <f>RANK($U214,$U$214:$U$218)</f>
        <v>1</v>
      </c>
      <c r="W214" s="80">
        <f t="shared" si="43"/>
        <v>3</v>
      </c>
      <c r="X214" s="83">
        <f>RANK($W214,$W$214:$W$218,1)</f>
        <v>1</v>
      </c>
    </row>
    <row r="215" spans="2:24" ht="17.25" thickBot="1" x14ac:dyDescent="0.3">
      <c r="B215" s="7" t="s">
        <v>536</v>
      </c>
      <c r="C215" s="9" t="s">
        <v>537</v>
      </c>
      <c r="D215" s="9" t="s">
        <v>538</v>
      </c>
      <c r="E215" s="58" t="s">
        <v>535</v>
      </c>
      <c r="F215" s="11">
        <f>VLOOKUP($B215,[1]原始成績!$B$4:$P$220,5,FALSE)</f>
        <v>0</v>
      </c>
      <c r="G215" s="12">
        <f>VLOOKUP($B215,[1]原始成績!$B$4:$P$220,6,FALSE)</f>
        <v>0</v>
      </c>
      <c r="H215" s="12">
        <f>VLOOKUP($B215,[1]原始成績!$B$4:$P$220,7,FALSE)</f>
        <v>0</v>
      </c>
      <c r="I215" s="12">
        <f>VLOOKUP($B215,[1]原始成績!$B$4:$P$220,8,FALSE)</f>
        <v>0</v>
      </c>
      <c r="J215" s="12">
        <f>VLOOKUP($B215,[1]原始成績!$B$4:$P$220,9,FALSE)</f>
        <v>0</v>
      </c>
      <c r="K215" s="12">
        <f t="shared" si="40"/>
        <v>0</v>
      </c>
      <c r="L215" s="13">
        <f>RANK($K215,$K$214:$K$218)</f>
        <v>1</v>
      </c>
      <c r="M215" s="11">
        <f>VLOOKUP($B215,[1]原始成績!$B$4:$P$220,10,FALSE)</f>
        <v>0</v>
      </c>
      <c r="N215" s="12">
        <f>VLOOKUP($B215,[1]原始成績!$B$4:$P$220,11,FALSE)</f>
        <v>0</v>
      </c>
      <c r="O215" s="12">
        <f>VLOOKUP($B215,[1]原始成績!$B$4:$P$220,12,FALSE)</f>
        <v>0</v>
      </c>
      <c r="P215" s="12">
        <f t="shared" si="41"/>
        <v>0</v>
      </c>
      <c r="Q215" s="14">
        <f>RANK($P215,$P$214:$P$218)</f>
        <v>1</v>
      </c>
      <c r="R215" s="15">
        <f>VLOOKUP($B215,[1]原始成績!$B$4:$P$220,13,FALSE)</f>
        <v>0</v>
      </c>
      <c r="S215" s="12">
        <f>VLOOKUP($B215,[1]原始成績!$B$4:$P$220,14,FALSE)</f>
        <v>0</v>
      </c>
      <c r="T215" s="12">
        <f>VLOOKUP($B215,[1]原始成績!$B$4:$P$220,15,FALSE)</f>
        <v>5</v>
      </c>
      <c r="U215" s="12">
        <f t="shared" si="42"/>
        <v>5</v>
      </c>
      <c r="V215" s="13">
        <f>RANK($U215,$U$214:$U$218)</f>
        <v>2</v>
      </c>
      <c r="W215" s="11">
        <f t="shared" si="43"/>
        <v>4</v>
      </c>
      <c r="X215" s="14">
        <f>RANK($W215,$W$214:$W$218,1)</f>
        <v>2</v>
      </c>
    </row>
    <row r="216" spans="2:24" ht="17.25" thickBot="1" x14ac:dyDescent="0.3">
      <c r="B216" s="7" t="s">
        <v>539</v>
      </c>
      <c r="C216" s="9" t="s">
        <v>540</v>
      </c>
      <c r="D216" s="9"/>
      <c r="E216" s="58" t="s">
        <v>535</v>
      </c>
      <c r="F216" s="11">
        <f>VLOOKUP($B216,[1]原始成績!$B$4:$P$220,5,FALSE)</f>
        <v>0</v>
      </c>
      <c r="G216" s="12">
        <f>VLOOKUP($B216,[1]原始成績!$B$4:$P$220,6,FALSE)</f>
        <v>0</v>
      </c>
      <c r="H216" s="12">
        <f>VLOOKUP($B216,[1]原始成績!$B$4:$P$220,7,FALSE)</f>
        <v>0</v>
      </c>
      <c r="I216" s="12">
        <f>VLOOKUP($B216,[1]原始成績!$B$4:$P$220,8,FALSE)</f>
        <v>0</v>
      </c>
      <c r="J216" s="12">
        <f>VLOOKUP($B216,[1]原始成績!$B$4:$P$220,9,FALSE)</f>
        <v>0</v>
      </c>
      <c r="K216" s="12">
        <f t="shared" si="40"/>
        <v>0</v>
      </c>
      <c r="L216" s="13">
        <f>RANK($K216,$K$214:$K$218)</f>
        <v>1</v>
      </c>
      <c r="M216" s="11">
        <f>VLOOKUP($B216,[1]原始成績!$B$4:$P$220,10,FALSE)</f>
        <v>0</v>
      </c>
      <c r="N216" s="12">
        <f>VLOOKUP($B216,[1]原始成績!$B$4:$P$220,11,FALSE)</f>
        <v>0</v>
      </c>
      <c r="O216" s="12">
        <f>VLOOKUP($B216,[1]原始成績!$B$4:$P$220,12,FALSE)</f>
        <v>0</v>
      </c>
      <c r="P216" s="12">
        <f t="shared" si="41"/>
        <v>0</v>
      </c>
      <c r="Q216" s="14">
        <f>RANK($P216,$P$214:$P$218)</f>
        <v>1</v>
      </c>
      <c r="R216" s="15">
        <f>VLOOKUP($B216,[1]原始成績!$B$4:$P$220,13,FALSE)</f>
        <v>0</v>
      </c>
      <c r="S216" s="12">
        <f>VLOOKUP($B216,[1]原始成績!$B$4:$P$220,14,FALSE)</f>
        <v>1</v>
      </c>
      <c r="T216" s="12">
        <f>VLOOKUP($B216,[1]原始成績!$B$4:$P$220,15,FALSE)</f>
        <v>3</v>
      </c>
      <c r="U216" s="12">
        <f t="shared" si="42"/>
        <v>4</v>
      </c>
      <c r="V216" s="13">
        <f>RANK($U216,$U$214:$U$218)</f>
        <v>3</v>
      </c>
      <c r="W216" s="11">
        <f t="shared" si="43"/>
        <v>5</v>
      </c>
      <c r="X216" s="14">
        <f>RANK($W216,$W$214:$W$218,1)</f>
        <v>3</v>
      </c>
    </row>
    <row r="217" spans="2:24" ht="17.25" thickBot="1" x14ac:dyDescent="0.3">
      <c r="B217" s="7" t="s">
        <v>541</v>
      </c>
      <c r="C217" s="57" t="s">
        <v>542</v>
      </c>
      <c r="D217" s="9" t="s">
        <v>543</v>
      </c>
      <c r="E217" s="58" t="s">
        <v>535</v>
      </c>
      <c r="F217" s="11">
        <f>VLOOKUP($B217,[1]原始成績!$B$4:$P$220,5,FALSE)</f>
        <v>0</v>
      </c>
      <c r="G217" s="12">
        <f>VLOOKUP($B217,[1]原始成績!$B$4:$P$220,6,FALSE)</f>
        <v>0</v>
      </c>
      <c r="H217" s="12">
        <f>VLOOKUP($B217,[1]原始成績!$B$4:$P$220,7,FALSE)</f>
        <v>0</v>
      </c>
      <c r="I217" s="12">
        <f>VLOOKUP($B217,[1]原始成績!$B$4:$P$220,8,FALSE)</f>
        <v>0</v>
      </c>
      <c r="J217" s="12">
        <f>VLOOKUP($B217,[1]原始成績!$B$4:$P$220,9,FALSE)</f>
        <v>0</v>
      </c>
      <c r="K217" s="12">
        <f t="shared" si="40"/>
        <v>0</v>
      </c>
      <c r="L217" s="13">
        <f>RANK($K217,$K$214:$K$218)</f>
        <v>1</v>
      </c>
      <c r="M217" s="11">
        <f>VLOOKUP($B217,[1]原始成績!$B$4:$P$220,10,FALSE)</f>
        <v>0</v>
      </c>
      <c r="N217" s="12">
        <f>VLOOKUP($B217,[1]原始成績!$B$4:$P$220,11,FALSE)</f>
        <v>0</v>
      </c>
      <c r="O217" s="12">
        <f>VLOOKUP($B217,[1]原始成績!$B$4:$P$220,12,FALSE)</f>
        <v>0</v>
      </c>
      <c r="P217" s="12">
        <f t="shared" si="41"/>
        <v>0</v>
      </c>
      <c r="Q217" s="14">
        <f>RANK($P217,$P$214:$P$218)</f>
        <v>1</v>
      </c>
      <c r="R217" s="15">
        <f>VLOOKUP($B217,[1]原始成績!$B$4:$P$220,13,FALSE)</f>
        <v>0</v>
      </c>
      <c r="S217" s="12">
        <f>VLOOKUP($B217,[1]原始成績!$B$4:$P$220,14,FALSE)</f>
        <v>2</v>
      </c>
      <c r="T217" s="12">
        <f>VLOOKUP($B217,[1]原始成績!$B$4:$P$220,15,FALSE)</f>
        <v>1</v>
      </c>
      <c r="U217" s="12">
        <f t="shared" si="42"/>
        <v>3</v>
      </c>
      <c r="V217" s="13">
        <f>RANK($U217,$U$214:$U$218)</f>
        <v>4</v>
      </c>
      <c r="W217" s="11">
        <f t="shared" si="43"/>
        <v>6</v>
      </c>
      <c r="X217" s="14">
        <f>RANK($W217,$W$214:$W$218,1)</f>
        <v>4</v>
      </c>
    </row>
    <row r="218" spans="2:24" ht="17.25" thickBot="1" x14ac:dyDescent="0.3">
      <c r="B218" s="7" t="s">
        <v>544</v>
      </c>
      <c r="C218" s="41" t="s">
        <v>545</v>
      </c>
      <c r="D218" s="9" t="s">
        <v>546</v>
      </c>
      <c r="E218" s="58" t="s">
        <v>535</v>
      </c>
      <c r="F218" s="16">
        <f>VLOOKUP($B218,[1]原始成績!$B$4:$P$220,5,FALSE)</f>
        <v>0</v>
      </c>
      <c r="G218" s="17">
        <f>VLOOKUP($B218,[1]原始成績!$B$4:$P$220,6,FALSE)</f>
        <v>0</v>
      </c>
      <c r="H218" s="17">
        <f>VLOOKUP($B218,[1]原始成績!$B$4:$P$220,7,FALSE)</f>
        <v>0</v>
      </c>
      <c r="I218" s="17">
        <f>VLOOKUP($B218,[1]原始成績!$B$4:$P$220,8,FALSE)</f>
        <v>0</v>
      </c>
      <c r="J218" s="17">
        <f>VLOOKUP($B218,[1]原始成績!$B$4:$P$220,9,FALSE)</f>
        <v>0</v>
      </c>
      <c r="K218" s="17">
        <f t="shared" si="40"/>
        <v>0</v>
      </c>
      <c r="L218" s="18">
        <f>RANK($K218,$K$214:$K$218)</f>
        <v>1</v>
      </c>
      <c r="M218" s="16">
        <f>VLOOKUP($B218,[1]原始成績!$B$4:$P$220,10,FALSE)</f>
        <v>0</v>
      </c>
      <c r="N218" s="17">
        <f>VLOOKUP($B218,[1]原始成績!$B$4:$P$220,11,FALSE)</f>
        <v>0</v>
      </c>
      <c r="O218" s="17">
        <f>VLOOKUP($B218,[1]原始成績!$B$4:$P$220,12,FALSE)</f>
        <v>0</v>
      </c>
      <c r="P218" s="17">
        <f t="shared" si="41"/>
        <v>0</v>
      </c>
      <c r="Q218" s="19">
        <f>RANK($P218,$P$214:$P$218)</f>
        <v>1</v>
      </c>
      <c r="R218" s="20">
        <f>VLOOKUP($B218,[1]原始成績!$B$4:$P$220,13,FALSE)</f>
        <v>0</v>
      </c>
      <c r="S218" s="17">
        <f>VLOOKUP($B218,[1]原始成績!$B$4:$P$220,14,FALSE)</f>
        <v>0</v>
      </c>
      <c r="T218" s="17">
        <f>VLOOKUP($B218,[1]原始成績!$B$4:$P$220,15,FALSE)</f>
        <v>3</v>
      </c>
      <c r="U218" s="17">
        <f t="shared" si="42"/>
        <v>3</v>
      </c>
      <c r="V218" s="18">
        <f>RANK($U218,$U$214:$U$218)</f>
        <v>4</v>
      </c>
      <c r="W218" s="16">
        <f t="shared" si="43"/>
        <v>6</v>
      </c>
      <c r="X218" s="19">
        <f>RANK($W218,$W$214:$W$218,1)</f>
        <v>4</v>
      </c>
    </row>
    <row r="219" spans="2:24" ht="18" thickTop="1" thickBot="1" x14ac:dyDescent="0.3">
      <c r="B219" s="70" t="s">
        <v>547</v>
      </c>
      <c r="C219" s="87" t="s">
        <v>548</v>
      </c>
      <c r="D219" s="89"/>
      <c r="E219" s="88" t="s">
        <v>549</v>
      </c>
      <c r="F219" s="65">
        <f>VLOOKUP($B219,[1]原始成績!$B$4:$P$220,5,FALSE)</f>
        <v>0</v>
      </c>
      <c r="G219" s="66">
        <f>VLOOKUP($B219,[1]原始成績!$B$4:$P$220,6,FALSE)</f>
        <v>0</v>
      </c>
      <c r="H219" s="66">
        <f>VLOOKUP($B219,[1]原始成績!$B$4:$P$220,7,FALSE)</f>
        <v>0</v>
      </c>
      <c r="I219" s="66">
        <f>VLOOKUP($B219,[1]原始成績!$B$4:$P$220,8,FALSE)</f>
        <v>0</v>
      </c>
      <c r="J219" s="66">
        <f>VLOOKUP($B219,[1]原始成績!$B$4:$P$220,9,FALSE)</f>
        <v>0</v>
      </c>
      <c r="K219" s="66">
        <f t="shared" si="40"/>
        <v>0</v>
      </c>
      <c r="L219" s="67">
        <f>RANK($K219,$K$219:$K$220)</f>
        <v>1</v>
      </c>
      <c r="M219" s="65">
        <f>VLOOKUP($B219,[1]原始成績!$B$4:$P$220,10,FALSE)</f>
        <v>0</v>
      </c>
      <c r="N219" s="66">
        <f>VLOOKUP($B219,[1]原始成績!$B$4:$P$220,11,FALSE)</f>
        <v>0</v>
      </c>
      <c r="O219" s="66">
        <f>VLOOKUP($B219,[1]原始成績!$B$4:$P$220,12,FALSE)</f>
        <v>0</v>
      </c>
      <c r="P219" s="66">
        <f t="shared" si="41"/>
        <v>0</v>
      </c>
      <c r="Q219" s="68">
        <f>RANK($P219,$P$219:$P$220)</f>
        <v>1</v>
      </c>
      <c r="R219" s="69">
        <f>VLOOKUP($B219,[1]原始成績!$B$4:$P$220,13,FALSE)</f>
        <v>0</v>
      </c>
      <c r="S219" s="66">
        <f>VLOOKUP($B219,[1]原始成績!$B$4:$P$220,14,FALSE)</f>
        <v>4</v>
      </c>
      <c r="T219" s="66">
        <f>VLOOKUP($B219,[1]原始成績!$B$4:$P$220,15,FALSE)</f>
        <v>5</v>
      </c>
      <c r="U219" s="66">
        <f t="shared" si="42"/>
        <v>9</v>
      </c>
      <c r="V219" s="67">
        <f>RANK($U219,$U$219:$U$220)</f>
        <v>1</v>
      </c>
      <c r="W219" s="65">
        <f t="shared" si="43"/>
        <v>3</v>
      </c>
      <c r="X219" s="68">
        <f>RANK($W219,$W$219:$W$220,1)</f>
        <v>1</v>
      </c>
    </row>
    <row r="220" spans="2:24" ht="17.25" thickBot="1" x14ac:dyDescent="0.3">
      <c r="B220" s="21" t="s">
        <v>550</v>
      </c>
      <c r="C220" s="22" t="s">
        <v>551</v>
      </c>
      <c r="D220" s="59"/>
      <c r="E220" s="60" t="s">
        <v>549</v>
      </c>
      <c r="F220" s="30">
        <f>VLOOKUP($B220,[1]原始成績!$B$4:$P$220,5,FALSE)</f>
        <v>0</v>
      </c>
      <c r="G220" s="31">
        <f>VLOOKUP($B220,[1]原始成績!$B$4:$P$220,6,FALSE)</f>
        <v>0</v>
      </c>
      <c r="H220" s="31">
        <f>VLOOKUP($B220,[1]原始成績!$B$4:$P$220,7,FALSE)</f>
        <v>0</v>
      </c>
      <c r="I220" s="31">
        <f>VLOOKUP($B220,[1]原始成績!$B$4:$P$220,8,FALSE)</f>
        <v>0</v>
      </c>
      <c r="J220" s="31">
        <f>VLOOKUP($B220,[1]原始成績!$B$4:$P$220,9,FALSE)</f>
        <v>0</v>
      </c>
      <c r="K220" s="31">
        <f t="shared" si="40"/>
        <v>0</v>
      </c>
      <c r="L220" s="32">
        <f>RANK($K220,$K$219:$K$220)</f>
        <v>1</v>
      </c>
      <c r="M220" s="30">
        <f>VLOOKUP($B220,[1]原始成績!$B$4:$P$220,10,FALSE)</f>
        <v>0</v>
      </c>
      <c r="N220" s="31">
        <f>VLOOKUP($B220,[1]原始成績!$B$4:$P$220,11,FALSE)</f>
        <v>0</v>
      </c>
      <c r="O220" s="31">
        <f>VLOOKUP($B220,[1]原始成績!$B$4:$P$220,12,FALSE)</f>
        <v>0</v>
      </c>
      <c r="P220" s="31">
        <f t="shared" si="41"/>
        <v>0</v>
      </c>
      <c r="Q220" s="33">
        <f>RANK($P220,$P$219:$P$220)</f>
        <v>1</v>
      </c>
      <c r="R220" s="34">
        <f>VLOOKUP($B220,[1]原始成績!$B$4:$P$220,13,FALSE)</f>
        <v>0</v>
      </c>
      <c r="S220" s="31">
        <f>VLOOKUP($B220,[1]原始成績!$B$4:$P$220,14,FALSE)</f>
        <v>0</v>
      </c>
      <c r="T220" s="31">
        <f>VLOOKUP($B220,[1]原始成績!$B$4:$P$220,15,FALSE)</f>
        <v>3</v>
      </c>
      <c r="U220" s="31">
        <f t="shared" si="42"/>
        <v>3</v>
      </c>
      <c r="V220" s="32">
        <f>RANK($U220,$U$219:$U$220)</f>
        <v>2</v>
      </c>
      <c r="W220" s="30">
        <f t="shared" si="43"/>
        <v>4</v>
      </c>
      <c r="X220" s="33">
        <f>RANK($W220,$W$219:$W$220,1)</f>
        <v>2</v>
      </c>
    </row>
  </sheetData>
  <mergeCells count="3">
    <mergeCell ref="F2:L2"/>
    <mergeCell ref="M2:Q2"/>
    <mergeCell ref="R2:V2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整理名次成績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Jeremy-Lenovo</dc:creator>
  <cp:lastModifiedBy>陳連淦</cp:lastModifiedBy>
  <dcterms:created xsi:type="dcterms:W3CDTF">2018-11-11T05:08:00Z</dcterms:created>
  <dcterms:modified xsi:type="dcterms:W3CDTF">2018-11-13T06:35:15Z</dcterms:modified>
</cp:coreProperties>
</file>